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ournal (Crore) IMP" sheetId="1" r:id="rId1"/>
  </sheets>
  <externalReferences>
    <externalReference r:id="rId4"/>
  </externalReferences>
  <definedNames>
    <definedName name="_xlnm.Print_Area" localSheetId="0">'Journal (Crore) IMP'!$A$1:$Q$65</definedName>
  </definedNames>
  <calcPr fullCalcOnLoad="1"/>
</workbook>
</file>

<file path=xl/sharedStrings.xml><?xml version="1.0" encoding="utf-8"?>
<sst xmlns="http://schemas.openxmlformats.org/spreadsheetml/2006/main" count="111" uniqueCount="51">
  <si>
    <t>Gross premium underwritten by non-life insurers within India (segment wise) :  September, 2013 (Provisional &amp; Unaudited)</t>
  </si>
  <si>
    <t>(`crore)</t>
  </si>
  <si>
    <t>Sl No.</t>
  </si>
  <si>
    <t>Insurer</t>
  </si>
  <si>
    <t>Fire</t>
  </si>
  <si>
    <t xml:space="preserve">Marine </t>
  </si>
  <si>
    <t>Marine Cargo</t>
  </si>
  <si>
    <t>Marine Hull</t>
  </si>
  <si>
    <t>Engineering</t>
  </si>
  <si>
    <t xml:space="preserve">Motor 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</si>
  <si>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</si>
  <si>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</si>
  <si>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</si>
  <si>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</si>
  <si>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</si>
  <si>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</si>
  <si>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</si>
  <si>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</si>
  <si>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Market Share (%_</t>
  </si>
  <si>
    <t>Royal Sundaram</t>
  </si>
  <si>
    <t>Previous year</t>
  </si>
  <si>
    <t xml:space="preserve">TATA-AIG </t>
  </si>
  <si>
    <t>Reliance</t>
  </si>
  <si>
    <t>IFFCO Tokio</t>
  </si>
  <si>
    <t>ICICI Lombard</t>
  </si>
  <si>
    <t>Bajaj Allianz</t>
  </si>
  <si>
    <t>HDFC ERGO</t>
  </si>
  <si>
    <t>Cholamandalam</t>
  </si>
  <si>
    <t xml:space="preserve">Future Generali </t>
  </si>
  <si>
    <t xml:space="preserve">Universal Sompo </t>
  </si>
  <si>
    <t>Shriram</t>
  </si>
  <si>
    <t>Bharti Axa</t>
  </si>
  <si>
    <t>Raheja QBE</t>
  </si>
  <si>
    <t xml:space="preserve">SBI </t>
  </si>
  <si>
    <t>L&amp;T</t>
  </si>
  <si>
    <t>Magma HDI</t>
  </si>
  <si>
    <t>NA</t>
  </si>
  <si>
    <t>Liberty Videocon</t>
  </si>
  <si>
    <t>Star Health &amp; Allied Insurance</t>
  </si>
  <si>
    <t xml:space="preserve">Apollo MUNICH </t>
  </si>
  <si>
    <t xml:space="preserve">Max BUPA </t>
  </si>
  <si>
    <t>Religare Health</t>
  </si>
  <si>
    <t>Private Total</t>
  </si>
  <si>
    <t xml:space="preserve">New India </t>
  </si>
  <si>
    <t>National</t>
  </si>
  <si>
    <t xml:space="preserve">United India </t>
  </si>
  <si>
    <t>Oriental</t>
  </si>
  <si>
    <t xml:space="preserve">ECGC </t>
  </si>
  <si>
    <t>AIC of India</t>
  </si>
  <si>
    <t>Public Total</t>
  </si>
  <si>
    <t xml:space="preserve">            Compiled on the basis of data submitted by the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</si>
</sst>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Baskerville"/>
      <family val="1"/>
    </font>
    <font>
      <sz val="10"/>
      <name val="Rupee Foradian"/>
      <family val="2"/>
    </font>
    <font>
      <b/>
      <sz val="11"/>
      <name val="Baskerville"/>
      <family val="1"/>
    </font>
    <font>
      <i/>
      <sz val="12"/>
      <name val="Cambria"/>
      <family val="1"/>
    </font>
    <font>
      <i/>
      <sz val="11"/>
      <name val="Baskerville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sz val="10"/>
      <name val="Baskerville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101" applyFont="1" applyAlignment="1">
      <alignment/>
    </xf>
    <xf numFmtId="4" fontId="4" fillId="0" borderId="0" xfId="101" applyNumberFormat="1" applyFont="1" applyAlignment="1">
      <alignment/>
    </xf>
    <xf numFmtId="0" fontId="5" fillId="0" borderId="0" xfId="101" applyFont="1" applyAlignment="1">
      <alignment/>
    </xf>
    <xf numFmtId="0" fontId="4" fillId="0" borderId="0" xfId="101" applyFont="1" applyAlignment="1">
      <alignment horizontal="center"/>
    </xf>
    <xf numFmtId="0" fontId="6" fillId="0" borderId="10" xfId="101" applyFont="1" applyBorder="1" applyAlignment="1">
      <alignment horizontal="right"/>
    </xf>
    <xf numFmtId="0" fontId="3" fillId="0" borderId="11" xfId="101" applyFont="1" applyBorder="1" applyAlignment="1">
      <alignment horizontal="center" vertical="center"/>
    </xf>
    <xf numFmtId="0" fontId="3" fillId="0" borderId="11" xfId="101" applyFont="1" applyBorder="1" applyAlignment="1">
      <alignment horizontal="center" vertical="center" wrapText="1"/>
    </xf>
    <xf numFmtId="0" fontId="3" fillId="0" borderId="11" xfId="101" applyFont="1" applyBorder="1" applyAlignment="1">
      <alignment horizontal="center"/>
    </xf>
    <xf numFmtId="0" fontId="3" fillId="0" borderId="11" xfId="101" applyFont="1" applyBorder="1" applyAlignment="1">
      <alignment/>
    </xf>
    <xf numFmtId="4" fontId="3" fillId="0" borderId="11" xfId="101" applyNumberFormat="1" applyFont="1" applyBorder="1" applyAlignment="1">
      <alignment/>
    </xf>
    <xf numFmtId="2" fontId="3" fillId="0" borderId="11" xfId="101" applyNumberFormat="1" applyFont="1" applyBorder="1" applyAlignment="1">
      <alignment/>
    </xf>
    <xf numFmtId="0" fontId="7" fillId="0" borderId="0" xfId="101" applyFont="1" applyAlignment="1">
      <alignment/>
    </xf>
    <xf numFmtId="0" fontId="8" fillId="0" borderId="11" xfId="101" applyFont="1" applyBorder="1" applyAlignment="1">
      <alignment horizontal="center"/>
    </xf>
    <xf numFmtId="0" fontId="8" fillId="0" borderId="11" xfId="101" applyFont="1" applyBorder="1" applyAlignment="1">
      <alignment/>
    </xf>
    <xf numFmtId="4" fontId="8" fillId="0" borderId="11" xfId="101" applyNumberFormat="1" applyFont="1" applyBorder="1" applyAlignment="1">
      <alignment/>
    </xf>
    <xf numFmtId="2" fontId="8" fillId="0" borderId="11" xfId="101" applyNumberFormat="1" applyFont="1" applyBorder="1" applyAlignment="1">
      <alignment/>
    </xf>
    <xf numFmtId="0" fontId="9" fillId="0" borderId="0" xfId="101" applyFont="1" applyAlignment="1">
      <alignment/>
    </xf>
    <xf numFmtId="4" fontId="4" fillId="0" borderId="11" xfId="101" applyNumberFormat="1" applyFont="1" applyBorder="1" applyAlignment="1">
      <alignment/>
    </xf>
    <xf numFmtId="4" fontId="8" fillId="0" borderId="11" xfId="101" applyNumberFormat="1" applyFont="1" applyBorder="1" applyAlignment="1">
      <alignment horizontal="right"/>
    </xf>
    <xf numFmtId="0" fontId="3" fillId="0" borderId="11" xfId="101" applyFont="1" applyBorder="1" applyAlignment="1">
      <alignment wrapText="1"/>
    </xf>
    <xf numFmtId="4" fontId="8" fillId="0" borderId="11" xfId="101" applyNumberFormat="1" applyFont="1" applyBorder="1" applyAlignment="1">
      <alignment horizontal="center"/>
    </xf>
    <xf numFmtId="4" fontId="9" fillId="0" borderId="0" xfId="101" applyNumberFormat="1" applyFont="1" applyAlignment="1">
      <alignment/>
    </xf>
    <xf numFmtId="4" fontId="3" fillId="0" borderId="11" xfId="101" applyNumberFormat="1" applyFont="1" applyBorder="1" applyAlignment="1">
      <alignment horizontal="center"/>
    </xf>
    <xf numFmtId="4" fontId="10" fillId="0" borderId="12" xfId="101" applyNumberFormat="1" applyFont="1" applyBorder="1" applyAlignment="1">
      <alignment/>
    </xf>
    <xf numFmtId="4" fontId="11" fillId="0" borderId="12" xfId="101" applyNumberFormat="1" applyFont="1" applyBorder="1" applyAlignment="1">
      <alignment/>
    </xf>
    <xf numFmtId="0" fontId="7" fillId="0" borderId="11" xfId="101" applyFont="1" applyBorder="1" applyAlignment="1">
      <alignment horizontal="center"/>
    </xf>
    <xf numFmtId="4" fontId="7" fillId="0" borderId="11" xfId="101" applyNumberFormat="1" applyFont="1" applyBorder="1" applyAlignment="1">
      <alignment/>
    </xf>
    <xf numFmtId="4" fontId="7" fillId="0" borderId="0" xfId="101" applyNumberFormat="1" applyFont="1" applyAlignment="1">
      <alignment/>
    </xf>
    <xf numFmtId="0" fontId="9" fillId="0" borderId="11" xfId="101" applyFont="1" applyBorder="1" applyAlignment="1">
      <alignment horizontal="center"/>
    </xf>
    <xf numFmtId="4" fontId="9" fillId="0" borderId="11" xfId="101" applyNumberFormat="1" applyFont="1" applyBorder="1" applyAlignment="1">
      <alignment/>
    </xf>
    <xf numFmtId="0" fontId="5" fillId="0" borderId="0" xfId="101" applyFont="1" applyAlignment="1">
      <alignment horizontal="center"/>
    </xf>
    <xf numFmtId="0" fontId="12" fillId="0" borderId="0" xfId="101" applyFont="1" applyAlignment="1">
      <alignment horizontal="left"/>
    </xf>
    <xf numFmtId="0" fontId="12" fillId="0" borderId="0" xfId="101" applyFont="1" applyAlignment="1">
      <alignment/>
    </xf>
    <xf numFmtId="4" fontId="12" fillId="0" borderId="0" xfId="101" applyNumberFormat="1" applyFont="1" applyAlignment="1">
      <alignment/>
    </xf>
    <xf numFmtId="0" fontId="13" fillId="0" borderId="0" xfId="101" applyFont="1" applyAlignment="1">
      <alignment/>
    </xf>
    <xf numFmtId="4" fontId="13" fillId="0" borderId="0" xfId="101" applyNumberFormat="1" applyFont="1" applyAlignment="1">
      <alignment/>
    </xf>
    <xf numFmtId="0" fontId="3" fillId="0" borderId="0" xfId="101" applyFont="1" applyAlignment="1">
      <alignment horizontal="left"/>
    </xf>
    <xf numFmtId="0" fontId="12" fillId="0" borderId="0" xfId="101" applyFont="1" applyAlignment="1">
      <alignment/>
    </xf>
  </cellXfs>
  <cellStyles count="134">
    <cellStyle name="Normal" xfId="0"/>
    <cellStyle name="_cost_dre_final_tally_sch5_011" xfId="15"/>
    <cellStyle name="_cost_dre_final_tally_sch5_011 2" xfId="16"/>
    <cellStyle name="_cost_dre_final_tally_sch5_011 2 2" xfId="17"/>
    <cellStyle name="_cost_dre_final_tally_sch5_011 3" xfId="18"/>
    <cellStyle name="_cost_dre_final_tally_sch5_011 4" xfId="19"/>
    <cellStyle name="_cost_dre_final_tally_sch5_011 5" xfId="20"/>
    <cellStyle name="_cost_dre_final_tally_sch5_011 6" xfId="21"/>
    <cellStyle name="_cost_dre_final_tally_sch5_011 7" xfId="22"/>
    <cellStyle name="_cost_dre_final_tally_sch5_011 8" xfId="23"/>
    <cellStyle name="_cost_dre_final_tally_sch5_011 9" xfId="24"/>
    <cellStyle name="_ERO OOS As on 3 nOV'07" xfId="25"/>
    <cellStyle name="_Gross Premium Summary" xfId="26"/>
    <cellStyle name="_OOS OCT 07" xfId="27"/>
    <cellStyle name="_Premium &amp; SI" xfId="28"/>
    <cellStyle name="_Premium &amp; SI--revised" xfId="29"/>
    <cellStyle name="_TBBOM(~2 (2)" xfId="30"/>
    <cellStyle name="_TBBOM(~2 (2) 2" xfId="31"/>
    <cellStyle name="_TBBOM(~2 (2) 2 2" xfId="32"/>
    <cellStyle name="_TBBOM(~2 (2) 3" xfId="33"/>
    <cellStyle name="_TBBOM(~2 (2) 4" xfId="34"/>
    <cellStyle name="_TBBOM(~2 (2) 5" xfId="35"/>
    <cellStyle name="_TBBOM(~2 (2) 6" xfId="36"/>
    <cellStyle name="_TBBOM(~2 (2) 7" xfId="37"/>
    <cellStyle name="_TBBOM(~2 (2) 8" xfId="38"/>
    <cellStyle name="_TBBOM(~2 (2) 9" xfId="39"/>
    <cellStyle name="_Tbc_03_2001final" xfId="40"/>
    <cellStyle name="_Tbc_03_2001final 2" xfId="41"/>
    <cellStyle name="_Tbc_03_2001final 2 2" xfId="42"/>
    <cellStyle name="_Tbc_03_2001final 3" xfId="43"/>
    <cellStyle name="_Tbc_03_2001final 4" xfId="44"/>
    <cellStyle name="_Tbc_03_2001final 5" xfId="45"/>
    <cellStyle name="_Tbc_03_2001final 6" xfId="46"/>
    <cellStyle name="_Tbc_03_2001final 7" xfId="47"/>
    <cellStyle name="_Tbc_03_2001final 8" xfId="48"/>
    <cellStyle name="_Tbc_03_2001final 9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Comma" xfId="77"/>
    <cellStyle name="Comma [0]" xfId="78"/>
    <cellStyle name="Comma 2 2" xfId="79"/>
    <cellStyle name="Comma 2 3" xfId="80"/>
    <cellStyle name="Comma 2 4" xfId="81"/>
    <cellStyle name="Comma 2 5" xfId="82"/>
    <cellStyle name="Comma 3 2" xfId="83"/>
    <cellStyle name="Comma 3 3" xfId="84"/>
    <cellStyle name="Comma 6" xfId="85"/>
    <cellStyle name="Comma 7" xfId="86"/>
    <cellStyle name="Currency" xfId="87"/>
    <cellStyle name="Currency [0]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Linked Cell" xfId="96"/>
    <cellStyle name="Neutral" xfId="97"/>
    <cellStyle name="Normal 10" xfId="98"/>
    <cellStyle name="Normal 12" xfId="99"/>
    <cellStyle name="Normal 18" xfId="100"/>
    <cellStyle name="Normal 2" xfId="101"/>
    <cellStyle name="Normal 2 2" xfId="102"/>
    <cellStyle name="Normal 2 2 2" xfId="103"/>
    <cellStyle name="Normal 2 2 2 2" xfId="104"/>
    <cellStyle name="Normal 2 3" xfId="105"/>
    <cellStyle name="Normal 2 4" xfId="106"/>
    <cellStyle name="Normal 2_Addtional disclosures" xfId="107"/>
    <cellStyle name="Normal 20" xfId="108"/>
    <cellStyle name="Normal 3" xfId="109"/>
    <cellStyle name="Normal 3 2" xfId="110"/>
    <cellStyle name="Normal 3 2 2" xfId="111"/>
    <cellStyle name="Normal 3 2 3" xfId="112"/>
    <cellStyle name="Normal 3 3" xfId="113"/>
    <cellStyle name="Normal 3 3 2" xfId="114"/>
    <cellStyle name="Normal 3 3 2 2" xfId="115"/>
    <cellStyle name="Normal 3 4" xfId="116"/>
    <cellStyle name="Normal 3 5" xfId="117"/>
    <cellStyle name="Normal 4" xfId="118"/>
    <cellStyle name="Normal 4 2" xfId="119"/>
    <cellStyle name="Normal 4 3" xfId="120"/>
    <cellStyle name="Normal 4 4" xfId="121"/>
    <cellStyle name="Normal 8" xfId="122"/>
    <cellStyle name="Normal 9" xfId="123"/>
    <cellStyle name="Note" xfId="124"/>
    <cellStyle name="Output" xfId="125"/>
    <cellStyle name="Percent" xfId="126"/>
    <cellStyle name="Percent 2 2" xfId="127"/>
    <cellStyle name="Percent 2 3" xfId="128"/>
    <cellStyle name="Percent 2 4" xfId="129"/>
    <cellStyle name="Style 1" xfId="130"/>
    <cellStyle name="Style 1 10" xfId="131"/>
    <cellStyle name="Style 1 10 2" xfId="132"/>
    <cellStyle name="Style 1 11" xfId="133"/>
    <cellStyle name="Style 1 12" xfId="134"/>
    <cellStyle name="Style 1 13" xfId="135"/>
    <cellStyle name="Style 1 14" xfId="136"/>
    <cellStyle name="Style 1 2" xfId="137"/>
    <cellStyle name="Style 1 3" xfId="138"/>
    <cellStyle name="Style 1 4" xfId="139"/>
    <cellStyle name="Style 1 5" xfId="140"/>
    <cellStyle name="Style 1 6" xfId="141"/>
    <cellStyle name="Style 1 7" xfId="142"/>
    <cellStyle name="Style 1 8" xfId="143"/>
    <cellStyle name="Style 1 9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,%202013(NON-LIF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 IMP"/>
      <sheetName val="Journal (Lakh)"/>
      <sheetName val="Sheet3"/>
      <sheetName val="Sheet2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Magma HDI"/>
      <sheetName val="AIC"/>
      <sheetName val="Religare Health"/>
      <sheetName val="Liberty"/>
      <sheetName val="Annexure -2"/>
      <sheetName val="rural_social_LOB_wise"/>
      <sheetName val="5 segments (Pol) IMP"/>
      <sheetName val="5 segments (Prem) IMP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Crop"/>
      <sheetName val="Credit"/>
      <sheetName val="Misc"/>
      <sheetName val="TOTAL"/>
      <sheetName val="No.of Policies IMP"/>
      <sheetName val="Policies-2"/>
      <sheetName val="Sheet1"/>
    </sheetNames>
    <sheetDataSet>
      <sheetData sheetId="2">
        <row r="4">
          <cell r="C4">
            <v>4459.782311109291</v>
          </cell>
          <cell r="D4">
            <v>1561.1754349999999</v>
          </cell>
          <cell r="E4">
            <v>1439.579315</v>
          </cell>
          <cell r="F4">
            <v>121.59612000000001</v>
          </cell>
          <cell r="G4">
            <v>1727.55410000356</v>
          </cell>
          <cell r="H4">
            <v>49627.03796419544</v>
          </cell>
          <cell r="I4">
            <v>34768.409512136444</v>
          </cell>
          <cell r="J4">
            <v>14858.628452058998</v>
          </cell>
          <cell r="K4">
            <v>11101.038453923104</v>
          </cell>
          <cell r="L4">
            <v>0</v>
          </cell>
          <cell r="M4">
            <v>667.2974099999999</v>
          </cell>
          <cell r="N4">
            <v>2251.70716</v>
          </cell>
          <cell r="O4">
            <v>801.2694413812744</v>
          </cell>
        </row>
        <row r="5">
          <cell r="C5">
            <v>6592.382470954966</v>
          </cell>
          <cell r="D5">
            <v>1497.0342400000002</v>
          </cell>
          <cell r="E5">
            <v>1497.3265700000002</v>
          </cell>
          <cell r="F5">
            <v>-0.29233</v>
          </cell>
          <cell r="G5">
            <v>1737.7439933535068</v>
          </cell>
          <cell r="H5">
            <v>49663.59351510502</v>
          </cell>
          <cell r="I5">
            <v>37049.32264964037</v>
          </cell>
          <cell r="J5">
            <v>12614.270865464647</v>
          </cell>
          <cell r="K5">
            <v>11185.54712212175</v>
          </cell>
          <cell r="L5">
            <v>0</v>
          </cell>
          <cell r="M5">
            <v>630.67412</v>
          </cell>
          <cell r="N5">
            <v>2801.887624021004</v>
          </cell>
          <cell r="O5">
            <v>1015.3709059522962</v>
          </cell>
        </row>
        <row r="6">
          <cell r="C6">
            <v>21184.226409199946</v>
          </cell>
          <cell r="D6">
            <v>11869.981347699975</v>
          </cell>
          <cell r="E6">
            <v>11869.981347699975</v>
          </cell>
          <cell r="F6">
            <v>0</v>
          </cell>
          <cell r="G6">
            <v>4555.0338876999995</v>
          </cell>
          <cell r="H6">
            <v>50957.187460499976</v>
          </cell>
          <cell r="I6">
            <v>33333.40419649979</v>
          </cell>
          <cell r="J6">
            <v>17623.783264000187</v>
          </cell>
          <cell r="K6">
            <v>13010.363368799975</v>
          </cell>
          <cell r="L6">
            <v>145.4357872999999</v>
          </cell>
          <cell r="M6">
            <v>10358.032438699996</v>
          </cell>
          <cell r="N6">
            <v>7266.710650099999</v>
          </cell>
          <cell r="O6">
            <v>3194.079635299999</v>
          </cell>
        </row>
        <row r="7">
          <cell r="C7">
            <v>16412.039626999995</v>
          </cell>
          <cell r="D7">
            <v>11229.017481199999</v>
          </cell>
          <cell r="E7">
            <v>11229.017481199999</v>
          </cell>
          <cell r="F7">
            <v>0</v>
          </cell>
          <cell r="G7">
            <v>3721.5563881</v>
          </cell>
          <cell r="H7">
            <v>45511.08649210001</v>
          </cell>
          <cell r="I7">
            <v>33369.44249470009</v>
          </cell>
          <cell r="J7">
            <v>12141.643997399922</v>
          </cell>
          <cell r="K7">
            <v>8417.7805558</v>
          </cell>
          <cell r="L7">
            <v>58.87522</v>
          </cell>
          <cell r="M7">
            <v>9445.601032899998</v>
          </cell>
          <cell r="N7">
            <v>6922.123100000002</v>
          </cell>
          <cell r="O7">
            <v>2694.8836299</v>
          </cell>
        </row>
        <row r="8">
          <cell r="C8">
            <v>12444.135359791</v>
          </cell>
          <cell r="D8">
            <v>2331.74795788</v>
          </cell>
          <cell r="E8">
            <v>2203.31989678</v>
          </cell>
          <cell r="F8">
            <v>128.4280611</v>
          </cell>
          <cell r="G8">
            <v>4564.2382447</v>
          </cell>
          <cell r="H8">
            <v>69214.4472780762</v>
          </cell>
          <cell r="I8">
            <v>37649.8202365</v>
          </cell>
          <cell r="J8">
            <v>31564.6270415762</v>
          </cell>
          <cell r="K8">
            <v>30100.8318752922</v>
          </cell>
          <cell r="L8">
            <v>139.5980271</v>
          </cell>
          <cell r="M8">
            <v>2777.429005266</v>
          </cell>
          <cell r="N8">
            <v>1089.592699314</v>
          </cell>
          <cell r="O8">
            <v>4754.188924483</v>
          </cell>
        </row>
        <row r="9">
          <cell r="C9">
            <v>10561.7951929497</v>
          </cell>
          <cell r="D9">
            <v>1862.373032155</v>
          </cell>
          <cell r="E9">
            <v>1819.009032455</v>
          </cell>
          <cell r="F9">
            <v>43.3639997</v>
          </cell>
          <cell r="G9">
            <v>5415.8036795725</v>
          </cell>
          <cell r="H9">
            <v>64198.48079980801</v>
          </cell>
          <cell r="I9">
            <v>36177.1712734</v>
          </cell>
          <cell r="J9">
            <v>28021.309526408</v>
          </cell>
          <cell r="K9">
            <v>13485.2923687174</v>
          </cell>
          <cell r="L9">
            <v>224.55312432</v>
          </cell>
          <cell r="M9">
            <v>2893.981367035</v>
          </cell>
          <cell r="N9">
            <v>1430.69803836</v>
          </cell>
          <cell r="O9">
            <v>4071.708679428</v>
          </cell>
        </row>
        <row r="10">
          <cell r="C10">
            <v>14754.735176499993</v>
          </cell>
          <cell r="D10">
            <v>6717.1436816</v>
          </cell>
          <cell r="E10">
            <v>5745.273160899999</v>
          </cell>
          <cell r="F10">
            <v>971.8705207</v>
          </cell>
          <cell r="G10">
            <v>5708.0057534</v>
          </cell>
          <cell r="H10">
            <v>83519.7311011</v>
          </cell>
          <cell r="I10">
            <v>49141.2589868</v>
          </cell>
          <cell r="J10">
            <v>34378.4721143</v>
          </cell>
          <cell r="K10">
            <v>12746.553965300005</v>
          </cell>
          <cell r="L10">
            <v>241.00464970000002</v>
          </cell>
          <cell r="M10">
            <v>2797.9229502000003</v>
          </cell>
          <cell r="N10">
            <v>1607.2520392999995</v>
          </cell>
          <cell r="O10">
            <v>19099.902273599993</v>
          </cell>
        </row>
        <row r="11">
          <cell r="C11">
            <v>12814.109048099994</v>
          </cell>
          <cell r="D11">
            <v>5616.041034499999</v>
          </cell>
          <cell r="E11">
            <v>4531.328664</v>
          </cell>
          <cell r="F11">
            <v>1084.7123704999997</v>
          </cell>
          <cell r="G11">
            <v>3539.9167217999993</v>
          </cell>
          <cell r="H11">
            <v>67709.99958239996</v>
          </cell>
          <cell r="I11">
            <v>42513.97329889997</v>
          </cell>
          <cell r="J11">
            <v>25196.026283500003</v>
          </cell>
          <cell r="K11">
            <v>7796.467926700001</v>
          </cell>
          <cell r="L11">
            <v>247.48216340000002</v>
          </cell>
          <cell r="M11">
            <v>2498.4953152000003</v>
          </cell>
          <cell r="N11">
            <v>1466.1565397999996</v>
          </cell>
          <cell r="O11">
            <v>23508.72942060002</v>
          </cell>
        </row>
        <row r="12">
          <cell r="C12">
            <v>33243.678889038005</v>
          </cell>
          <cell r="D12">
            <v>14809.944909262998</v>
          </cell>
          <cell r="E12">
            <v>11806.102884883</v>
          </cell>
          <cell r="F12">
            <v>3003.84202438</v>
          </cell>
          <cell r="G12">
            <v>9260.216331602</v>
          </cell>
          <cell r="H12">
            <v>152204.5059880221</v>
          </cell>
          <cell r="I12">
            <v>98210.87606689722</v>
          </cell>
          <cell r="J12">
            <v>53993.629921124884</v>
          </cell>
          <cell r="K12">
            <v>74087.25437919585</v>
          </cell>
          <cell r="L12">
            <v>2266.9087783379996</v>
          </cell>
          <cell r="M12">
            <v>8560.893500969</v>
          </cell>
          <cell r="N12">
            <v>10171.18785366084</v>
          </cell>
          <cell r="O12">
            <v>35827.51765149399</v>
          </cell>
        </row>
        <row r="13">
          <cell r="C13">
            <v>25662.20935034</v>
          </cell>
          <cell r="D13">
            <v>11940.310126837001</v>
          </cell>
          <cell r="E13">
            <v>8887.282072937001</v>
          </cell>
          <cell r="F13">
            <v>3053.0280539</v>
          </cell>
          <cell r="G13">
            <v>9636.30242829</v>
          </cell>
          <cell r="H13">
            <v>119848.84366585179</v>
          </cell>
          <cell r="I13">
            <v>82981.45219929426</v>
          </cell>
          <cell r="J13">
            <v>36867.39146655753</v>
          </cell>
          <cell r="K13">
            <v>68795.33312377901</v>
          </cell>
          <cell r="L13">
            <v>5042.675132832</v>
          </cell>
          <cell r="M13">
            <v>7885.9650667079995</v>
          </cell>
          <cell r="N13">
            <v>8667.619287313979</v>
          </cell>
          <cell r="O13">
            <v>28557.84849790599</v>
          </cell>
        </row>
        <row r="14">
          <cell r="C14">
            <v>18083.78771</v>
          </cell>
          <cell r="D14">
            <v>5915.548269999999</v>
          </cell>
          <cell r="E14">
            <v>5479.6496</v>
          </cell>
          <cell r="F14">
            <v>435.89867</v>
          </cell>
          <cell r="G14">
            <v>6100.27552</v>
          </cell>
          <cell r="H14">
            <v>125561.24689000001</v>
          </cell>
          <cell r="I14">
            <v>86941.0852</v>
          </cell>
          <cell r="J14">
            <v>38620.16169</v>
          </cell>
          <cell r="K14">
            <v>43219.15721</v>
          </cell>
          <cell r="L14">
            <v>380.74306</v>
          </cell>
          <cell r="M14">
            <v>9665.04679</v>
          </cell>
          <cell r="N14">
            <v>2547.52369</v>
          </cell>
          <cell r="O14">
            <v>9446.875390000001</v>
          </cell>
        </row>
        <row r="15">
          <cell r="C15">
            <v>17362.22844</v>
          </cell>
          <cell r="D15">
            <v>4747.15555</v>
          </cell>
          <cell r="E15">
            <v>4732.02912</v>
          </cell>
          <cell r="F15">
            <v>15.12643</v>
          </cell>
          <cell r="G15">
            <v>6904.98006</v>
          </cell>
          <cell r="H15">
            <v>109265.69518</v>
          </cell>
          <cell r="I15">
            <v>77474.17881</v>
          </cell>
          <cell r="J15">
            <v>31791.51637</v>
          </cell>
          <cell r="K15">
            <v>28405.50226</v>
          </cell>
          <cell r="L15">
            <v>487.89574</v>
          </cell>
          <cell r="M15">
            <v>8536.21318</v>
          </cell>
          <cell r="N15">
            <v>3209.19541</v>
          </cell>
          <cell r="O15">
            <v>9437.08538</v>
          </cell>
        </row>
        <row r="16">
          <cell r="C16">
            <v>16288.123634943997</v>
          </cell>
          <cell r="D16">
            <v>5167.4399170199995</v>
          </cell>
          <cell r="E16">
            <v>4208.25031041</v>
          </cell>
          <cell r="F16">
            <v>959.18960661</v>
          </cell>
          <cell r="G16">
            <v>3749.254141083</v>
          </cell>
          <cell r="H16">
            <v>43136.97593</v>
          </cell>
          <cell r="I16">
            <v>27628.8148969</v>
          </cell>
          <cell r="J16">
            <v>15508.161033100001</v>
          </cell>
          <cell r="K16">
            <v>36273.01126584113</v>
          </cell>
          <cell r="L16">
            <v>1089.325379998</v>
          </cell>
          <cell r="M16">
            <v>6369.436410600999</v>
          </cell>
          <cell r="N16">
            <v>13133.872071599999</v>
          </cell>
          <cell r="O16">
            <v>21998.112058154973</v>
          </cell>
        </row>
        <row r="17">
          <cell r="C17">
            <v>15784.297230407996</v>
          </cell>
          <cell r="D17">
            <v>4459.941142835</v>
          </cell>
          <cell r="E17">
            <v>3596.4294653350007</v>
          </cell>
          <cell r="F17">
            <v>863.5116774999997</v>
          </cell>
          <cell r="G17">
            <v>4223.007117112</v>
          </cell>
          <cell r="H17">
            <v>34454.323692499995</v>
          </cell>
          <cell r="I17">
            <v>22864.595975099994</v>
          </cell>
          <cell r="J17">
            <v>11589.727717400001</v>
          </cell>
          <cell r="K17">
            <v>26772.80516730014</v>
          </cell>
          <cell r="L17">
            <v>1236.7250691</v>
          </cell>
          <cell r="M17">
            <v>5763.384866962</v>
          </cell>
          <cell r="N17">
            <v>12039.189222699992</v>
          </cell>
          <cell r="O17">
            <v>19729.372616169996</v>
          </cell>
        </row>
        <row r="18">
          <cell r="C18">
            <v>6097.978215100001</v>
          </cell>
          <cell r="D18">
            <v>3482.3873616999986</v>
          </cell>
          <cell r="E18">
            <v>3481.3727516999984</v>
          </cell>
          <cell r="F18">
            <v>1.01461</v>
          </cell>
          <cell r="G18">
            <v>1278.1301042</v>
          </cell>
          <cell r="H18">
            <v>60841.21758679999</v>
          </cell>
          <cell r="I18">
            <v>31693.561980800005</v>
          </cell>
          <cell r="J18">
            <v>29147.655605999986</v>
          </cell>
          <cell r="K18">
            <v>12527.359633133334</v>
          </cell>
          <cell r="L18">
            <v>0</v>
          </cell>
          <cell r="M18">
            <v>610.3303121</v>
          </cell>
          <cell r="N18">
            <v>2933.8055882000003</v>
          </cell>
          <cell r="O18">
            <v>2874.3381553625</v>
          </cell>
        </row>
        <row r="19">
          <cell r="C19">
            <v>5128.535932895829</v>
          </cell>
          <cell r="D19">
            <v>2491.6820910167858</v>
          </cell>
          <cell r="E19">
            <v>2490.6674810167856</v>
          </cell>
          <cell r="F19">
            <v>1.01461</v>
          </cell>
          <cell r="G19">
            <v>1372.8636296442432</v>
          </cell>
          <cell r="H19">
            <v>50132.889629520825</v>
          </cell>
          <cell r="I19">
            <v>27949.876712420846</v>
          </cell>
          <cell r="J19">
            <v>22183.012917099983</v>
          </cell>
          <cell r="K19">
            <v>14796.959633435985</v>
          </cell>
          <cell r="L19">
            <v>0</v>
          </cell>
          <cell r="M19">
            <v>803.9522459</v>
          </cell>
          <cell r="N19">
            <v>2490.01328926981</v>
          </cell>
          <cell r="O19">
            <v>1457.875713936446</v>
          </cell>
        </row>
        <row r="20">
          <cell r="C20">
            <v>6793.183804400001</v>
          </cell>
          <cell r="D20">
            <v>2975.977169599998</v>
          </cell>
          <cell r="E20">
            <v>2975.977169599998</v>
          </cell>
          <cell r="F20">
            <v>0</v>
          </cell>
          <cell r="G20">
            <v>2037.4201544</v>
          </cell>
          <cell r="H20">
            <v>32064.388434299995</v>
          </cell>
          <cell r="I20">
            <v>22544.558556599997</v>
          </cell>
          <cell r="J20">
            <v>9519.8298777</v>
          </cell>
          <cell r="K20">
            <v>5974.2669282</v>
          </cell>
          <cell r="L20">
            <v>0</v>
          </cell>
          <cell r="M20">
            <v>1911.8778860999998</v>
          </cell>
          <cell r="N20">
            <v>2730.7896179000004</v>
          </cell>
          <cell r="O20">
            <v>6826.0468817</v>
          </cell>
        </row>
        <row r="21">
          <cell r="C21">
            <v>5846.9616755</v>
          </cell>
          <cell r="D21">
            <v>2891.0210957</v>
          </cell>
          <cell r="E21">
            <v>2891.0210957</v>
          </cell>
          <cell r="F21">
            <v>0</v>
          </cell>
          <cell r="G21">
            <v>1839.7461435</v>
          </cell>
          <cell r="H21">
            <v>29567.315916499996</v>
          </cell>
          <cell r="I21">
            <v>19823.4934037</v>
          </cell>
          <cell r="J21">
            <v>9743.8225128</v>
          </cell>
          <cell r="K21">
            <v>6621.6105089</v>
          </cell>
          <cell r="L21">
            <v>0</v>
          </cell>
          <cell r="M21">
            <v>1512.9645473</v>
          </cell>
          <cell r="N21">
            <v>3954.0128629</v>
          </cell>
          <cell r="O21">
            <v>2978.93099</v>
          </cell>
        </row>
        <row r="22">
          <cell r="C22">
            <v>5850.1753</v>
          </cell>
          <cell r="D22">
            <v>1165.52479</v>
          </cell>
          <cell r="E22">
            <v>1165.52479</v>
          </cell>
          <cell r="F22">
            <v>0</v>
          </cell>
          <cell r="G22">
            <v>1237.8624378000002</v>
          </cell>
          <cell r="H22">
            <v>10960.09633</v>
          </cell>
          <cell r="I22">
            <v>5811.957088329001</v>
          </cell>
          <cell r="J22">
            <v>5148.139241671</v>
          </cell>
          <cell r="K22">
            <v>4445.83745</v>
          </cell>
          <cell r="L22">
            <v>26.40998</v>
          </cell>
          <cell r="M22">
            <v>255.70252999999997</v>
          </cell>
          <cell r="N22">
            <v>398.70347</v>
          </cell>
          <cell r="O22">
            <v>3233.3215999999998</v>
          </cell>
        </row>
        <row r="23">
          <cell r="C23">
            <v>4959.19929</v>
          </cell>
          <cell r="D23">
            <v>777.77091</v>
          </cell>
          <cell r="E23">
            <v>777.77091</v>
          </cell>
          <cell r="F23">
            <v>0</v>
          </cell>
          <cell r="G23">
            <v>626.3486436000001</v>
          </cell>
          <cell r="H23">
            <v>12216.68746</v>
          </cell>
          <cell r="I23">
            <v>6283.5217010999995</v>
          </cell>
          <cell r="J23">
            <v>5933.1657589</v>
          </cell>
          <cell r="K23">
            <v>2539.4816100000003</v>
          </cell>
          <cell r="L23">
            <v>0</v>
          </cell>
          <cell r="M23">
            <v>230.57318000000004</v>
          </cell>
          <cell r="N23">
            <v>327.02794</v>
          </cell>
          <cell r="O23">
            <v>3033.3327799999997</v>
          </cell>
        </row>
        <row r="24">
          <cell r="C24">
            <v>502.36654000000004</v>
          </cell>
          <cell r="D24">
            <v>57.78034000000001</v>
          </cell>
          <cell r="E24">
            <v>57.78034000000001</v>
          </cell>
          <cell r="F24">
            <v>0</v>
          </cell>
          <cell r="G24">
            <v>276.99394</v>
          </cell>
          <cell r="H24">
            <v>72979.35113</v>
          </cell>
          <cell r="I24">
            <v>25193.916049999996</v>
          </cell>
          <cell r="J24">
            <v>47785.43508</v>
          </cell>
          <cell r="K24">
            <v>0</v>
          </cell>
          <cell r="L24">
            <v>0</v>
          </cell>
          <cell r="M24">
            <v>76.69154</v>
          </cell>
          <cell r="N24">
            <v>98.03254</v>
          </cell>
          <cell r="O24">
            <v>176.48684</v>
          </cell>
        </row>
        <row r="25">
          <cell r="C25">
            <v>383.01707000000005</v>
          </cell>
          <cell r="D25">
            <v>137.60664</v>
          </cell>
          <cell r="E25">
            <v>137.60664</v>
          </cell>
          <cell r="F25">
            <v>0</v>
          </cell>
          <cell r="G25">
            <v>206.76531999999997</v>
          </cell>
          <cell r="H25">
            <v>68428.05535000001</v>
          </cell>
          <cell r="I25">
            <v>26352.05605</v>
          </cell>
          <cell r="J25">
            <v>42075.9993</v>
          </cell>
          <cell r="K25">
            <v>0</v>
          </cell>
          <cell r="L25">
            <v>0</v>
          </cell>
          <cell r="M25">
            <v>32.75346</v>
          </cell>
          <cell r="N25">
            <v>46.47091999999999</v>
          </cell>
          <cell r="O25">
            <v>56.43688999999999</v>
          </cell>
        </row>
        <row r="26">
          <cell r="C26">
            <v>5188.525926800001</v>
          </cell>
          <cell r="D26">
            <v>1823.2102687999995</v>
          </cell>
          <cell r="E26">
            <v>1823.2102687999995</v>
          </cell>
          <cell r="F26">
            <v>0</v>
          </cell>
          <cell r="G26">
            <v>1850.7427208</v>
          </cell>
          <cell r="H26">
            <v>48760.46190259997</v>
          </cell>
          <cell r="I26">
            <v>33215.42342859997</v>
          </cell>
          <cell r="J26">
            <v>15545.038474</v>
          </cell>
          <cell r="K26">
            <v>9463.25570599994</v>
          </cell>
          <cell r="L26">
            <v>0</v>
          </cell>
          <cell r="M26">
            <v>797.9806274</v>
          </cell>
          <cell r="N26">
            <v>1401.287022000001</v>
          </cell>
          <cell r="O26">
            <v>862.1704526999998</v>
          </cell>
        </row>
        <row r="27">
          <cell r="C27">
            <v>3439.2648103</v>
          </cell>
          <cell r="D27">
            <v>1288.7136499</v>
          </cell>
          <cell r="E27">
            <v>1288.7136499</v>
          </cell>
          <cell r="F27">
            <v>0</v>
          </cell>
          <cell r="G27">
            <v>1174.9061294</v>
          </cell>
          <cell r="H27">
            <v>37026.66689729999</v>
          </cell>
          <cell r="I27">
            <v>27453.902299199995</v>
          </cell>
          <cell r="J27">
            <v>9572.764598099999</v>
          </cell>
          <cell r="K27">
            <v>11634.585649300001</v>
          </cell>
          <cell r="L27">
            <v>0</v>
          </cell>
          <cell r="M27">
            <v>457.0475742</v>
          </cell>
          <cell r="N27">
            <v>1551.2114853000003</v>
          </cell>
          <cell r="O27">
            <v>649.1637979000001</v>
          </cell>
        </row>
        <row r="28">
          <cell r="C28">
            <v>22.1836479</v>
          </cell>
          <cell r="D28">
            <v>0.68631</v>
          </cell>
          <cell r="E28">
            <v>0.68631</v>
          </cell>
          <cell r="F28">
            <v>0</v>
          </cell>
          <cell r="G28">
            <v>22.5345458</v>
          </cell>
          <cell r="H28">
            <v>43.685111500000005</v>
          </cell>
          <cell r="I28">
            <v>0</v>
          </cell>
          <cell r="J28">
            <v>43.685111500000005</v>
          </cell>
          <cell r="K28">
            <v>0.38576</v>
          </cell>
          <cell r="L28">
            <v>0</v>
          </cell>
          <cell r="M28">
            <v>1082.7539682</v>
          </cell>
          <cell r="N28">
            <v>11.1185373</v>
          </cell>
          <cell r="O28">
            <v>75.1189044</v>
          </cell>
        </row>
        <row r="29">
          <cell r="C29">
            <v>39.0307177</v>
          </cell>
          <cell r="D29">
            <v>0.067535</v>
          </cell>
          <cell r="E29">
            <v>0.067535</v>
          </cell>
          <cell r="F29">
            <v>0</v>
          </cell>
          <cell r="G29">
            <v>19.6924626</v>
          </cell>
          <cell r="H29">
            <v>9.442242</v>
          </cell>
          <cell r="I29">
            <v>6.748112</v>
          </cell>
          <cell r="J29">
            <v>2.69413</v>
          </cell>
          <cell r="K29">
            <v>0.0771627</v>
          </cell>
          <cell r="L29">
            <v>0</v>
          </cell>
          <cell r="M29">
            <v>713.4441882</v>
          </cell>
          <cell r="N29">
            <v>16.639896</v>
          </cell>
          <cell r="O29">
            <v>219.982821</v>
          </cell>
        </row>
        <row r="30">
          <cell r="C30">
            <v>21468.25</v>
          </cell>
          <cell r="D30">
            <v>551.324646035</v>
          </cell>
          <cell r="E30">
            <v>551.324646035</v>
          </cell>
          <cell r="F30">
            <v>0</v>
          </cell>
          <cell r="G30">
            <v>1124.79</v>
          </cell>
          <cell r="H30">
            <v>20539.13581787102</v>
          </cell>
          <cell r="I30">
            <v>11340.11997639402</v>
          </cell>
          <cell r="J30">
            <v>9199.015841477</v>
          </cell>
          <cell r="K30">
            <v>574.060439300001</v>
          </cell>
          <cell r="L30">
            <v>249.91332</v>
          </cell>
          <cell r="M30">
            <v>176.335957</v>
          </cell>
          <cell r="N30">
            <v>7574.7240581</v>
          </cell>
          <cell r="O30">
            <v>1834.42</v>
          </cell>
        </row>
        <row r="31">
          <cell r="C31">
            <v>13170.6</v>
          </cell>
          <cell r="D31">
            <v>382.4292417</v>
          </cell>
          <cell r="E31">
            <v>382.4292417</v>
          </cell>
          <cell r="F31">
            <v>0</v>
          </cell>
          <cell r="G31">
            <v>1197.1368161999999</v>
          </cell>
          <cell r="H31">
            <v>8700.400000000001</v>
          </cell>
          <cell r="I31">
            <v>5475.9400000000005</v>
          </cell>
          <cell r="J31">
            <v>3224.46</v>
          </cell>
          <cell r="K31">
            <v>408.64137000000005</v>
          </cell>
          <cell r="L31">
            <v>1175.6418800000001</v>
          </cell>
          <cell r="M31">
            <v>85.36748</v>
          </cell>
          <cell r="N31">
            <v>3021.43684</v>
          </cell>
          <cell r="O31">
            <v>1444.06966</v>
          </cell>
        </row>
        <row r="32">
          <cell r="C32">
            <v>1807.4117649389564</v>
          </cell>
          <cell r="D32">
            <v>438.79999947067125</v>
          </cell>
          <cell r="E32">
            <v>438.79999947067125</v>
          </cell>
          <cell r="F32">
            <v>0</v>
          </cell>
          <cell r="G32">
            <v>737.8609211164248</v>
          </cell>
          <cell r="H32">
            <v>6276.522784700004</v>
          </cell>
          <cell r="I32">
            <v>4474.723057200003</v>
          </cell>
          <cell r="J32">
            <v>1801.799727500002</v>
          </cell>
          <cell r="K32">
            <v>2173.9180106</v>
          </cell>
          <cell r="L32">
            <v>0</v>
          </cell>
          <cell r="M32">
            <v>271.1908821905661</v>
          </cell>
          <cell r="N32">
            <v>228.17582596792454</v>
          </cell>
          <cell r="O32">
            <v>109.91879180331074</v>
          </cell>
        </row>
        <row r="33">
          <cell r="C33">
            <v>1305.0570311477845</v>
          </cell>
          <cell r="D33">
            <v>378.0058707112622</v>
          </cell>
          <cell r="E33">
            <v>378.0058707112622</v>
          </cell>
          <cell r="F33">
            <v>0</v>
          </cell>
          <cell r="G33">
            <v>673.2531484948522</v>
          </cell>
          <cell r="H33">
            <v>4427.801192490318</v>
          </cell>
          <cell r="I33">
            <v>2783.6941455029328</v>
          </cell>
          <cell r="J33">
            <v>1644.1070469873848</v>
          </cell>
          <cell r="K33">
            <v>492.29492858282833</v>
          </cell>
          <cell r="L33">
            <v>0</v>
          </cell>
          <cell r="M33">
            <v>240.963761443</v>
          </cell>
          <cell r="N33">
            <v>257.9954234</v>
          </cell>
          <cell r="O33">
            <v>149.637563820404</v>
          </cell>
        </row>
        <row r="34">
          <cell r="C34">
            <v>234.9479812</v>
          </cell>
          <cell r="D34">
            <v>99.79664</v>
          </cell>
          <cell r="E34">
            <v>99.79664</v>
          </cell>
          <cell r="F34">
            <v>0</v>
          </cell>
          <cell r="G34">
            <v>71.39354</v>
          </cell>
          <cell r="H34">
            <v>16152.64398</v>
          </cell>
          <cell r="I34">
            <v>8418.64422</v>
          </cell>
          <cell r="J34">
            <v>7733.99976</v>
          </cell>
          <cell r="K34">
            <v>0</v>
          </cell>
          <cell r="L34">
            <v>0</v>
          </cell>
          <cell r="M34">
            <v>10.37237</v>
          </cell>
          <cell r="N34">
            <v>0</v>
          </cell>
          <cell r="O34">
            <v>0</v>
          </cell>
        </row>
        <row r="36">
          <cell r="K36">
            <v>46787.17</v>
          </cell>
          <cell r="N36">
            <v>1041.8600000000001</v>
          </cell>
          <cell r="O36">
            <v>0</v>
          </cell>
        </row>
        <row r="37">
          <cell r="K37">
            <v>39214.53999999999</v>
          </cell>
          <cell r="N37">
            <v>761.3000000000001</v>
          </cell>
          <cell r="O37">
            <v>0</v>
          </cell>
        </row>
        <row r="38">
          <cell r="K38">
            <v>22180.911528459994</v>
          </cell>
          <cell r="N38">
            <v>665.0080598</v>
          </cell>
          <cell r="O38">
            <v>519.2878874</v>
          </cell>
        </row>
        <row r="39">
          <cell r="K39">
            <v>20520.0749767</v>
          </cell>
          <cell r="N39">
            <v>521.46185</v>
          </cell>
          <cell r="O39">
            <v>361.21449</v>
          </cell>
        </row>
        <row r="40">
          <cell r="K40">
            <v>12997.023731800287</v>
          </cell>
          <cell r="N40">
            <v>49.750747700000005</v>
          </cell>
          <cell r="O40">
            <v>0</v>
          </cell>
        </row>
        <row r="41">
          <cell r="K41">
            <v>7721.439815299999</v>
          </cell>
          <cell r="N41">
            <v>0</v>
          </cell>
          <cell r="O41">
            <v>0</v>
          </cell>
        </row>
        <row r="42">
          <cell r="K42">
            <v>7721.92</v>
          </cell>
          <cell r="N42">
            <v>96.72</v>
          </cell>
          <cell r="O42">
            <v>0</v>
          </cell>
        </row>
        <row r="43">
          <cell r="K43">
            <v>1044.11</v>
          </cell>
          <cell r="N43">
            <v>0</v>
          </cell>
          <cell r="O43">
            <v>0</v>
          </cell>
        </row>
        <row r="44">
          <cell r="C44">
            <v>342.62401570000003</v>
          </cell>
          <cell r="D44">
            <v>21.669032700000002</v>
          </cell>
          <cell r="E44">
            <v>0</v>
          </cell>
          <cell r="F44">
            <v>0</v>
          </cell>
          <cell r="G44">
            <v>219.9346553</v>
          </cell>
          <cell r="H44">
            <v>3061.10448</v>
          </cell>
          <cell r="I44">
            <v>2642.79998</v>
          </cell>
          <cell r="J44">
            <v>418.3045</v>
          </cell>
          <cell r="K44">
            <v>0</v>
          </cell>
          <cell r="L44">
            <v>0</v>
          </cell>
          <cell r="M44">
            <v>38.9537242</v>
          </cell>
          <cell r="N44">
            <v>164.0532999</v>
          </cell>
          <cell r="O44">
            <v>76.9998344</v>
          </cell>
        </row>
        <row r="48">
          <cell r="C48">
            <v>76288.17</v>
          </cell>
          <cell r="D48">
            <v>35640.630000000005</v>
          </cell>
          <cell r="E48">
            <v>15910.52</v>
          </cell>
          <cell r="F48">
            <v>19730.11</v>
          </cell>
          <cell r="G48">
            <v>20114.88</v>
          </cell>
          <cell r="H48">
            <v>213188.09</v>
          </cell>
          <cell r="I48">
            <v>106858.95</v>
          </cell>
          <cell r="J48">
            <v>106329.14</v>
          </cell>
          <cell r="K48">
            <v>171377.5</v>
          </cell>
          <cell r="L48">
            <v>5113.34</v>
          </cell>
          <cell r="M48">
            <v>14002.39</v>
          </cell>
          <cell r="N48">
            <v>9500.25</v>
          </cell>
          <cell r="O48">
            <v>27678.84</v>
          </cell>
        </row>
        <row r="49">
          <cell r="C49">
            <v>73260.5</v>
          </cell>
          <cell r="D49">
            <v>30939.47</v>
          </cell>
          <cell r="E49">
            <v>16813.03</v>
          </cell>
          <cell r="F49">
            <v>14126.44</v>
          </cell>
          <cell r="G49">
            <v>20968.6</v>
          </cell>
          <cell r="H49">
            <v>177064.34999999998</v>
          </cell>
          <cell r="I49">
            <v>89316.87</v>
          </cell>
          <cell r="J49">
            <v>87747.48</v>
          </cell>
          <cell r="K49">
            <v>152925.29</v>
          </cell>
          <cell r="L49">
            <v>6344.51</v>
          </cell>
          <cell r="M49">
            <v>12129.539999999999</v>
          </cell>
          <cell r="N49">
            <v>10042.39</v>
          </cell>
          <cell r="O49">
            <v>26344.02</v>
          </cell>
        </row>
        <row r="50">
          <cell r="C50">
            <v>48557.49</v>
          </cell>
          <cell r="D50">
            <v>17485.09</v>
          </cell>
          <cell r="E50">
            <v>10011.449999999999</v>
          </cell>
          <cell r="F50">
            <v>7473.64</v>
          </cell>
          <cell r="G50">
            <v>14340.100000000002</v>
          </cell>
          <cell r="H50">
            <v>246339.08000000002</v>
          </cell>
          <cell r="I50">
            <v>122036.55</v>
          </cell>
          <cell r="J50">
            <v>124302.53</v>
          </cell>
          <cell r="K50">
            <v>111210.86</v>
          </cell>
          <cell r="L50">
            <v>5146.79</v>
          </cell>
          <cell r="M50">
            <v>4994.530000000001</v>
          </cell>
          <cell r="N50">
            <v>6910.57</v>
          </cell>
          <cell r="O50">
            <v>22885.49</v>
          </cell>
        </row>
        <row r="51">
          <cell r="C51">
            <v>45614.58</v>
          </cell>
          <cell r="D51">
            <v>17640.26</v>
          </cell>
          <cell r="E51">
            <v>10654.53</v>
          </cell>
          <cell r="F51">
            <v>6985.74</v>
          </cell>
          <cell r="G51">
            <v>15081.56</v>
          </cell>
          <cell r="H51">
            <v>205927.11</v>
          </cell>
          <cell r="I51">
            <v>104000.14</v>
          </cell>
          <cell r="J51">
            <v>101926.97</v>
          </cell>
          <cell r="K51">
            <v>106187.36000000002</v>
          </cell>
          <cell r="L51">
            <v>3321.7</v>
          </cell>
          <cell r="M51">
            <v>5015.91</v>
          </cell>
          <cell r="N51">
            <v>7261.39</v>
          </cell>
          <cell r="O51">
            <v>29448.129999999997</v>
          </cell>
        </row>
        <row r="52">
          <cell r="C52">
            <v>67686.67</v>
          </cell>
          <cell r="D52">
            <v>31768.410000000003</v>
          </cell>
          <cell r="E52">
            <v>16720.56</v>
          </cell>
          <cell r="F52">
            <v>15047.85</v>
          </cell>
          <cell r="G52">
            <v>28788.99</v>
          </cell>
          <cell r="H52">
            <v>175168.63</v>
          </cell>
          <cell r="I52">
            <v>81914.6</v>
          </cell>
          <cell r="J52">
            <v>93254.03</v>
          </cell>
          <cell r="K52">
            <v>154074.71000000002</v>
          </cell>
          <cell r="L52">
            <v>3060.38</v>
          </cell>
          <cell r="M52">
            <v>7965.07</v>
          </cell>
          <cell r="N52">
            <v>7555.32</v>
          </cell>
          <cell r="O52">
            <v>33946.98</v>
          </cell>
        </row>
        <row r="53">
          <cell r="C53">
            <v>61212.97</v>
          </cell>
          <cell r="D53">
            <v>31344.43</v>
          </cell>
          <cell r="E53">
            <v>17041.19</v>
          </cell>
          <cell r="F53">
            <v>14303.24</v>
          </cell>
          <cell r="G53">
            <v>26888.06</v>
          </cell>
          <cell r="H53">
            <v>162534.88</v>
          </cell>
          <cell r="I53">
            <v>80585.51</v>
          </cell>
          <cell r="J53">
            <v>81949.37</v>
          </cell>
          <cell r="K53">
            <v>143855.26</v>
          </cell>
          <cell r="L53">
            <v>2742</v>
          </cell>
          <cell r="M53">
            <v>7317.009999999999</v>
          </cell>
          <cell r="N53">
            <v>7046.65</v>
          </cell>
          <cell r="O53">
            <v>33390.15</v>
          </cell>
        </row>
        <row r="54">
          <cell r="C54">
            <v>61014.63</v>
          </cell>
          <cell r="D54">
            <v>26878.54</v>
          </cell>
          <cell r="E54">
            <v>14053.55</v>
          </cell>
          <cell r="F54">
            <v>12824.99</v>
          </cell>
          <cell r="G54">
            <v>18081.5</v>
          </cell>
          <cell r="H54">
            <v>124565.15</v>
          </cell>
          <cell r="I54">
            <v>54757.26</v>
          </cell>
          <cell r="J54">
            <v>69807.89</v>
          </cell>
          <cell r="K54">
            <v>90049.31</v>
          </cell>
          <cell r="L54">
            <v>5845.36</v>
          </cell>
          <cell r="M54">
            <v>6480.2300000000005</v>
          </cell>
          <cell r="N54">
            <v>6767.93</v>
          </cell>
          <cell r="O54">
            <v>28992.06</v>
          </cell>
        </row>
        <row r="55">
          <cell r="C55">
            <v>55146.3</v>
          </cell>
          <cell r="D55">
            <v>26776.91</v>
          </cell>
          <cell r="E55">
            <v>14746.8</v>
          </cell>
          <cell r="F55">
            <v>12030.11</v>
          </cell>
          <cell r="G55">
            <v>16541.22</v>
          </cell>
          <cell r="H55">
            <v>114219.25</v>
          </cell>
          <cell r="I55">
            <v>53093.93</v>
          </cell>
          <cell r="J55">
            <v>61125.32</v>
          </cell>
          <cell r="K55">
            <v>76128.37</v>
          </cell>
          <cell r="L55">
            <v>4490.96</v>
          </cell>
          <cell r="M55">
            <v>6114.34</v>
          </cell>
          <cell r="N55">
            <v>6615.23</v>
          </cell>
          <cell r="O55">
            <v>23885.96</v>
          </cell>
        </row>
        <row r="56">
          <cell r="O56">
            <v>60058.65</v>
          </cell>
        </row>
        <row r="57">
          <cell r="O57">
            <v>54122.45</v>
          </cell>
        </row>
        <row r="58">
          <cell r="O58">
            <v>200593.13</v>
          </cell>
        </row>
        <row r="59">
          <cell r="O59">
            <v>181640.68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L1"/>
    </sheetView>
  </sheetViews>
  <sheetFormatPr defaultColWidth="9.140625" defaultRowHeight="15"/>
  <cols>
    <col min="1" max="1" width="7.28125" style="31" customWidth="1"/>
    <col min="2" max="2" width="19.8515625" style="3" customWidth="1"/>
    <col min="3" max="6" width="13.8515625" style="3" customWidth="1"/>
    <col min="7" max="7" width="15.140625" style="3" customWidth="1"/>
    <col min="8" max="16" width="13.8515625" style="3" customWidth="1"/>
    <col min="17" max="17" width="12.7109375" style="3" customWidth="1"/>
    <col min="18" max="18" width="11.8515625" style="3" hidden="1" customWidth="1"/>
    <col min="19" max="19" width="9.140625" style="3" customWidth="1"/>
    <col min="20" max="20" width="10.140625" style="3" bestFit="1" customWidth="1"/>
    <col min="21" max="16384" width="9.140625" style="3" customWidth="1"/>
  </cols>
  <sheetData>
    <row r="1" spans="1:17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2"/>
      <c r="Q1" s="1"/>
    </row>
    <row r="2" spans="1:16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 t="s">
        <v>1</v>
      </c>
    </row>
    <row r="3" spans="1:17" ht="35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2" customFormat="1" ht="16.5" customHeight="1">
      <c r="A4" s="8">
        <v>1</v>
      </c>
      <c r="B4" s="9" t="s">
        <v>19</v>
      </c>
      <c r="C4" s="10">
        <f>+'[1]Journal (Lakh)'!C4/100</f>
        <v>44.597823111092914</v>
      </c>
      <c r="D4" s="10">
        <f>+'[1]Journal (Lakh)'!D4/100</f>
        <v>15.611754349999998</v>
      </c>
      <c r="E4" s="10">
        <f>+'[1]Journal (Lakh)'!E4/100</f>
        <v>14.39579315</v>
      </c>
      <c r="F4" s="10">
        <f>+'[1]Journal (Lakh)'!F4/100</f>
        <v>1.2159612000000002</v>
      </c>
      <c r="G4" s="10">
        <f>+'[1]Journal (Lakh)'!G4/100</f>
        <v>17.275541000035602</v>
      </c>
      <c r="H4" s="10">
        <f>+'[1]Journal (Lakh)'!H4/100</f>
        <v>496.27037964195443</v>
      </c>
      <c r="I4" s="10">
        <f>+'[1]Journal (Lakh)'!I4/100</f>
        <v>347.68409512136446</v>
      </c>
      <c r="J4" s="10">
        <f>+'[1]Journal (Lakh)'!J4/100</f>
        <v>148.58628452058997</v>
      </c>
      <c r="K4" s="10">
        <f>+'[1]Journal (Lakh)'!K4/100</f>
        <v>111.01038453923104</v>
      </c>
      <c r="L4" s="10">
        <f>+'[1]Journal (Lakh)'!L4/100</f>
        <v>0</v>
      </c>
      <c r="M4" s="10">
        <f>+'[1]Journal (Lakh)'!M4/100</f>
        <v>6.672974099999999</v>
      </c>
      <c r="N4" s="10">
        <f>+'[1]Journal (Lakh)'!N4/100</f>
        <v>22.517071599999998</v>
      </c>
      <c r="O4" s="10">
        <f>+'[1]Journal (Lakh)'!O4/100</f>
        <v>8.012694413812744</v>
      </c>
      <c r="P4" s="10">
        <f>C4+D4+G4+H4+K4+L4+M4+N4+O4</f>
        <v>721.9686227561267</v>
      </c>
      <c r="Q4" s="11">
        <f>+(P4/P$62)*100</f>
        <v>1.8646761229602828</v>
      </c>
    </row>
    <row r="5" spans="1:17" s="17" customFormat="1" ht="16.5" customHeight="1">
      <c r="A5" s="13"/>
      <c r="B5" s="14" t="s">
        <v>20</v>
      </c>
      <c r="C5" s="15">
        <f>+'[1]Journal (Lakh)'!C5/100</f>
        <v>65.92382470954966</v>
      </c>
      <c r="D5" s="15">
        <f>+'[1]Journal (Lakh)'!D5/100</f>
        <v>14.970342400000002</v>
      </c>
      <c r="E5" s="15">
        <f>+'[1]Journal (Lakh)'!E5/100</f>
        <v>14.973265700000002</v>
      </c>
      <c r="F5" s="15">
        <f>+'[1]Journal (Lakh)'!F5/100</f>
        <v>-0.0029232999999999998</v>
      </c>
      <c r="G5" s="15">
        <f>+'[1]Journal (Lakh)'!G5/100</f>
        <v>17.37743993353507</v>
      </c>
      <c r="H5" s="15">
        <f>+'[1]Journal (Lakh)'!H5/100</f>
        <v>496.6359351510502</v>
      </c>
      <c r="I5" s="15">
        <f>+'[1]Journal (Lakh)'!I5/100</f>
        <v>370.49322649640374</v>
      </c>
      <c r="J5" s="15">
        <f>+'[1]Journal (Lakh)'!J5/100</f>
        <v>126.14270865464647</v>
      </c>
      <c r="K5" s="15">
        <f>+'[1]Journal (Lakh)'!K5/100</f>
        <v>111.8554712212175</v>
      </c>
      <c r="L5" s="15">
        <f>+'[1]Journal (Lakh)'!L5/100</f>
        <v>0</v>
      </c>
      <c r="M5" s="15">
        <f>+'[1]Journal (Lakh)'!M5/100</f>
        <v>6.3067412</v>
      </c>
      <c r="N5" s="15">
        <f>+'[1]Journal (Lakh)'!N5/100</f>
        <v>28.018876240210037</v>
      </c>
      <c r="O5" s="15">
        <f>+'[1]Journal (Lakh)'!O5/100</f>
        <v>10.153709059522962</v>
      </c>
      <c r="P5" s="15">
        <f aca="true" t="shared" si="0" ref="P5:P46">C5+D5+G5+H5+K5+L5+M5+N5+O5</f>
        <v>751.2423399150855</v>
      </c>
      <c r="Q5" s="16">
        <f>+(P5/P$63)*100</f>
        <v>2.2166760710454954</v>
      </c>
    </row>
    <row r="6" spans="1:17" s="12" customFormat="1" ht="16.5" customHeight="1">
      <c r="A6" s="8">
        <v>2</v>
      </c>
      <c r="B6" s="9" t="s">
        <v>21</v>
      </c>
      <c r="C6" s="10">
        <f>+'[1]Journal (Lakh)'!C6/100</f>
        <v>211.84226409199945</v>
      </c>
      <c r="D6" s="10">
        <f>+'[1]Journal (Lakh)'!D6/100</f>
        <v>118.69981347699975</v>
      </c>
      <c r="E6" s="10">
        <f>+'[1]Journal (Lakh)'!E6/100</f>
        <v>118.69981347699975</v>
      </c>
      <c r="F6" s="10">
        <f>+'[1]Journal (Lakh)'!F6/100</f>
        <v>0</v>
      </c>
      <c r="G6" s="10">
        <f>+'[1]Journal (Lakh)'!G6/100</f>
        <v>45.550338876999994</v>
      </c>
      <c r="H6" s="10">
        <f>+'[1]Journal (Lakh)'!H6/100</f>
        <v>509.5718746049998</v>
      </c>
      <c r="I6" s="10">
        <f>+'[1]Journal (Lakh)'!I6/100</f>
        <v>333.3340419649979</v>
      </c>
      <c r="J6" s="10">
        <f>+'[1]Journal (Lakh)'!J6/100</f>
        <v>176.23783264000187</v>
      </c>
      <c r="K6" s="10">
        <f>+'[1]Journal (Lakh)'!K6/100</f>
        <v>130.10363368799975</v>
      </c>
      <c r="L6" s="10">
        <f>+'[1]Journal (Lakh)'!L6/100</f>
        <v>1.454357872999999</v>
      </c>
      <c r="M6" s="10">
        <f>+'[1]Journal (Lakh)'!M6/100</f>
        <v>103.58032438699996</v>
      </c>
      <c r="N6" s="10">
        <f>+'[1]Journal (Lakh)'!N6/100</f>
        <v>72.66710650099999</v>
      </c>
      <c r="O6" s="10">
        <f>+'[1]Journal (Lakh)'!O6/100</f>
        <v>31.940796352999993</v>
      </c>
      <c r="P6" s="10">
        <f t="shared" si="0"/>
        <v>1225.4105098529988</v>
      </c>
      <c r="Q6" s="11">
        <f>+(P6/P$62)*100</f>
        <v>3.1649487893593955</v>
      </c>
    </row>
    <row r="7" spans="1:17" s="17" customFormat="1" ht="16.5" customHeight="1">
      <c r="A7" s="13"/>
      <c r="B7" s="14" t="s">
        <v>20</v>
      </c>
      <c r="C7" s="15">
        <f>+'[1]Journal (Lakh)'!C7/100</f>
        <v>164.12039626999996</v>
      </c>
      <c r="D7" s="15">
        <f>+'[1]Journal (Lakh)'!D7/100</f>
        <v>112.29017481199999</v>
      </c>
      <c r="E7" s="15">
        <f>+'[1]Journal (Lakh)'!E7/100</f>
        <v>112.29017481199999</v>
      </c>
      <c r="F7" s="15">
        <f>+'[1]Journal (Lakh)'!F7/100</f>
        <v>0</v>
      </c>
      <c r="G7" s="15">
        <f>+'[1]Journal (Lakh)'!G7/100</f>
        <v>37.215563881</v>
      </c>
      <c r="H7" s="15">
        <f>+'[1]Journal (Lakh)'!H7/100</f>
        <v>455.1108649210001</v>
      </c>
      <c r="I7" s="15">
        <f>+'[1]Journal (Lakh)'!I7/100</f>
        <v>333.69442494700087</v>
      </c>
      <c r="J7" s="15">
        <f>+'[1]Journal (Lakh)'!J7/100</f>
        <v>121.41643997399922</v>
      </c>
      <c r="K7" s="15">
        <f>+'[1]Journal (Lakh)'!K7/100</f>
        <v>84.177805558</v>
      </c>
      <c r="L7" s="15">
        <f>+'[1]Journal (Lakh)'!L7/100</f>
        <v>0.5887522</v>
      </c>
      <c r="M7" s="15">
        <f>+'[1]Journal (Lakh)'!M7/100</f>
        <v>94.45601032899998</v>
      </c>
      <c r="N7" s="15">
        <f>+'[1]Journal (Lakh)'!N7/100</f>
        <v>69.22123100000002</v>
      </c>
      <c r="O7" s="15">
        <f>+'[1]Journal (Lakh)'!O7/100</f>
        <v>26.948836299</v>
      </c>
      <c r="P7" s="15">
        <f t="shared" si="0"/>
        <v>1044.12963527</v>
      </c>
      <c r="Q7" s="16">
        <f>+(P7/P$63)*100</f>
        <v>3.080892881828362</v>
      </c>
    </row>
    <row r="8" spans="1:17" s="12" customFormat="1" ht="16.5" customHeight="1">
      <c r="A8" s="8">
        <v>3</v>
      </c>
      <c r="B8" s="9" t="s">
        <v>22</v>
      </c>
      <c r="C8" s="10">
        <f>+'[1]Journal (Lakh)'!C8/100</f>
        <v>124.44135359791</v>
      </c>
      <c r="D8" s="10">
        <f>+'[1]Journal (Lakh)'!D8/100</f>
        <v>23.317479578799997</v>
      </c>
      <c r="E8" s="10">
        <f>+'[1]Journal (Lakh)'!E8/100</f>
        <v>22.0331989678</v>
      </c>
      <c r="F8" s="10">
        <f>+'[1]Journal (Lakh)'!F8/100</f>
        <v>1.284280611</v>
      </c>
      <c r="G8" s="10">
        <f>+'[1]Journal (Lakh)'!G8/100</f>
        <v>45.642382447</v>
      </c>
      <c r="H8" s="10">
        <f>+'[1]Journal (Lakh)'!H8/100</f>
        <v>692.144472780762</v>
      </c>
      <c r="I8" s="10">
        <f>+'[1]Journal (Lakh)'!I8/100</f>
        <v>376.49820236500005</v>
      </c>
      <c r="J8" s="10">
        <f>+'[1]Journal (Lakh)'!J8/100</f>
        <v>315.646270415762</v>
      </c>
      <c r="K8" s="10">
        <f>+'[1]Journal (Lakh)'!K8/100</f>
        <v>301.008318752922</v>
      </c>
      <c r="L8" s="10">
        <f>+'[1]Journal (Lakh)'!L8/100</f>
        <v>1.395980271</v>
      </c>
      <c r="M8" s="10">
        <f>+'[1]Journal (Lakh)'!M8/100</f>
        <v>27.77429005266</v>
      </c>
      <c r="N8" s="10">
        <f>+'[1]Journal (Lakh)'!N8/100</f>
        <v>10.89592699314</v>
      </c>
      <c r="O8" s="10">
        <f>+'[1]Journal (Lakh)'!O8/100</f>
        <v>47.54188924483</v>
      </c>
      <c r="P8" s="10">
        <f t="shared" si="0"/>
        <v>1274.162093719024</v>
      </c>
      <c r="Q8" s="11">
        <f>+(P8/P$62)*100</f>
        <v>3.2908627301127176</v>
      </c>
    </row>
    <row r="9" spans="1:17" s="17" customFormat="1" ht="16.5" customHeight="1">
      <c r="A9" s="13"/>
      <c r="B9" s="14" t="s">
        <v>20</v>
      </c>
      <c r="C9" s="15">
        <f>+'[1]Journal (Lakh)'!C9/100</f>
        <v>105.617951929497</v>
      </c>
      <c r="D9" s="15">
        <f>+'[1]Journal (Lakh)'!D9/100</f>
        <v>18.62373032155</v>
      </c>
      <c r="E9" s="15">
        <f>+'[1]Journal (Lakh)'!E9/100</f>
        <v>18.19009032455</v>
      </c>
      <c r="F9" s="15">
        <f>+'[1]Journal (Lakh)'!F9/100</f>
        <v>0.433639997</v>
      </c>
      <c r="G9" s="15">
        <f>+'[1]Journal (Lakh)'!G9/100</f>
        <v>54.158036795725</v>
      </c>
      <c r="H9" s="15">
        <f>+'[1]Journal (Lakh)'!H9/100</f>
        <v>641.9848079980801</v>
      </c>
      <c r="I9" s="15">
        <f>+'[1]Journal (Lakh)'!I9/100</f>
        <v>361.771712734</v>
      </c>
      <c r="J9" s="15">
        <f>+'[1]Journal (Lakh)'!J9/100</f>
        <v>280.21309526408</v>
      </c>
      <c r="K9" s="15">
        <f>+'[1]Journal (Lakh)'!K9/100</f>
        <v>134.852923687174</v>
      </c>
      <c r="L9" s="15">
        <f>+'[1]Journal (Lakh)'!L9/100</f>
        <v>2.2455312432</v>
      </c>
      <c r="M9" s="15">
        <f>+'[1]Journal (Lakh)'!M9/100</f>
        <v>28.93981367035</v>
      </c>
      <c r="N9" s="15">
        <f>+'[1]Journal (Lakh)'!N9/100</f>
        <v>14.306980383600001</v>
      </c>
      <c r="O9" s="15">
        <f>+'[1]Journal (Lakh)'!O9/100</f>
        <v>40.71708679428</v>
      </c>
      <c r="P9" s="15">
        <f t="shared" si="0"/>
        <v>1041.446862823456</v>
      </c>
      <c r="Q9" s="16">
        <f>+(P9/P$63)*100</f>
        <v>3.072976877670521</v>
      </c>
    </row>
    <row r="10" spans="1:17" s="12" customFormat="1" ht="16.5" customHeight="1">
      <c r="A10" s="8">
        <v>4</v>
      </c>
      <c r="B10" s="9" t="s">
        <v>23</v>
      </c>
      <c r="C10" s="10">
        <f>+'[1]Journal (Lakh)'!C10/100</f>
        <v>147.54735176499992</v>
      </c>
      <c r="D10" s="10">
        <f>+'[1]Journal (Lakh)'!D10/100</f>
        <v>67.171436816</v>
      </c>
      <c r="E10" s="10">
        <f>+'[1]Journal (Lakh)'!E10/100</f>
        <v>57.45273160899999</v>
      </c>
      <c r="F10" s="10">
        <f>+'[1]Journal (Lakh)'!F10/100</f>
        <v>9.718705207000001</v>
      </c>
      <c r="G10" s="10">
        <f>+'[1]Journal (Lakh)'!G10/100</f>
        <v>57.080057534</v>
      </c>
      <c r="H10" s="10">
        <f>+'[1]Journal (Lakh)'!H10/100</f>
        <v>835.197311011</v>
      </c>
      <c r="I10" s="10">
        <f>+'[1]Journal (Lakh)'!I10/100</f>
        <v>491.412589868</v>
      </c>
      <c r="J10" s="10">
        <f>+'[1]Journal (Lakh)'!J10/100</f>
        <v>343.784721143</v>
      </c>
      <c r="K10" s="10">
        <f>+'[1]Journal (Lakh)'!K10/100</f>
        <v>127.46553965300005</v>
      </c>
      <c r="L10" s="10">
        <f>+'[1]Journal (Lakh)'!L10/100</f>
        <v>2.410046497</v>
      </c>
      <c r="M10" s="10">
        <f>+'[1]Journal (Lakh)'!M10/100</f>
        <v>27.979229502000003</v>
      </c>
      <c r="N10" s="10">
        <f>+'[1]Journal (Lakh)'!N10/100</f>
        <v>16.072520392999994</v>
      </c>
      <c r="O10" s="10">
        <f>+'[1]Journal (Lakh)'!O10/100</f>
        <v>190.99902273599994</v>
      </c>
      <c r="P10" s="10">
        <f t="shared" si="0"/>
        <v>1471.9225159069997</v>
      </c>
      <c r="Q10" s="11">
        <f>+(P10/P$62)*100</f>
        <v>3.8016316551010636</v>
      </c>
    </row>
    <row r="11" spans="1:17" s="17" customFormat="1" ht="16.5" customHeight="1">
      <c r="A11" s="13"/>
      <c r="B11" s="14" t="s">
        <v>20</v>
      </c>
      <c r="C11" s="15">
        <f>+'[1]Journal (Lakh)'!C11/100</f>
        <v>128.14109048099994</v>
      </c>
      <c r="D11" s="15">
        <f>+'[1]Journal (Lakh)'!D11/100</f>
        <v>56.16041034499999</v>
      </c>
      <c r="E11" s="15">
        <f>+'[1]Journal (Lakh)'!E11/100</f>
        <v>45.313286639999994</v>
      </c>
      <c r="F11" s="15">
        <f>+'[1]Journal (Lakh)'!F11/100</f>
        <v>10.847123704999996</v>
      </c>
      <c r="G11" s="15">
        <f>+'[1]Journal (Lakh)'!G11/100</f>
        <v>35.399167217999995</v>
      </c>
      <c r="H11" s="15">
        <f>+'[1]Journal (Lakh)'!H11/100</f>
        <v>677.0999958239996</v>
      </c>
      <c r="I11" s="15">
        <f>+'[1]Journal (Lakh)'!I11/100</f>
        <v>425.1397329889997</v>
      </c>
      <c r="J11" s="15">
        <f>+'[1]Journal (Lakh)'!J11/100</f>
        <v>251.96026283500004</v>
      </c>
      <c r="K11" s="15">
        <f>+'[1]Journal (Lakh)'!K11/100</f>
        <v>77.96467926700001</v>
      </c>
      <c r="L11" s="15">
        <f>+'[1]Journal (Lakh)'!L11/100</f>
        <v>2.474821634</v>
      </c>
      <c r="M11" s="15">
        <f>+'[1]Journal (Lakh)'!M11/100</f>
        <v>24.984953152000003</v>
      </c>
      <c r="N11" s="15">
        <f>+'[1]Journal (Lakh)'!N11/100</f>
        <v>14.661565397999995</v>
      </c>
      <c r="O11" s="15">
        <f>+'[1]Journal (Lakh)'!O11/100</f>
        <v>235.0872942060002</v>
      </c>
      <c r="P11" s="15">
        <f t="shared" si="0"/>
        <v>1251.9739775249998</v>
      </c>
      <c r="Q11" s="16">
        <f>+(P11/P$63)*100</f>
        <v>3.694175115136624</v>
      </c>
    </row>
    <row r="12" spans="1:17" s="12" customFormat="1" ht="16.5" customHeight="1">
      <c r="A12" s="8">
        <v>5</v>
      </c>
      <c r="B12" s="9" t="s">
        <v>24</v>
      </c>
      <c r="C12" s="10">
        <f>+'[1]Journal (Lakh)'!C12/100</f>
        <v>332.43678889038006</v>
      </c>
      <c r="D12" s="10">
        <f>+'[1]Journal (Lakh)'!D12/100</f>
        <v>148.09944909262998</v>
      </c>
      <c r="E12" s="10">
        <f>+'[1]Journal (Lakh)'!E12/100</f>
        <v>118.06102884882999</v>
      </c>
      <c r="F12" s="10">
        <f>+'[1]Journal (Lakh)'!F12/100</f>
        <v>30.0384202438</v>
      </c>
      <c r="G12" s="10">
        <f>+'[1]Journal (Lakh)'!G12/100</f>
        <v>92.60216331602</v>
      </c>
      <c r="H12" s="10">
        <f>+'[1]Journal (Lakh)'!H12/100</f>
        <v>1522.045059880221</v>
      </c>
      <c r="I12" s="10">
        <f>+'[1]Journal (Lakh)'!I12/100</f>
        <v>982.1087606689722</v>
      </c>
      <c r="J12" s="10">
        <f>+'[1]Journal (Lakh)'!J12/100</f>
        <v>539.9362992112489</v>
      </c>
      <c r="K12" s="10">
        <f>+'[1]Journal (Lakh)'!K12/100</f>
        <v>740.8725437919585</v>
      </c>
      <c r="L12" s="10">
        <f>+'[1]Journal (Lakh)'!L12/100</f>
        <v>22.669087783379997</v>
      </c>
      <c r="M12" s="10">
        <f>+'[1]Journal (Lakh)'!M12/100</f>
        <v>85.60893500969</v>
      </c>
      <c r="N12" s="10">
        <f>+'[1]Journal (Lakh)'!N12/100</f>
        <v>101.7118785366084</v>
      </c>
      <c r="O12" s="10">
        <f>+'[1]Journal (Lakh)'!O12/100</f>
        <v>358.27517651493986</v>
      </c>
      <c r="P12" s="10">
        <f t="shared" si="0"/>
        <v>3404.321082815827</v>
      </c>
      <c r="Q12" s="11">
        <f>+(P12/P$62)*100</f>
        <v>8.79256526936523</v>
      </c>
    </row>
    <row r="13" spans="1:17" s="17" customFormat="1" ht="16.5" customHeight="1">
      <c r="A13" s="13"/>
      <c r="B13" s="14" t="s">
        <v>20</v>
      </c>
      <c r="C13" s="15">
        <f>+'[1]Journal (Lakh)'!C13/100</f>
        <v>256.6220935034</v>
      </c>
      <c r="D13" s="15">
        <f>+'[1]Journal (Lakh)'!D13/100</f>
        <v>119.40310126837001</v>
      </c>
      <c r="E13" s="15">
        <f>+'[1]Journal (Lakh)'!E13/100</f>
        <v>88.87282072937002</v>
      </c>
      <c r="F13" s="15">
        <f>+'[1]Journal (Lakh)'!F13/100</f>
        <v>30.530280539</v>
      </c>
      <c r="G13" s="15">
        <f>+'[1]Journal (Lakh)'!G13/100</f>
        <v>96.3630242829</v>
      </c>
      <c r="H13" s="15">
        <f>+'[1]Journal (Lakh)'!H13/100</f>
        <v>1198.488436658518</v>
      </c>
      <c r="I13" s="15">
        <f>+'[1]Journal (Lakh)'!I13/100</f>
        <v>829.8145219929426</v>
      </c>
      <c r="J13" s="15">
        <f>+'[1]Journal (Lakh)'!J13/100</f>
        <v>368.6739146655753</v>
      </c>
      <c r="K13" s="15">
        <f>+'[1]Journal (Lakh)'!K13/100</f>
        <v>687.9533312377902</v>
      </c>
      <c r="L13" s="15">
        <f>+'[1]Journal (Lakh)'!L13/100</f>
        <v>50.426751328319995</v>
      </c>
      <c r="M13" s="15">
        <f>+'[1]Journal (Lakh)'!M13/100</f>
        <v>78.85965066707999</v>
      </c>
      <c r="N13" s="15">
        <f>+'[1]Journal (Lakh)'!N13/100</f>
        <v>86.67619287313978</v>
      </c>
      <c r="O13" s="15">
        <f>+'[1]Journal (Lakh)'!O13/100</f>
        <v>285.5784849790599</v>
      </c>
      <c r="P13" s="15">
        <f t="shared" si="0"/>
        <v>2860.371066798578</v>
      </c>
      <c r="Q13" s="16">
        <f>+(P13/P$63)*100</f>
        <v>8.440040931132774</v>
      </c>
    </row>
    <row r="14" spans="1:17" s="12" customFormat="1" ht="16.5" customHeight="1">
      <c r="A14" s="8">
        <v>6</v>
      </c>
      <c r="B14" s="9" t="s">
        <v>25</v>
      </c>
      <c r="C14" s="10">
        <f>+'[1]Journal (Lakh)'!C14/100</f>
        <v>180.83787710000001</v>
      </c>
      <c r="D14" s="10">
        <f>+'[1]Journal (Lakh)'!D14/100</f>
        <v>59.15548269999999</v>
      </c>
      <c r="E14" s="10">
        <f>+'[1]Journal (Lakh)'!E14/100</f>
        <v>54.796496</v>
      </c>
      <c r="F14" s="10">
        <f>+'[1]Journal (Lakh)'!F14/100</f>
        <v>4.3589867</v>
      </c>
      <c r="G14" s="10">
        <f>+'[1]Journal (Lakh)'!G14/100</f>
        <v>61.0027552</v>
      </c>
      <c r="H14" s="10">
        <f>+'[1]Journal (Lakh)'!H14/100</f>
        <v>1255.6124689</v>
      </c>
      <c r="I14" s="10">
        <f>+'[1]Journal (Lakh)'!I14/100</f>
        <v>869.410852</v>
      </c>
      <c r="J14" s="10">
        <f>+'[1]Journal (Lakh)'!J14/100</f>
        <v>386.20161690000003</v>
      </c>
      <c r="K14" s="10">
        <f>+'[1]Journal (Lakh)'!K14/100</f>
        <v>432.1915721</v>
      </c>
      <c r="L14" s="10">
        <f>+'[1]Journal (Lakh)'!L14/100</f>
        <v>3.8074306</v>
      </c>
      <c r="M14" s="10">
        <f>+'[1]Journal (Lakh)'!M14/100</f>
        <v>96.65046790000001</v>
      </c>
      <c r="N14" s="10">
        <f>+'[1]Journal (Lakh)'!N14/100</f>
        <v>25.4752369</v>
      </c>
      <c r="O14" s="10">
        <f>+'[1]Journal (Lakh)'!O14/100</f>
        <v>94.46875390000001</v>
      </c>
      <c r="P14" s="10">
        <f t="shared" si="0"/>
        <v>2209.2020453000005</v>
      </c>
      <c r="Q14" s="11">
        <f>+(P14/P$62)*100</f>
        <v>5.7058522695070595</v>
      </c>
    </row>
    <row r="15" spans="1:17" s="17" customFormat="1" ht="16.5" customHeight="1">
      <c r="A15" s="13"/>
      <c r="B15" s="14" t="s">
        <v>20</v>
      </c>
      <c r="C15" s="15">
        <f>+'[1]Journal (Lakh)'!C15/100</f>
        <v>173.62228439999998</v>
      </c>
      <c r="D15" s="15">
        <f>+'[1]Journal (Lakh)'!D15/100</f>
        <v>47.4715555</v>
      </c>
      <c r="E15" s="15">
        <f>+'[1]Journal (Lakh)'!E15/100</f>
        <v>47.3202912</v>
      </c>
      <c r="F15" s="15">
        <f>+'[1]Journal (Lakh)'!F15/100</f>
        <v>0.1512643</v>
      </c>
      <c r="G15" s="15">
        <f>+'[1]Journal (Lakh)'!G15/100</f>
        <v>69.0498006</v>
      </c>
      <c r="H15" s="15">
        <f>+'[1]Journal (Lakh)'!H15/100</f>
        <v>1092.6569518</v>
      </c>
      <c r="I15" s="15">
        <f>+'[1]Journal (Lakh)'!I15/100</f>
        <v>774.7417881</v>
      </c>
      <c r="J15" s="15">
        <f>+'[1]Journal (Lakh)'!J15/100</f>
        <v>317.9151637</v>
      </c>
      <c r="K15" s="15">
        <f>+'[1]Journal (Lakh)'!K15/100</f>
        <v>284.05502260000003</v>
      </c>
      <c r="L15" s="15">
        <f>+'[1]Journal (Lakh)'!L15/100</f>
        <v>4.8789574</v>
      </c>
      <c r="M15" s="15">
        <f>+'[1]Journal (Lakh)'!M15/100</f>
        <v>85.3621318</v>
      </c>
      <c r="N15" s="15">
        <f>+'[1]Journal (Lakh)'!N15/100</f>
        <v>32.091954099999995</v>
      </c>
      <c r="O15" s="15">
        <f>+'[1]Journal (Lakh)'!O15/100</f>
        <v>94.3708538</v>
      </c>
      <c r="P15" s="15">
        <f t="shared" si="0"/>
        <v>1883.559512</v>
      </c>
      <c r="Q15" s="16">
        <f>+(P15/P$63)*100</f>
        <v>5.557782191978779</v>
      </c>
    </row>
    <row r="16" spans="1:17" s="12" customFormat="1" ht="16.5" customHeight="1">
      <c r="A16" s="8">
        <v>7</v>
      </c>
      <c r="B16" s="9" t="s">
        <v>26</v>
      </c>
      <c r="C16" s="10">
        <f>+'[1]Journal (Lakh)'!C16/100</f>
        <v>162.88123634943997</v>
      </c>
      <c r="D16" s="10">
        <f>+'[1]Journal (Lakh)'!D16/100</f>
        <v>51.6743991702</v>
      </c>
      <c r="E16" s="10">
        <f>+'[1]Journal (Lakh)'!E16/100</f>
        <v>42.0825031041</v>
      </c>
      <c r="F16" s="10">
        <f>+'[1]Journal (Lakh)'!F16/100</f>
        <v>9.5918960661</v>
      </c>
      <c r="G16" s="10">
        <f>+'[1]Journal (Lakh)'!G16/100</f>
        <v>37.49254141083</v>
      </c>
      <c r="H16" s="10">
        <f>+'[1]Journal (Lakh)'!H16/100</f>
        <v>431.3697593</v>
      </c>
      <c r="I16" s="10">
        <f>+'[1]Journal (Lakh)'!I16/100</f>
        <v>276.288148969</v>
      </c>
      <c r="J16" s="10">
        <f>+'[1]Journal (Lakh)'!J16/100</f>
        <v>155.081610331</v>
      </c>
      <c r="K16" s="10">
        <f>+'[1]Journal (Lakh)'!K16/100</f>
        <v>362.7301126584113</v>
      </c>
      <c r="L16" s="10">
        <f>+'[1]Journal (Lakh)'!L16/100</f>
        <v>10.89325379998</v>
      </c>
      <c r="M16" s="10">
        <f>+'[1]Journal (Lakh)'!M16/100</f>
        <v>63.69436410600999</v>
      </c>
      <c r="N16" s="10">
        <f>+'[1]Journal (Lakh)'!N16/100</f>
        <v>131.33872071599998</v>
      </c>
      <c r="O16" s="10">
        <f>+'[1]Journal (Lakh)'!O16/100</f>
        <v>219.98112058154973</v>
      </c>
      <c r="P16" s="10">
        <f t="shared" si="0"/>
        <v>1472.0555080924207</v>
      </c>
      <c r="Q16" s="11">
        <f>+(P16/P$62)*100</f>
        <v>3.8019751428162882</v>
      </c>
    </row>
    <row r="17" spans="1:17" s="17" customFormat="1" ht="16.5" customHeight="1">
      <c r="A17" s="13"/>
      <c r="B17" s="14" t="s">
        <v>20</v>
      </c>
      <c r="C17" s="15">
        <f>+'[1]Journal (Lakh)'!C17/100</f>
        <v>157.84297230407995</v>
      </c>
      <c r="D17" s="15">
        <f>+'[1]Journal (Lakh)'!D17/100</f>
        <v>44.59941142835</v>
      </c>
      <c r="E17" s="15">
        <f>+'[1]Journal (Lakh)'!E17/100</f>
        <v>35.96429465335001</v>
      </c>
      <c r="F17" s="15">
        <f>+'[1]Journal (Lakh)'!F17/100</f>
        <v>8.635116774999997</v>
      </c>
      <c r="G17" s="15">
        <f>+'[1]Journal (Lakh)'!G17/100</f>
        <v>42.230071171119995</v>
      </c>
      <c r="H17" s="15">
        <f>+'[1]Journal (Lakh)'!H17/100</f>
        <v>344.543236925</v>
      </c>
      <c r="I17" s="15">
        <f>+'[1]Journal (Lakh)'!I17/100</f>
        <v>228.64595975099994</v>
      </c>
      <c r="J17" s="15">
        <f>+'[1]Journal (Lakh)'!J17/100</f>
        <v>115.89727717400001</v>
      </c>
      <c r="K17" s="15">
        <f>+'[1]Journal (Lakh)'!K17/100</f>
        <v>267.7280516730014</v>
      </c>
      <c r="L17" s="15">
        <f>+'[1]Journal (Lakh)'!L17/100</f>
        <v>12.367250690999999</v>
      </c>
      <c r="M17" s="15">
        <f>+'[1]Journal (Lakh)'!M17/100</f>
        <v>57.63384866962</v>
      </c>
      <c r="N17" s="15">
        <f>+'[1]Journal (Lakh)'!N17/100</f>
        <v>120.39189222699991</v>
      </c>
      <c r="O17" s="15">
        <f>+'[1]Journal (Lakh)'!O17/100</f>
        <v>197.29372616169996</v>
      </c>
      <c r="P17" s="15">
        <f t="shared" si="0"/>
        <v>1244.6304612508711</v>
      </c>
      <c r="Q17" s="16">
        <f>+(P17/P$63)*100</f>
        <v>3.672506745374565</v>
      </c>
    </row>
    <row r="18" spans="1:17" s="12" customFormat="1" ht="16.5" customHeight="1">
      <c r="A18" s="8">
        <v>8</v>
      </c>
      <c r="B18" s="9" t="s">
        <v>27</v>
      </c>
      <c r="C18" s="10">
        <f>+'[1]Journal (Lakh)'!C18/100</f>
        <v>60.97978215100001</v>
      </c>
      <c r="D18" s="10">
        <f>+'[1]Journal (Lakh)'!D18/100</f>
        <v>34.82387361699998</v>
      </c>
      <c r="E18" s="10">
        <f>+'[1]Journal (Lakh)'!E18/100</f>
        <v>34.81372751699998</v>
      </c>
      <c r="F18" s="10">
        <f>+'[1]Journal (Lakh)'!F18/100</f>
        <v>0.0101461</v>
      </c>
      <c r="G18" s="10">
        <f>+'[1]Journal (Lakh)'!G18/100</f>
        <v>12.781301042</v>
      </c>
      <c r="H18" s="10">
        <f>+'[1]Journal (Lakh)'!H18/100</f>
        <v>608.4121758679998</v>
      </c>
      <c r="I18" s="10">
        <f>+'[1]Journal (Lakh)'!I18/100</f>
        <v>316.93561980800007</v>
      </c>
      <c r="J18" s="10">
        <f>+'[1]Journal (Lakh)'!J18/100</f>
        <v>291.47655605999984</v>
      </c>
      <c r="K18" s="10">
        <f>+'[1]Journal (Lakh)'!K18/100</f>
        <v>125.27359633133334</v>
      </c>
      <c r="L18" s="10">
        <f>+'[1]Journal (Lakh)'!L18/100</f>
        <v>0</v>
      </c>
      <c r="M18" s="10">
        <f>+'[1]Journal (Lakh)'!M18/100</f>
        <v>6.103303121</v>
      </c>
      <c r="N18" s="10">
        <f>+'[1]Journal (Lakh)'!N18/100</f>
        <v>29.338055882000003</v>
      </c>
      <c r="O18" s="10">
        <f>+'[1]Journal (Lakh)'!O18/100</f>
        <v>28.743381553625</v>
      </c>
      <c r="P18" s="10">
        <f t="shared" si="0"/>
        <v>906.4554695659582</v>
      </c>
      <c r="Q18" s="11">
        <f>+(P18/P$62)*100</f>
        <v>2.3411625067220414</v>
      </c>
    </row>
    <row r="19" spans="1:17" s="17" customFormat="1" ht="16.5" customHeight="1">
      <c r="A19" s="13"/>
      <c r="B19" s="14" t="s">
        <v>20</v>
      </c>
      <c r="C19" s="15">
        <f>+'[1]Journal (Lakh)'!C19/100</f>
        <v>51.28535932895829</v>
      </c>
      <c r="D19" s="15">
        <f>+'[1]Journal (Lakh)'!D19/100</f>
        <v>24.916820910167857</v>
      </c>
      <c r="E19" s="15">
        <f>+'[1]Journal (Lakh)'!E19/100</f>
        <v>24.906674810167857</v>
      </c>
      <c r="F19" s="15">
        <f>+'[1]Journal (Lakh)'!F19/100</f>
        <v>0.0101461</v>
      </c>
      <c r="G19" s="15">
        <f>+'[1]Journal (Lakh)'!G19/100</f>
        <v>13.728636296442433</v>
      </c>
      <c r="H19" s="15">
        <f>+'[1]Journal (Lakh)'!H19/100</f>
        <v>501.32889629520827</v>
      </c>
      <c r="I19" s="15">
        <f>+'[1]Journal (Lakh)'!I19/100</f>
        <v>279.4987671242085</v>
      </c>
      <c r="J19" s="15">
        <f>+'[1]Journal (Lakh)'!J19/100</f>
        <v>221.83012917099984</v>
      </c>
      <c r="K19" s="15">
        <f>+'[1]Journal (Lakh)'!K19/100</f>
        <v>147.96959633435984</v>
      </c>
      <c r="L19" s="15">
        <f>+'[1]Journal (Lakh)'!L19/100</f>
        <v>0</v>
      </c>
      <c r="M19" s="15">
        <f>+'[1]Journal (Lakh)'!M19/100</f>
        <v>8.039522459</v>
      </c>
      <c r="N19" s="15">
        <f>+'[1]Journal (Lakh)'!N19/100</f>
        <v>24.900132892698096</v>
      </c>
      <c r="O19" s="15">
        <f>+'[1]Journal (Lakh)'!O19/100</f>
        <v>14.578757139364459</v>
      </c>
      <c r="P19" s="15">
        <f t="shared" si="0"/>
        <v>786.7477216561992</v>
      </c>
      <c r="Q19" s="16">
        <f>+(P19/P$63)*100</f>
        <v>2.321441106130923</v>
      </c>
    </row>
    <row r="20" spans="1:17" s="17" customFormat="1" ht="16.5" customHeight="1">
      <c r="A20" s="8">
        <v>9</v>
      </c>
      <c r="B20" s="9" t="s">
        <v>28</v>
      </c>
      <c r="C20" s="10">
        <f>+'[1]Journal (Lakh)'!C20/100</f>
        <v>67.931838044</v>
      </c>
      <c r="D20" s="10">
        <f>+'[1]Journal (Lakh)'!D20/100</f>
        <v>29.75977169599998</v>
      </c>
      <c r="E20" s="10">
        <f>+'[1]Journal (Lakh)'!E20/100</f>
        <v>29.75977169599998</v>
      </c>
      <c r="F20" s="10">
        <f>+'[1]Journal (Lakh)'!F20/100</f>
        <v>0</v>
      </c>
      <c r="G20" s="10">
        <f>+'[1]Journal (Lakh)'!G20/100</f>
        <v>20.374201544</v>
      </c>
      <c r="H20" s="10">
        <f>+'[1]Journal (Lakh)'!H20/100</f>
        <v>320.64388434299997</v>
      </c>
      <c r="I20" s="10">
        <f>+'[1]Journal (Lakh)'!I20/100</f>
        <v>225.44558556599998</v>
      </c>
      <c r="J20" s="10">
        <f>+'[1]Journal (Lakh)'!J20/100</f>
        <v>95.198298777</v>
      </c>
      <c r="K20" s="10">
        <f>+'[1]Journal (Lakh)'!K20/100</f>
        <v>59.742669281999994</v>
      </c>
      <c r="L20" s="10">
        <f>+'[1]Journal (Lakh)'!L20/100</f>
        <v>0</v>
      </c>
      <c r="M20" s="10">
        <f>+'[1]Journal (Lakh)'!M20/100</f>
        <v>19.118778861</v>
      </c>
      <c r="N20" s="10">
        <f>+'[1]Journal (Lakh)'!N20/100</f>
        <v>27.307896179000004</v>
      </c>
      <c r="O20" s="10">
        <f>+'[1]Journal (Lakh)'!O20/100</f>
        <v>68.260468817</v>
      </c>
      <c r="P20" s="10">
        <f t="shared" si="0"/>
        <v>613.1395087659998</v>
      </c>
      <c r="Q20" s="11">
        <f>+(P20/P$62)*100</f>
        <v>1.583595970798517</v>
      </c>
    </row>
    <row r="21" spans="1:17" s="17" customFormat="1" ht="16.5" customHeight="1">
      <c r="A21" s="13"/>
      <c r="B21" s="14" t="s">
        <v>20</v>
      </c>
      <c r="C21" s="15">
        <f>+'[1]Journal (Lakh)'!C21/100</f>
        <v>58.469616755</v>
      </c>
      <c r="D21" s="15">
        <f>+'[1]Journal (Lakh)'!D21/100</f>
        <v>28.910210957</v>
      </c>
      <c r="E21" s="15">
        <f>+'[1]Journal (Lakh)'!E21/100</f>
        <v>28.910210957</v>
      </c>
      <c r="F21" s="15">
        <f>+'[1]Journal (Lakh)'!F21/100</f>
        <v>0</v>
      </c>
      <c r="G21" s="15">
        <f>+'[1]Journal (Lakh)'!G21/100</f>
        <v>18.397461435</v>
      </c>
      <c r="H21" s="15">
        <f>+'[1]Journal (Lakh)'!H21/100</f>
        <v>295.67315916499996</v>
      </c>
      <c r="I21" s="15">
        <f>+'[1]Journal (Lakh)'!I21/100</f>
        <v>198.234934037</v>
      </c>
      <c r="J21" s="15">
        <f>+'[1]Journal (Lakh)'!J21/100</f>
        <v>97.438225128</v>
      </c>
      <c r="K21" s="15">
        <f>+'[1]Journal (Lakh)'!K21/100</f>
        <v>66.216105089</v>
      </c>
      <c r="L21" s="15">
        <f>+'[1]Journal (Lakh)'!L21/100</f>
        <v>0</v>
      </c>
      <c r="M21" s="15">
        <f>+'[1]Journal (Lakh)'!M21/100</f>
        <v>15.129645473</v>
      </c>
      <c r="N21" s="15">
        <f>+'[1]Journal (Lakh)'!N21/100</f>
        <v>39.540128629</v>
      </c>
      <c r="O21" s="15">
        <f>+'[1]Journal (Lakh)'!O21/100</f>
        <v>29.7893099</v>
      </c>
      <c r="P21" s="15">
        <f t="shared" si="0"/>
        <v>552.1256374029999</v>
      </c>
      <c r="Q21" s="16">
        <f>+(P21/P$63)*100</f>
        <v>1.6291463135322082</v>
      </c>
    </row>
    <row r="22" spans="1:17" s="17" customFormat="1" ht="16.5" customHeight="1">
      <c r="A22" s="8">
        <v>10</v>
      </c>
      <c r="B22" s="9" t="s">
        <v>29</v>
      </c>
      <c r="C22" s="10">
        <f>+'[1]Journal (Lakh)'!C22/100</f>
        <v>58.501753</v>
      </c>
      <c r="D22" s="10">
        <f>+'[1]Journal (Lakh)'!D22/100</f>
        <v>11.655247899999999</v>
      </c>
      <c r="E22" s="10">
        <f>+'[1]Journal (Lakh)'!E22/100</f>
        <v>11.655247899999999</v>
      </c>
      <c r="F22" s="10">
        <f>+'[1]Journal (Lakh)'!F22/100</f>
        <v>0</v>
      </c>
      <c r="G22" s="10">
        <f>+'[1]Journal (Lakh)'!G22/100</f>
        <v>12.378624378000001</v>
      </c>
      <c r="H22" s="10">
        <f>+'[1]Journal (Lakh)'!H22/100</f>
        <v>109.6009633</v>
      </c>
      <c r="I22" s="10">
        <f>+'[1]Journal (Lakh)'!I22/100</f>
        <v>58.11957088329001</v>
      </c>
      <c r="J22" s="10">
        <f>+'[1]Journal (Lakh)'!J22/100</f>
        <v>51.481392416709994</v>
      </c>
      <c r="K22" s="10">
        <f>+'[1]Journal (Lakh)'!K22/100</f>
        <v>44.4583745</v>
      </c>
      <c r="L22" s="10">
        <f>+'[1]Journal (Lakh)'!L22/100</f>
        <v>0.2640998</v>
      </c>
      <c r="M22" s="10">
        <f>+'[1]Journal (Lakh)'!M22/100</f>
        <v>2.5570253</v>
      </c>
      <c r="N22" s="10">
        <f>+'[1]Journal (Lakh)'!N22/100</f>
        <v>3.9870346999999997</v>
      </c>
      <c r="O22" s="10">
        <f>+'[1]Journal (Lakh)'!O22/100</f>
        <v>32.333216</v>
      </c>
      <c r="P22" s="10">
        <f t="shared" si="0"/>
        <v>275.73633887799997</v>
      </c>
      <c r="Q22" s="11">
        <f>+(P22/P$62)*100</f>
        <v>0.7121624834268858</v>
      </c>
    </row>
    <row r="23" spans="1:17" s="17" customFormat="1" ht="16.5" customHeight="1">
      <c r="A23" s="13"/>
      <c r="B23" s="14" t="s">
        <v>20</v>
      </c>
      <c r="C23" s="15">
        <f>+'[1]Journal (Lakh)'!C23/100</f>
        <v>49.591992899999994</v>
      </c>
      <c r="D23" s="15">
        <f>+'[1]Journal (Lakh)'!D23/100</f>
        <v>7.777709099999999</v>
      </c>
      <c r="E23" s="15">
        <f>+'[1]Journal (Lakh)'!E23/100</f>
        <v>7.777709099999999</v>
      </c>
      <c r="F23" s="15">
        <f>+'[1]Journal (Lakh)'!F23/100</f>
        <v>0</v>
      </c>
      <c r="G23" s="15">
        <f>+'[1]Journal (Lakh)'!G23/100</f>
        <v>6.263486436000001</v>
      </c>
      <c r="H23" s="15">
        <f>+'[1]Journal (Lakh)'!H23/100</f>
        <v>122.16687459999999</v>
      </c>
      <c r="I23" s="15">
        <f>+'[1]Journal (Lakh)'!I23/100</f>
        <v>62.835217011</v>
      </c>
      <c r="J23" s="15">
        <f>+'[1]Journal (Lakh)'!J23/100</f>
        <v>59.331657588999995</v>
      </c>
      <c r="K23" s="15">
        <f>+'[1]Journal (Lakh)'!K23/100</f>
        <v>25.394816100000003</v>
      </c>
      <c r="L23" s="15">
        <f>+'[1]Journal (Lakh)'!L23/100</f>
        <v>0</v>
      </c>
      <c r="M23" s="15">
        <f>+'[1]Journal (Lakh)'!M23/100</f>
        <v>2.3057318</v>
      </c>
      <c r="N23" s="15">
        <f>+'[1]Journal (Lakh)'!N23/100</f>
        <v>3.2702794</v>
      </c>
      <c r="O23" s="15">
        <f>+'[1]Journal (Lakh)'!O23/100</f>
        <v>30.333327799999996</v>
      </c>
      <c r="P23" s="15">
        <f t="shared" si="0"/>
        <v>247.104218136</v>
      </c>
      <c r="Q23" s="16">
        <f>+(P23/P$63)*100</f>
        <v>0.7291255807791542</v>
      </c>
    </row>
    <row r="24" spans="1:17" s="17" customFormat="1" ht="16.5" customHeight="1">
      <c r="A24" s="8">
        <v>11</v>
      </c>
      <c r="B24" s="9" t="s">
        <v>30</v>
      </c>
      <c r="C24" s="10">
        <f>+'[1]Journal (Lakh)'!C24/100</f>
        <v>5.0236654000000005</v>
      </c>
      <c r="D24" s="10">
        <f>+'[1]Journal (Lakh)'!D24/100</f>
        <v>0.5778034000000001</v>
      </c>
      <c r="E24" s="10">
        <f>+'[1]Journal (Lakh)'!E24/100</f>
        <v>0.5778034000000001</v>
      </c>
      <c r="F24" s="10">
        <f>+'[1]Journal (Lakh)'!F24/100</f>
        <v>0</v>
      </c>
      <c r="G24" s="10">
        <f>+'[1]Journal (Lakh)'!G24/100</f>
        <v>2.7699394</v>
      </c>
      <c r="H24" s="10">
        <f>+'[1]Journal (Lakh)'!H24/100</f>
        <v>729.7935113</v>
      </c>
      <c r="I24" s="10">
        <f>+'[1]Journal (Lakh)'!I24/100</f>
        <v>251.93916049999996</v>
      </c>
      <c r="J24" s="10">
        <f>+'[1]Journal (Lakh)'!J24/100</f>
        <v>477.8543508</v>
      </c>
      <c r="K24" s="10">
        <f>+'[1]Journal (Lakh)'!K24/100</f>
        <v>0</v>
      </c>
      <c r="L24" s="10">
        <f>+'[1]Journal (Lakh)'!L24/100</f>
        <v>0</v>
      </c>
      <c r="M24" s="10">
        <f>+'[1]Journal (Lakh)'!M24/100</f>
        <v>0.7669154</v>
      </c>
      <c r="N24" s="10">
        <f>+'[1]Journal (Lakh)'!N24/100</f>
        <v>0.9803254</v>
      </c>
      <c r="O24" s="10">
        <f>+'[1]Journal (Lakh)'!O24/100</f>
        <v>1.7648684000000001</v>
      </c>
      <c r="P24" s="10">
        <f t="shared" si="0"/>
        <v>741.6770286999999</v>
      </c>
      <c r="Q24" s="11">
        <f>+(P24/P$62)*100</f>
        <v>1.9155783267774735</v>
      </c>
    </row>
    <row r="25" spans="1:17" s="17" customFormat="1" ht="16.5" customHeight="1">
      <c r="A25" s="13"/>
      <c r="B25" s="14" t="s">
        <v>20</v>
      </c>
      <c r="C25" s="15">
        <f>+'[1]Journal (Lakh)'!C25/100</f>
        <v>3.8301707000000005</v>
      </c>
      <c r="D25" s="15">
        <f>+'[1]Journal (Lakh)'!D25/100</f>
        <v>1.3760664</v>
      </c>
      <c r="E25" s="15">
        <f>+'[1]Journal (Lakh)'!E25/100</f>
        <v>1.3760664</v>
      </c>
      <c r="F25" s="15">
        <f>+'[1]Journal (Lakh)'!F25/100</f>
        <v>0</v>
      </c>
      <c r="G25" s="15">
        <f>+'[1]Journal (Lakh)'!G25/100</f>
        <v>2.0676531999999996</v>
      </c>
      <c r="H25" s="15">
        <f>+'[1]Journal (Lakh)'!H25/100</f>
        <v>684.2805535000001</v>
      </c>
      <c r="I25" s="15">
        <f>+'[1]Journal (Lakh)'!I25/100</f>
        <v>263.5205605</v>
      </c>
      <c r="J25" s="15">
        <f>+'[1]Journal (Lakh)'!J25/100</f>
        <v>420.759993</v>
      </c>
      <c r="K25" s="15">
        <f>+'[1]Journal (Lakh)'!K25/100</f>
        <v>0</v>
      </c>
      <c r="L25" s="15">
        <f>+'[1]Journal (Lakh)'!L25/100</f>
        <v>0</v>
      </c>
      <c r="M25" s="15">
        <f>+'[1]Journal (Lakh)'!M25/100</f>
        <v>0.32753459999999995</v>
      </c>
      <c r="N25" s="15">
        <f>+'[1]Journal (Lakh)'!N25/100</f>
        <v>0.46470919999999993</v>
      </c>
      <c r="O25" s="15">
        <f>+'[1]Journal (Lakh)'!O25/100</f>
        <v>0.5643689</v>
      </c>
      <c r="P25" s="15">
        <f t="shared" si="0"/>
        <v>692.9110565000001</v>
      </c>
      <c r="Q25" s="16">
        <f>+(P25/P$63)*100</f>
        <v>2.044559094579275</v>
      </c>
    </row>
    <row r="26" spans="1:17" s="17" customFormat="1" ht="16.5" customHeight="1">
      <c r="A26" s="8">
        <v>12</v>
      </c>
      <c r="B26" s="9" t="s">
        <v>31</v>
      </c>
      <c r="C26" s="10">
        <f>+'[1]Journal (Lakh)'!C26/100</f>
        <v>51.885259268000006</v>
      </c>
      <c r="D26" s="10">
        <f>+'[1]Journal (Lakh)'!D26/100</f>
        <v>18.232102687999994</v>
      </c>
      <c r="E26" s="10">
        <f>+'[1]Journal (Lakh)'!E26/100</f>
        <v>18.232102687999994</v>
      </c>
      <c r="F26" s="10">
        <f>+'[1]Journal (Lakh)'!F26/100</f>
        <v>0</v>
      </c>
      <c r="G26" s="10">
        <f>+'[1]Journal (Lakh)'!G26/100</f>
        <v>18.507427208</v>
      </c>
      <c r="H26" s="10">
        <f>+'[1]Journal (Lakh)'!H26/100</f>
        <v>487.6046190259997</v>
      </c>
      <c r="I26" s="10">
        <f>+'[1]Journal (Lakh)'!I26/100</f>
        <v>332.1542342859997</v>
      </c>
      <c r="J26" s="10">
        <f>+'[1]Journal (Lakh)'!J26/100</f>
        <v>155.45038474</v>
      </c>
      <c r="K26" s="10">
        <f>+'[1]Journal (Lakh)'!K26/100</f>
        <v>94.6325570599994</v>
      </c>
      <c r="L26" s="10">
        <f>+'[1]Journal (Lakh)'!L26/100</f>
        <v>0</v>
      </c>
      <c r="M26" s="10">
        <f>+'[1]Journal (Lakh)'!M26/100</f>
        <v>7.979806274</v>
      </c>
      <c r="N26" s="10">
        <f>+'[1]Journal (Lakh)'!N26/100</f>
        <v>14.012870220000009</v>
      </c>
      <c r="O26" s="10">
        <f>+'[1]Journal (Lakh)'!O26/100</f>
        <v>8.621704526999999</v>
      </c>
      <c r="P26" s="10">
        <f t="shared" si="0"/>
        <v>701.4763462709991</v>
      </c>
      <c r="Q26" s="11">
        <f>+(P26/P$62)*100</f>
        <v>1.8117493648401788</v>
      </c>
    </row>
    <row r="27" spans="1:17" s="17" customFormat="1" ht="16.5" customHeight="1">
      <c r="A27" s="13"/>
      <c r="B27" s="14" t="s">
        <v>20</v>
      </c>
      <c r="C27" s="15">
        <f>+'[1]Journal (Lakh)'!C27/100</f>
        <v>34.392648103</v>
      </c>
      <c r="D27" s="15">
        <f>+'[1]Journal (Lakh)'!D27/100</f>
        <v>12.887136499</v>
      </c>
      <c r="E27" s="15">
        <f>+'[1]Journal (Lakh)'!E27/100</f>
        <v>12.887136499</v>
      </c>
      <c r="F27" s="15">
        <f>+'[1]Journal (Lakh)'!F27/100</f>
        <v>0</v>
      </c>
      <c r="G27" s="15">
        <f>+'[1]Journal (Lakh)'!G27/100</f>
        <v>11.749061294</v>
      </c>
      <c r="H27" s="15">
        <f>+'[1]Journal (Lakh)'!H27/100</f>
        <v>370.2666689729999</v>
      </c>
      <c r="I27" s="15">
        <f>+'[1]Journal (Lakh)'!I27/100</f>
        <v>274.53902299199996</v>
      </c>
      <c r="J27" s="15">
        <f>+'[1]Journal (Lakh)'!J27/100</f>
        <v>95.72764598099998</v>
      </c>
      <c r="K27" s="15">
        <f>+'[1]Journal (Lakh)'!K27/100</f>
        <v>116.34585649300001</v>
      </c>
      <c r="L27" s="15">
        <f>+'[1]Journal (Lakh)'!L27/100</f>
        <v>0</v>
      </c>
      <c r="M27" s="15">
        <f>+'[1]Journal (Lakh)'!M27/100</f>
        <v>4.570475742</v>
      </c>
      <c r="N27" s="15">
        <f>+'[1]Journal (Lakh)'!N27/100</f>
        <v>15.512114853000003</v>
      </c>
      <c r="O27" s="15">
        <f>+'[1]Journal (Lakh)'!O27/100</f>
        <v>6.491637979000001</v>
      </c>
      <c r="P27" s="15">
        <f t="shared" si="0"/>
        <v>572.2155999359999</v>
      </c>
      <c r="Q27" s="16">
        <f>+(P27/P$63)*100</f>
        <v>1.6884253728303507</v>
      </c>
    </row>
    <row r="28" spans="1:17" s="17" customFormat="1" ht="16.5" customHeight="1">
      <c r="A28" s="8">
        <v>13</v>
      </c>
      <c r="B28" s="9" t="s">
        <v>32</v>
      </c>
      <c r="C28" s="10">
        <f>+'[1]Journal (Lakh)'!C28/100</f>
        <v>0.221836479</v>
      </c>
      <c r="D28" s="10">
        <f>+'[1]Journal (Lakh)'!D28/100</f>
        <v>0.0068631</v>
      </c>
      <c r="E28" s="10">
        <f>+'[1]Journal (Lakh)'!E28/100</f>
        <v>0.0068631</v>
      </c>
      <c r="F28" s="10">
        <f>+'[1]Journal (Lakh)'!F28/100</f>
        <v>0</v>
      </c>
      <c r="G28" s="10">
        <f>+'[1]Journal (Lakh)'!G28/100</f>
        <v>0.225345458</v>
      </c>
      <c r="H28" s="10">
        <f>+'[1]Journal (Lakh)'!H28/100</f>
        <v>0.43685111500000007</v>
      </c>
      <c r="I28" s="10">
        <f>+'[1]Journal (Lakh)'!I28/100</f>
        <v>0</v>
      </c>
      <c r="J28" s="10">
        <f>+'[1]Journal (Lakh)'!J28/100</f>
        <v>0.43685111500000007</v>
      </c>
      <c r="K28" s="10">
        <f>+'[1]Journal (Lakh)'!K28/100</f>
        <v>0.0038576</v>
      </c>
      <c r="L28" s="10">
        <f>+'[1]Journal (Lakh)'!L28/100</f>
        <v>0</v>
      </c>
      <c r="M28" s="10">
        <f>+'[1]Journal (Lakh)'!M28/100</f>
        <v>10.827539682</v>
      </c>
      <c r="N28" s="10">
        <f>+'[1]Journal (Lakh)'!N28/100</f>
        <v>0.111185373</v>
      </c>
      <c r="O28" s="10">
        <f>+'[1]Journal (Lakh)'!O28/100</f>
        <v>0.7511890440000001</v>
      </c>
      <c r="P28" s="10">
        <f t="shared" si="0"/>
        <v>12.584667850999999</v>
      </c>
      <c r="Q28" s="11">
        <f>+(P28/P$62)*100</f>
        <v>0.03250325418238054</v>
      </c>
    </row>
    <row r="29" spans="1:17" s="17" customFormat="1" ht="16.5" customHeight="1">
      <c r="A29" s="13"/>
      <c r="B29" s="14" t="s">
        <v>20</v>
      </c>
      <c r="C29" s="15">
        <f>+'[1]Journal (Lakh)'!C29/100</f>
        <v>0.39030717699999995</v>
      </c>
      <c r="D29" s="15">
        <f>+'[1]Journal (Lakh)'!D29/100</f>
        <v>0.00067535</v>
      </c>
      <c r="E29" s="15">
        <f>+'[1]Journal (Lakh)'!E29/100</f>
        <v>0.00067535</v>
      </c>
      <c r="F29" s="15">
        <f>+'[1]Journal (Lakh)'!F29/100</f>
        <v>0</v>
      </c>
      <c r="G29" s="15">
        <f>+'[1]Journal (Lakh)'!G29/100</f>
        <v>0.196924626</v>
      </c>
      <c r="H29" s="15">
        <f>+'[1]Journal (Lakh)'!H29/100</f>
        <v>0.09442242</v>
      </c>
      <c r="I29" s="15">
        <f>+'[1]Journal (Lakh)'!I29/100</f>
        <v>0.06748112</v>
      </c>
      <c r="J29" s="15">
        <f>+'[1]Journal (Lakh)'!J29/100</f>
        <v>0.026941299999999998</v>
      </c>
      <c r="K29" s="15">
        <f>+'[1]Journal (Lakh)'!K29/100</f>
        <v>0.000771627</v>
      </c>
      <c r="L29" s="15">
        <f>+'[1]Journal (Lakh)'!L29/100</f>
        <v>0</v>
      </c>
      <c r="M29" s="15">
        <f>+'[1]Journal (Lakh)'!M29/100</f>
        <v>7.134441882</v>
      </c>
      <c r="N29" s="15">
        <f>+'[1]Journal (Lakh)'!N29/100</f>
        <v>0.16639896</v>
      </c>
      <c r="O29" s="15">
        <f>+'[1]Journal (Lakh)'!O29/100</f>
        <v>2.19982821</v>
      </c>
      <c r="P29" s="15">
        <f t="shared" si="0"/>
        <v>10.183770252</v>
      </c>
      <c r="Q29" s="16">
        <f>+(P29/P$63)*100</f>
        <v>0.030049051592572585</v>
      </c>
    </row>
    <row r="30" spans="1:17" s="17" customFormat="1" ht="16.5" customHeight="1">
      <c r="A30" s="8">
        <v>14</v>
      </c>
      <c r="B30" s="9" t="s">
        <v>33</v>
      </c>
      <c r="C30" s="10">
        <f>+'[1]Journal (Lakh)'!C30/100</f>
        <v>214.6825</v>
      </c>
      <c r="D30" s="10">
        <f>+'[1]Journal (Lakh)'!D30/100</f>
        <v>5.51324646035</v>
      </c>
      <c r="E30" s="10">
        <f>+'[1]Journal (Lakh)'!E30/100</f>
        <v>5.51324646035</v>
      </c>
      <c r="F30" s="10">
        <f>+'[1]Journal (Lakh)'!F30/100</f>
        <v>0</v>
      </c>
      <c r="G30" s="10">
        <f>+'[1]Journal (Lakh)'!G30/100</f>
        <v>11.2479</v>
      </c>
      <c r="H30" s="10">
        <f>+'[1]Journal (Lakh)'!H30/100</f>
        <v>205.39135817871022</v>
      </c>
      <c r="I30" s="10">
        <f>+'[1]Journal (Lakh)'!I30/100</f>
        <v>113.4011997639402</v>
      </c>
      <c r="J30" s="10">
        <f>+'[1]Journal (Lakh)'!J30/100</f>
        <v>91.99015841477</v>
      </c>
      <c r="K30" s="10">
        <f>+'[1]Journal (Lakh)'!K30/100</f>
        <v>5.74060439300001</v>
      </c>
      <c r="L30" s="10">
        <f>+'[1]Journal (Lakh)'!L30/100</f>
        <v>2.4991332</v>
      </c>
      <c r="M30" s="10">
        <f>+'[1]Journal (Lakh)'!M30/100</f>
        <v>1.76335957</v>
      </c>
      <c r="N30" s="10">
        <f>+'[1]Journal (Lakh)'!N30/100</f>
        <v>75.747240581</v>
      </c>
      <c r="O30" s="10">
        <f>+'[1]Journal (Lakh)'!O30/100</f>
        <v>18.3442</v>
      </c>
      <c r="P30" s="10">
        <f t="shared" si="0"/>
        <v>540.9295423830603</v>
      </c>
      <c r="Q30" s="11">
        <f>+(P30/P$62)*100</f>
        <v>1.3970945136576092</v>
      </c>
    </row>
    <row r="31" spans="1:17" s="17" customFormat="1" ht="16.5" customHeight="1">
      <c r="A31" s="8"/>
      <c r="B31" s="14" t="s">
        <v>20</v>
      </c>
      <c r="C31" s="15">
        <f>+'[1]Journal (Lakh)'!C31/100</f>
        <v>131.70600000000002</v>
      </c>
      <c r="D31" s="15">
        <f>+'[1]Journal (Lakh)'!D31/100</f>
        <v>3.8242924169999997</v>
      </c>
      <c r="E31" s="15">
        <f>+'[1]Journal (Lakh)'!E31/100</f>
        <v>3.8242924169999997</v>
      </c>
      <c r="F31" s="15">
        <f>+'[1]Journal (Lakh)'!F31/100</f>
        <v>0</v>
      </c>
      <c r="G31" s="15">
        <f>+'[1]Journal (Lakh)'!G31/100</f>
        <v>11.971368162</v>
      </c>
      <c r="H31" s="15">
        <f>+'[1]Journal (Lakh)'!H31/100</f>
        <v>87.00400000000002</v>
      </c>
      <c r="I31" s="15">
        <f>+'[1]Journal (Lakh)'!I31/100</f>
        <v>54.75940000000001</v>
      </c>
      <c r="J31" s="15">
        <f>+'[1]Journal (Lakh)'!J31/100</f>
        <v>32.2446</v>
      </c>
      <c r="K31" s="15">
        <f>+'[1]Journal (Lakh)'!K31/100</f>
        <v>4.0864137000000005</v>
      </c>
      <c r="L31" s="15">
        <f>+'[1]Journal (Lakh)'!L31/100</f>
        <v>11.7564188</v>
      </c>
      <c r="M31" s="15">
        <f>+'[1]Journal (Lakh)'!M31/100</f>
        <v>0.8536748</v>
      </c>
      <c r="N31" s="15">
        <f>+'[1]Journal (Lakh)'!N31/100</f>
        <v>30.214368399999998</v>
      </c>
      <c r="O31" s="15">
        <f>+'[1]Journal (Lakh)'!O31/100</f>
        <v>14.4406966</v>
      </c>
      <c r="P31" s="18">
        <f>C31+D31+G31+H31+K31+L31+M31+N31+O31</f>
        <v>295.8572328790001</v>
      </c>
      <c r="Q31" s="16">
        <f>+(P31/P$63)*100</f>
        <v>0.8729801473153692</v>
      </c>
    </row>
    <row r="32" spans="1:17" s="17" customFormat="1" ht="16.5" customHeight="1">
      <c r="A32" s="8">
        <v>15</v>
      </c>
      <c r="B32" s="9" t="s">
        <v>34</v>
      </c>
      <c r="C32" s="10">
        <f>+'[1]Journal (Lakh)'!C32/100</f>
        <v>18.074117649389564</v>
      </c>
      <c r="D32" s="10">
        <f>+'[1]Journal (Lakh)'!D32/100</f>
        <v>4.387999994706712</v>
      </c>
      <c r="E32" s="10">
        <f>+'[1]Journal (Lakh)'!E32/100</f>
        <v>4.387999994706712</v>
      </c>
      <c r="F32" s="10">
        <f>+'[1]Journal (Lakh)'!F32/100</f>
        <v>0</v>
      </c>
      <c r="G32" s="10">
        <f>+'[1]Journal (Lakh)'!G32/100</f>
        <v>7.378609211164249</v>
      </c>
      <c r="H32" s="10">
        <f>+'[1]Journal (Lakh)'!H32/100</f>
        <v>62.76522784700004</v>
      </c>
      <c r="I32" s="10">
        <f>+'[1]Journal (Lakh)'!I32/100</f>
        <v>44.74723057200003</v>
      </c>
      <c r="J32" s="10">
        <f>+'[1]Journal (Lakh)'!J32/100</f>
        <v>18.01799727500002</v>
      </c>
      <c r="K32" s="10">
        <f>+'[1]Journal (Lakh)'!K32/100</f>
        <v>21.739180106</v>
      </c>
      <c r="L32" s="10">
        <f>+'[1]Journal (Lakh)'!L32/100</f>
        <v>0</v>
      </c>
      <c r="M32" s="10">
        <f>+'[1]Journal (Lakh)'!M32/100</f>
        <v>2.7119088219056606</v>
      </c>
      <c r="N32" s="10">
        <f>+'[1]Journal (Lakh)'!N32/100</f>
        <v>2.281758259679245</v>
      </c>
      <c r="O32" s="10">
        <f>+'[1]Journal (Lakh)'!O32/100</f>
        <v>1.0991879180331074</v>
      </c>
      <c r="P32" s="10">
        <f t="shared" si="0"/>
        <v>120.43798980787858</v>
      </c>
      <c r="Q32" s="11">
        <f>+(P32/P$62)*100</f>
        <v>0.3110631637075245</v>
      </c>
    </row>
    <row r="33" spans="1:17" s="17" customFormat="1" ht="16.5" customHeight="1">
      <c r="A33" s="8"/>
      <c r="B33" s="14" t="s">
        <v>20</v>
      </c>
      <c r="C33" s="15">
        <f>+'[1]Journal (Lakh)'!C33/100</f>
        <v>13.050570311477845</v>
      </c>
      <c r="D33" s="15">
        <f>+'[1]Journal (Lakh)'!D33/100</f>
        <v>3.780058707112622</v>
      </c>
      <c r="E33" s="15">
        <f>+'[1]Journal (Lakh)'!E33/100</f>
        <v>3.780058707112622</v>
      </c>
      <c r="F33" s="15">
        <f>+'[1]Journal (Lakh)'!F33/100</f>
        <v>0</v>
      </c>
      <c r="G33" s="15">
        <f>+'[1]Journal (Lakh)'!G33/100</f>
        <v>6.732531484948522</v>
      </c>
      <c r="H33" s="15">
        <f>+'[1]Journal (Lakh)'!H33/100</f>
        <v>44.278011924903176</v>
      </c>
      <c r="I33" s="15">
        <f>+'[1]Journal (Lakh)'!I33/100</f>
        <v>27.83694145502933</v>
      </c>
      <c r="J33" s="15">
        <f>+'[1]Journal (Lakh)'!J33/100</f>
        <v>16.44107046987385</v>
      </c>
      <c r="K33" s="15">
        <f>+'[1]Journal (Lakh)'!K33/100</f>
        <v>4.922949285828284</v>
      </c>
      <c r="L33" s="15">
        <f>+'[1]Journal (Lakh)'!L33/100</f>
        <v>0</v>
      </c>
      <c r="M33" s="15">
        <f>+'[1]Journal (Lakh)'!M33/100</f>
        <v>2.4096376144300002</v>
      </c>
      <c r="N33" s="15">
        <f>+'[1]Journal (Lakh)'!N33/100</f>
        <v>2.579954234</v>
      </c>
      <c r="O33" s="15">
        <f>+'[1]Journal (Lakh)'!O33/100</f>
        <v>1.49637563820404</v>
      </c>
      <c r="P33" s="15">
        <f>C33+D33+G33+H33+K33+L33+M33+N33+O33</f>
        <v>79.25008920090448</v>
      </c>
      <c r="Q33" s="11">
        <f>+(P33/P$63)*100</f>
        <v>0.23384168733051247</v>
      </c>
    </row>
    <row r="34" spans="1:17" s="17" customFormat="1" ht="16.5" customHeight="1">
      <c r="A34" s="8">
        <v>16</v>
      </c>
      <c r="B34" s="9" t="s">
        <v>35</v>
      </c>
      <c r="C34" s="10">
        <f>+'[1]Journal (Lakh)'!C34/100</f>
        <v>2.349479812</v>
      </c>
      <c r="D34" s="10">
        <f>+'[1]Journal (Lakh)'!D34/100</f>
        <v>0.9979663999999999</v>
      </c>
      <c r="E34" s="10">
        <f>+'[1]Journal (Lakh)'!E34/100</f>
        <v>0.9979663999999999</v>
      </c>
      <c r="F34" s="10">
        <f>+'[1]Journal (Lakh)'!F34/100</f>
        <v>0</v>
      </c>
      <c r="G34" s="10">
        <f>+'[1]Journal (Lakh)'!G34/100</f>
        <v>0.7139354</v>
      </c>
      <c r="H34" s="10">
        <f>+'[1]Journal (Lakh)'!H34/100</f>
        <v>161.52643980000002</v>
      </c>
      <c r="I34" s="10">
        <f>+'[1]Journal (Lakh)'!I34/100</f>
        <v>84.1864422</v>
      </c>
      <c r="J34" s="10">
        <f>+'[1]Journal (Lakh)'!J34/100</f>
        <v>77.3399976</v>
      </c>
      <c r="K34" s="10">
        <f>+'[1]Journal (Lakh)'!K34/100</f>
        <v>0</v>
      </c>
      <c r="L34" s="10">
        <f>+'[1]Journal (Lakh)'!L34/100</f>
        <v>0</v>
      </c>
      <c r="M34" s="10">
        <f>+'[1]Journal (Lakh)'!M34/100</f>
        <v>0.1037237</v>
      </c>
      <c r="N34" s="10">
        <f>+'[1]Journal (Lakh)'!N34/100</f>
        <v>0</v>
      </c>
      <c r="O34" s="10">
        <f>+'[1]Journal (Lakh)'!O34/100</f>
        <v>0</v>
      </c>
      <c r="P34" s="10">
        <f>C34+D34+G34+H34+K34+L34+M34+N34+O34</f>
        <v>165.691545112</v>
      </c>
      <c r="Q34" s="11">
        <f>+(P34/P$62)*100</f>
        <v>0.4279425146861357</v>
      </c>
    </row>
    <row r="35" spans="1:17" s="17" customFormat="1" ht="16.5" customHeight="1">
      <c r="A35" s="8"/>
      <c r="B35" s="14" t="s">
        <v>20</v>
      </c>
      <c r="C35" s="19" t="s">
        <v>36</v>
      </c>
      <c r="D35" s="19" t="s">
        <v>36</v>
      </c>
      <c r="E35" s="19" t="s">
        <v>36</v>
      </c>
      <c r="F35" s="19" t="s">
        <v>36</v>
      </c>
      <c r="G35" s="19" t="s">
        <v>36</v>
      </c>
      <c r="H35" s="19" t="s">
        <v>36</v>
      </c>
      <c r="I35" s="19" t="s">
        <v>36</v>
      </c>
      <c r="J35" s="19" t="s">
        <v>36</v>
      </c>
      <c r="K35" s="19" t="s">
        <v>36</v>
      </c>
      <c r="L35" s="19" t="s">
        <v>36</v>
      </c>
      <c r="M35" s="19" t="s">
        <v>36</v>
      </c>
      <c r="N35" s="19" t="s">
        <v>36</v>
      </c>
      <c r="O35" s="19" t="s">
        <v>36</v>
      </c>
      <c r="P35" s="19" t="s">
        <v>36</v>
      </c>
      <c r="Q35" s="19" t="s">
        <v>36</v>
      </c>
    </row>
    <row r="36" spans="1:17" s="17" customFormat="1" ht="16.5" customHeight="1">
      <c r="A36" s="8">
        <v>17</v>
      </c>
      <c r="B36" s="9" t="s">
        <v>37</v>
      </c>
      <c r="C36" s="10">
        <f>+'[1]Journal (Lakh)'!C44/100</f>
        <v>3.4262401570000005</v>
      </c>
      <c r="D36" s="10">
        <f>+'[1]Journal (Lakh)'!D44/100</f>
        <v>0.21669032700000002</v>
      </c>
      <c r="E36" s="10">
        <f>+'[1]Journal (Lakh)'!E44/100</f>
        <v>0</v>
      </c>
      <c r="F36" s="10">
        <f>+'[1]Journal (Lakh)'!F44/100</f>
        <v>0</v>
      </c>
      <c r="G36" s="10">
        <f>+'[1]Journal (Lakh)'!G44/100</f>
        <v>2.199346553</v>
      </c>
      <c r="H36" s="10">
        <f>+'[1]Journal (Lakh)'!H44/100</f>
        <v>30.6110448</v>
      </c>
      <c r="I36" s="10">
        <f>+'[1]Journal (Lakh)'!I44/100</f>
        <v>26.4279998</v>
      </c>
      <c r="J36" s="10">
        <f>+'[1]Journal (Lakh)'!J44/100</f>
        <v>4.183045</v>
      </c>
      <c r="K36" s="10">
        <f>+'[1]Journal (Lakh)'!K44/100</f>
        <v>0</v>
      </c>
      <c r="L36" s="10">
        <f>+'[1]Journal (Lakh)'!L44/100</f>
        <v>0</v>
      </c>
      <c r="M36" s="10">
        <f>+'[1]Journal (Lakh)'!M44/100</f>
        <v>0.38953724200000006</v>
      </c>
      <c r="N36" s="10">
        <f>+'[1]Journal (Lakh)'!N44/100</f>
        <v>1.6405329990000002</v>
      </c>
      <c r="O36" s="10">
        <f>+'[1]Journal (Lakh)'!O44/100</f>
        <v>0.769998344</v>
      </c>
      <c r="P36" s="10">
        <f>C36+D36+G36+H36+K36+L36+M36+N36+O36</f>
        <v>39.253390422</v>
      </c>
      <c r="Q36" s="11">
        <f>+(P36/P$62)*100</f>
        <v>0.10138232820384732</v>
      </c>
    </row>
    <row r="37" spans="1:17" s="17" customFormat="1" ht="16.5" customHeight="1">
      <c r="A37" s="13"/>
      <c r="B37" s="14" t="s">
        <v>20</v>
      </c>
      <c r="C37" s="19" t="s">
        <v>36</v>
      </c>
      <c r="D37" s="19" t="s">
        <v>36</v>
      </c>
      <c r="E37" s="19" t="s">
        <v>36</v>
      </c>
      <c r="F37" s="19" t="s">
        <v>36</v>
      </c>
      <c r="G37" s="19" t="s">
        <v>36</v>
      </c>
      <c r="H37" s="19" t="s">
        <v>36</v>
      </c>
      <c r="I37" s="19" t="s">
        <v>36</v>
      </c>
      <c r="J37" s="19" t="s">
        <v>36</v>
      </c>
      <c r="K37" s="19" t="s">
        <v>36</v>
      </c>
      <c r="L37" s="19" t="s">
        <v>36</v>
      </c>
      <c r="M37" s="19" t="s">
        <v>36</v>
      </c>
      <c r="N37" s="19" t="s">
        <v>36</v>
      </c>
      <c r="O37" s="19" t="s">
        <v>36</v>
      </c>
      <c r="P37" s="19" t="s">
        <v>36</v>
      </c>
      <c r="Q37" s="19" t="s">
        <v>36</v>
      </c>
    </row>
    <row r="38" spans="1:17" s="17" customFormat="1" ht="31.5" customHeight="1">
      <c r="A38" s="8">
        <v>18</v>
      </c>
      <c r="B38" s="20" t="s">
        <v>38</v>
      </c>
      <c r="C38" s="21"/>
      <c r="D38" s="21"/>
      <c r="E38" s="21"/>
      <c r="F38" s="21"/>
      <c r="G38" s="21"/>
      <c r="H38" s="21"/>
      <c r="I38" s="21"/>
      <c r="J38" s="21"/>
      <c r="K38" s="10">
        <f>+'[1]Journal (Lakh)'!K36/100</f>
        <v>467.8717</v>
      </c>
      <c r="L38" s="21"/>
      <c r="M38" s="21"/>
      <c r="N38" s="10">
        <f>+'[1]Journal (Lakh)'!N36/100</f>
        <v>10.418600000000001</v>
      </c>
      <c r="O38" s="10">
        <f>+'[1]Journal (Lakh)'!O36/100</f>
        <v>0</v>
      </c>
      <c r="P38" s="10">
        <f t="shared" si="0"/>
        <v>478.2903</v>
      </c>
      <c r="Q38" s="11">
        <f>+(P38/P$62)*100</f>
        <v>1.2353119985309529</v>
      </c>
    </row>
    <row r="39" spans="1:17" s="17" customFormat="1" ht="16.5" customHeight="1">
      <c r="A39" s="13"/>
      <c r="B39" s="14" t="s">
        <v>20</v>
      </c>
      <c r="C39" s="21"/>
      <c r="D39" s="21"/>
      <c r="E39" s="21"/>
      <c r="F39" s="21"/>
      <c r="G39" s="21"/>
      <c r="H39" s="21"/>
      <c r="I39" s="21"/>
      <c r="J39" s="21"/>
      <c r="K39" s="10">
        <f>+'[1]Journal (Lakh)'!K37/100</f>
        <v>392.14539999999994</v>
      </c>
      <c r="L39" s="19"/>
      <c r="M39" s="19"/>
      <c r="N39" s="10">
        <f>+'[1]Journal (Lakh)'!N37/100</f>
        <v>7.613</v>
      </c>
      <c r="O39" s="10">
        <f>+'[1]Journal (Lakh)'!O37/100</f>
        <v>0</v>
      </c>
      <c r="P39" s="15">
        <f t="shared" si="0"/>
        <v>399.75839999999994</v>
      </c>
      <c r="Q39" s="16">
        <f>+(P39/P$63)*100</f>
        <v>1.1795592878585557</v>
      </c>
    </row>
    <row r="40" spans="1:17" s="17" customFormat="1" ht="16.5" customHeight="1">
      <c r="A40" s="8">
        <v>19</v>
      </c>
      <c r="B40" s="9" t="s">
        <v>39</v>
      </c>
      <c r="C40" s="10"/>
      <c r="D40" s="10"/>
      <c r="E40" s="10"/>
      <c r="F40" s="10"/>
      <c r="G40" s="10"/>
      <c r="H40" s="10"/>
      <c r="I40" s="10"/>
      <c r="J40" s="10"/>
      <c r="K40" s="10">
        <f>+'[1]Journal (Lakh)'!K38/100</f>
        <v>221.80911528459993</v>
      </c>
      <c r="L40" s="10"/>
      <c r="M40" s="10"/>
      <c r="N40" s="10">
        <f>+'[1]Journal (Lakh)'!N38/100</f>
        <v>6.650080598</v>
      </c>
      <c r="O40" s="10">
        <f>+'[1]Journal (Lakh)'!O38/100</f>
        <v>5.192878874000001</v>
      </c>
      <c r="P40" s="10">
        <f t="shared" si="0"/>
        <v>233.65207475659992</v>
      </c>
      <c r="Q40" s="11">
        <f>+(P40/P$62)*100</f>
        <v>0.6034686704465448</v>
      </c>
    </row>
    <row r="41" spans="1:17" s="17" customFormat="1" ht="16.5" customHeight="1">
      <c r="A41" s="13"/>
      <c r="B41" s="14" t="s">
        <v>20</v>
      </c>
      <c r="C41" s="15"/>
      <c r="D41" s="15"/>
      <c r="E41" s="15"/>
      <c r="F41" s="15"/>
      <c r="G41" s="15"/>
      <c r="H41" s="15"/>
      <c r="I41" s="15"/>
      <c r="J41" s="15"/>
      <c r="K41" s="15">
        <f>+'[1]Journal (Lakh)'!K39/100</f>
        <v>205.20074976700002</v>
      </c>
      <c r="L41" s="15"/>
      <c r="M41" s="15"/>
      <c r="N41" s="15">
        <f>+'[1]Journal (Lakh)'!N39/100</f>
        <v>5.2146185</v>
      </c>
      <c r="O41" s="15">
        <f>+'[1]Journal (Lakh)'!O39/100</f>
        <v>3.6121449</v>
      </c>
      <c r="P41" s="15">
        <f t="shared" si="0"/>
        <v>214.02751316700002</v>
      </c>
      <c r="Q41" s="16">
        <f>+(P41/P$63)*100</f>
        <v>0.63152679471752</v>
      </c>
    </row>
    <row r="42" spans="1:17" s="17" customFormat="1" ht="16.5" customHeight="1">
      <c r="A42" s="8">
        <v>20</v>
      </c>
      <c r="B42" s="9" t="s">
        <v>40</v>
      </c>
      <c r="C42" s="10"/>
      <c r="D42" s="10"/>
      <c r="E42" s="10"/>
      <c r="F42" s="10"/>
      <c r="G42" s="10"/>
      <c r="H42" s="10"/>
      <c r="I42" s="10"/>
      <c r="J42" s="10"/>
      <c r="K42" s="10">
        <f>+'[1]Journal (Lakh)'!K40/100</f>
        <v>129.9702373180029</v>
      </c>
      <c r="L42" s="10"/>
      <c r="M42" s="10"/>
      <c r="N42" s="10">
        <f>+'[1]Journal (Lakh)'!N40/100</f>
        <v>0.49750747700000003</v>
      </c>
      <c r="O42" s="10">
        <f>+'[1]Journal (Lakh)'!O40/100</f>
        <v>0</v>
      </c>
      <c r="P42" s="10">
        <f t="shared" si="0"/>
        <v>130.4677447950029</v>
      </c>
      <c r="Q42" s="11">
        <f>+(P42/P$62)*100</f>
        <v>0.33696767541917816</v>
      </c>
    </row>
    <row r="43" spans="1:17" s="17" customFormat="1" ht="16.5" customHeight="1">
      <c r="A43" s="13"/>
      <c r="B43" s="14" t="s">
        <v>20</v>
      </c>
      <c r="C43" s="15"/>
      <c r="D43" s="15"/>
      <c r="E43" s="15"/>
      <c r="F43" s="15"/>
      <c r="G43" s="15"/>
      <c r="H43" s="15"/>
      <c r="I43" s="15"/>
      <c r="J43" s="15"/>
      <c r="K43" s="15">
        <f>+'[1]Journal (Lakh)'!K41/100</f>
        <v>77.21439815299999</v>
      </c>
      <c r="L43" s="15"/>
      <c r="M43" s="15"/>
      <c r="N43" s="15">
        <f>+'[1]Journal (Lakh)'!N41/100</f>
        <v>0</v>
      </c>
      <c r="O43" s="15">
        <f>+'[1]Journal (Lakh)'!O41/100</f>
        <v>0</v>
      </c>
      <c r="P43" s="18">
        <f t="shared" si="0"/>
        <v>77.21439815299999</v>
      </c>
      <c r="Q43" s="16">
        <f>+(P43/P$63)*100</f>
        <v>0.22783501359265912</v>
      </c>
    </row>
    <row r="44" spans="1:17" s="17" customFormat="1" ht="16.5" customHeight="1">
      <c r="A44" s="8">
        <v>21</v>
      </c>
      <c r="B44" s="9" t="s">
        <v>41</v>
      </c>
      <c r="C44" s="10"/>
      <c r="D44" s="10"/>
      <c r="E44" s="10"/>
      <c r="F44" s="10"/>
      <c r="G44" s="10"/>
      <c r="H44" s="10"/>
      <c r="I44" s="10"/>
      <c r="J44" s="10"/>
      <c r="K44" s="10">
        <f>'[1]Journal (Lakh)'!K42/100</f>
        <v>77.2192</v>
      </c>
      <c r="L44" s="10"/>
      <c r="M44" s="10"/>
      <c r="N44" s="10">
        <f>'[1]Journal (Lakh)'!N42/100</f>
        <v>0.9672</v>
      </c>
      <c r="O44" s="10">
        <f>'[1]Journal (Lakh)'!O42</f>
        <v>0</v>
      </c>
      <c r="P44" s="10">
        <f t="shared" si="0"/>
        <v>78.1864</v>
      </c>
      <c r="Q44" s="11">
        <f>+(P44/P$62)*100</f>
        <v>0.2019371876074855</v>
      </c>
    </row>
    <row r="45" spans="1:17" s="17" customFormat="1" ht="16.5" customHeight="1">
      <c r="A45" s="13"/>
      <c r="B45" s="14" t="s">
        <v>20</v>
      </c>
      <c r="C45" s="15"/>
      <c r="D45" s="15"/>
      <c r="E45" s="15"/>
      <c r="F45" s="15"/>
      <c r="G45" s="15"/>
      <c r="H45" s="15"/>
      <c r="I45" s="15"/>
      <c r="J45" s="15"/>
      <c r="K45" s="10">
        <f>'[1]Journal (Lakh)'!K43/100</f>
        <v>10.441099999999999</v>
      </c>
      <c r="L45" s="15"/>
      <c r="M45" s="15"/>
      <c r="N45" s="10">
        <f>'[1]Journal (Lakh)'!N43/100</f>
        <v>0</v>
      </c>
      <c r="O45" s="10">
        <f>'[1]Journal (Lakh)'!O43</f>
        <v>0</v>
      </c>
      <c r="P45" s="10">
        <f t="shared" si="0"/>
        <v>10.441099999999999</v>
      </c>
      <c r="Q45" s="19" t="s">
        <v>36</v>
      </c>
    </row>
    <row r="46" spans="1:17" s="12" customFormat="1" ht="16.5" customHeight="1">
      <c r="A46" s="8"/>
      <c r="B46" s="9" t="s">
        <v>42</v>
      </c>
      <c r="C46" s="10">
        <f aca="true" t="shared" si="1" ref="C46:O46">+C4+C6+C8+C10+C12+C14+C16+C18+C20+C22+C24+C26+C28+C30+C32+C38+C40+C42+C44+C34+C36</f>
        <v>1687.661166866212</v>
      </c>
      <c r="D46" s="10">
        <f t="shared" si="1"/>
        <v>589.9013807676864</v>
      </c>
      <c r="E46" s="10">
        <f t="shared" si="1"/>
        <v>533.4662943127863</v>
      </c>
      <c r="F46" s="10">
        <f t="shared" si="1"/>
        <v>56.2183961279</v>
      </c>
      <c r="G46" s="10">
        <f t="shared" si="1"/>
        <v>445.22240997904987</v>
      </c>
      <c r="H46" s="10">
        <f t="shared" si="1"/>
        <v>8458.997401696646</v>
      </c>
      <c r="I46" s="10">
        <f t="shared" si="1"/>
        <v>5130.093734336564</v>
      </c>
      <c r="J46" s="10">
        <f t="shared" si="1"/>
        <v>3328.903667360084</v>
      </c>
      <c r="K46" s="10">
        <f t="shared" si="1"/>
        <v>3453.8431970584584</v>
      </c>
      <c r="L46" s="10">
        <f t="shared" si="1"/>
        <v>45.39338982435999</v>
      </c>
      <c r="M46" s="10">
        <f t="shared" si="1"/>
        <v>464.2824830292657</v>
      </c>
      <c r="N46" s="10">
        <f t="shared" si="1"/>
        <v>554.6187493084277</v>
      </c>
      <c r="O46" s="10">
        <f t="shared" si="1"/>
        <v>1117.1005472217903</v>
      </c>
      <c r="P46" s="10">
        <f t="shared" si="0"/>
        <v>16817.020725751896</v>
      </c>
      <c r="Q46" s="10">
        <f>+Q4+Q6+Q8+Q10+Q12+Q14+Q16+Q18+Q20+Q22+Q24+Q26+Q28+Q30+Q32+Q38+Q40+Q42+Q44+Q34</f>
        <v>43.33304961002495</v>
      </c>
    </row>
    <row r="47" spans="1:20" s="17" customFormat="1" ht="16.5" customHeight="1">
      <c r="A47" s="13"/>
      <c r="B47" s="14" t="s">
        <v>20</v>
      </c>
      <c r="C47" s="18">
        <f aca="true" t="shared" si="2" ref="C47:O47">+C5+C7+C9+C11+C13+C15+C17+C19+C21+C23+C25+C27+C29+C31+C33+C39+C41+C43+C45</f>
        <v>1394.6072788729628</v>
      </c>
      <c r="D47" s="18">
        <f t="shared" si="2"/>
        <v>496.99169641555045</v>
      </c>
      <c r="E47" s="18">
        <f t="shared" si="2"/>
        <v>446.3870482995505</v>
      </c>
      <c r="F47" s="18">
        <f t="shared" si="2"/>
        <v>50.60464811599999</v>
      </c>
      <c r="G47" s="18">
        <f t="shared" si="2"/>
        <v>422.9002268166711</v>
      </c>
      <c r="H47" s="18">
        <f t="shared" si="2"/>
        <v>7011.612816155758</v>
      </c>
      <c r="I47" s="18">
        <f t="shared" si="2"/>
        <v>4485.5936912495845</v>
      </c>
      <c r="J47" s="18">
        <f t="shared" si="2"/>
        <v>2526.0191249061745</v>
      </c>
      <c r="K47" s="18">
        <f t="shared" si="2"/>
        <v>2698.525441793371</v>
      </c>
      <c r="L47" s="18">
        <f t="shared" si="2"/>
        <v>84.73848329652</v>
      </c>
      <c r="M47" s="18">
        <f t="shared" si="2"/>
        <v>417.31381385847993</v>
      </c>
      <c r="N47" s="18">
        <f t="shared" si="2"/>
        <v>494.84439729064786</v>
      </c>
      <c r="O47" s="18">
        <f t="shared" si="2"/>
        <v>993.6564383661315</v>
      </c>
      <c r="P47" s="18">
        <f>+P5+P7+P9+P11+P13+P15+P17+P19+P21+P23+P25+P27+P29+P31+P33+P39+P41+P43+P45</f>
        <v>14015.1905928661</v>
      </c>
      <c r="Q47" s="18">
        <f>+Q5+Q7+Q9+Q11+Q13+Q15+Q17+Q19+Q21+Q23+Q25+Q27+Q29+Q31+Q33+Q39+Q41+Q43</f>
        <v>41.32354026442622</v>
      </c>
      <c r="T47" s="22"/>
    </row>
    <row r="48" spans="1:17" s="12" customFormat="1" ht="16.5" customHeight="1">
      <c r="A48" s="8">
        <v>22</v>
      </c>
      <c r="B48" s="9" t="s">
        <v>43</v>
      </c>
      <c r="C48" s="10">
        <f>+'[1]Journal (Lakh)'!C48/100</f>
        <v>762.8817</v>
      </c>
      <c r="D48" s="10">
        <f>+'[1]Journal (Lakh)'!D48/100</f>
        <v>356.40630000000004</v>
      </c>
      <c r="E48" s="10">
        <f>+'[1]Journal (Lakh)'!E48/100</f>
        <v>159.1052</v>
      </c>
      <c r="F48" s="10">
        <f>+'[1]Journal (Lakh)'!F48/100</f>
        <v>197.30110000000002</v>
      </c>
      <c r="G48" s="10">
        <f>+'[1]Journal (Lakh)'!G48/100</f>
        <v>201.14880000000002</v>
      </c>
      <c r="H48" s="10">
        <f>+'[1]Journal (Lakh)'!H48/100</f>
        <v>2131.8809</v>
      </c>
      <c r="I48" s="10">
        <f>+'[1]Journal (Lakh)'!I48/100</f>
        <v>1068.5895</v>
      </c>
      <c r="J48" s="10">
        <f>+'[1]Journal (Lakh)'!J48/100</f>
        <v>1063.2914</v>
      </c>
      <c r="K48" s="10">
        <f>+'[1]Journal (Lakh)'!K48/100</f>
        <v>1713.775</v>
      </c>
      <c r="L48" s="10">
        <f>+'[1]Journal (Lakh)'!L48/100</f>
        <v>51.1334</v>
      </c>
      <c r="M48" s="10">
        <f>+'[1]Journal (Lakh)'!M48/100</f>
        <v>140.0239</v>
      </c>
      <c r="N48" s="10">
        <f>+'[1]Journal (Lakh)'!N48/100</f>
        <v>95.0025</v>
      </c>
      <c r="O48" s="10">
        <f>+'[1]Journal (Lakh)'!O48/100</f>
        <v>276.7884</v>
      </c>
      <c r="P48" s="10">
        <f aca="true" t="shared" si="3" ref="P48:P62">C48+D48+G48+H48+K48+L48+M48+N48+O48</f>
        <v>5729.0409</v>
      </c>
      <c r="Q48" s="11">
        <f>+(P48/P$62)*100</f>
        <v>14.796772930257147</v>
      </c>
    </row>
    <row r="49" spans="1:17" s="17" customFormat="1" ht="16.5" customHeight="1">
      <c r="A49" s="13"/>
      <c r="B49" s="14" t="s">
        <v>20</v>
      </c>
      <c r="C49" s="15">
        <f>+'[1]Journal (Lakh)'!C49/100</f>
        <v>732.605</v>
      </c>
      <c r="D49" s="15">
        <f>+'[1]Journal (Lakh)'!D49/100</f>
        <v>309.3947</v>
      </c>
      <c r="E49" s="15">
        <f>+'[1]Journal (Lakh)'!E49/100</f>
        <v>168.13029999999998</v>
      </c>
      <c r="F49" s="15">
        <f>+'[1]Journal (Lakh)'!F49/100</f>
        <v>141.2644</v>
      </c>
      <c r="G49" s="15">
        <f>+'[1]Journal (Lakh)'!G49/100</f>
        <v>209.68599999999998</v>
      </c>
      <c r="H49" s="15">
        <f>+'[1]Journal (Lakh)'!H49/100</f>
        <v>1770.6434999999997</v>
      </c>
      <c r="I49" s="15">
        <f>+'[1]Journal (Lakh)'!I49/100</f>
        <v>893.1687</v>
      </c>
      <c r="J49" s="15">
        <f>+'[1]Journal (Lakh)'!J49/100</f>
        <v>877.4748</v>
      </c>
      <c r="K49" s="15">
        <f>+'[1]Journal (Lakh)'!K49/100</f>
        <v>1529.2529000000002</v>
      </c>
      <c r="L49" s="15">
        <f>+'[1]Journal (Lakh)'!L49/100</f>
        <v>63.445100000000004</v>
      </c>
      <c r="M49" s="15">
        <f>+'[1]Journal (Lakh)'!M49/100</f>
        <v>121.29539999999999</v>
      </c>
      <c r="N49" s="15">
        <f>+'[1]Journal (Lakh)'!N49/100</f>
        <v>100.42389999999999</v>
      </c>
      <c r="O49" s="15">
        <f>+'[1]Journal (Lakh)'!O49/100</f>
        <v>263.4402</v>
      </c>
      <c r="P49" s="15">
        <f t="shared" si="3"/>
        <v>5100.186699999999</v>
      </c>
      <c r="Q49" s="16">
        <f>+(P49/P$63)*100</f>
        <v>15.049021088231488</v>
      </c>
    </row>
    <row r="50" spans="1:17" s="12" customFormat="1" ht="16.5" customHeight="1">
      <c r="A50" s="8">
        <v>23</v>
      </c>
      <c r="B50" s="9" t="s">
        <v>44</v>
      </c>
      <c r="C50" s="10">
        <f>+'[1]Journal (Lakh)'!C50/100</f>
        <v>485.57489999999996</v>
      </c>
      <c r="D50" s="10">
        <f>+'[1]Journal (Lakh)'!D50/100</f>
        <v>174.8509</v>
      </c>
      <c r="E50" s="10">
        <f>+'[1]Journal (Lakh)'!E50/100</f>
        <v>100.11449999999999</v>
      </c>
      <c r="F50" s="10">
        <f>+'[1]Journal (Lakh)'!F50/100</f>
        <v>74.7364</v>
      </c>
      <c r="G50" s="10">
        <f>+'[1]Journal (Lakh)'!G50/100</f>
        <v>143.401</v>
      </c>
      <c r="H50" s="10">
        <f>+'[1]Journal (Lakh)'!H50/100</f>
        <v>2463.3908</v>
      </c>
      <c r="I50" s="10">
        <f>+'[1]Journal (Lakh)'!I50/100</f>
        <v>1220.3655</v>
      </c>
      <c r="J50" s="10">
        <f>+'[1]Journal (Lakh)'!J50/100</f>
        <v>1243.0253</v>
      </c>
      <c r="K50" s="10">
        <f>+'[1]Journal (Lakh)'!K50/100</f>
        <v>1112.1086</v>
      </c>
      <c r="L50" s="10">
        <f>+'[1]Journal (Lakh)'!L50/100</f>
        <v>51.4679</v>
      </c>
      <c r="M50" s="10">
        <f>+'[1]Journal (Lakh)'!M50/100</f>
        <v>49.9453</v>
      </c>
      <c r="N50" s="10">
        <f>+'[1]Journal (Lakh)'!N50/100</f>
        <v>69.1057</v>
      </c>
      <c r="O50" s="10">
        <f>+'[1]Journal (Lakh)'!O50/100</f>
        <v>228.85490000000001</v>
      </c>
      <c r="P50" s="10">
        <f t="shared" si="3"/>
        <v>4778.7</v>
      </c>
      <c r="Q50" s="11">
        <f>+(P50/P$62)*100</f>
        <v>12.342264619165107</v>
      </c>
    </row>
    <row r="51" spans="1:17" s="17" customFormat="1" ht="16.5" customHeight="1">
      <c r="A51" s="13"/>
      <c r="B51" s="14" t="s">
        <v>20</v>
      </c>
      <c r="C51" s="15">
        <f>+'[1]Journal (Lakh)'!C51/100</f>
        <v>456.1458</v>
      </c>
      <c r="D51" s="15">
        <f>+'[1]Journal (Lakh)'!D51/100</f>
        <v>176.40259999999998</v>
      </c>
      <c r="E51" s="15">
        <f>+'[1]Journal (Lakh)'!E51/100</f>
        <v>106.54530000000001</v>
      </c>
      <c r="F51" s="15">
        <f>+'[1]Journal (Lakh)'!F51/100</f>
        <v>69.8574</v>
      </c>
      <c r="G51" s="15">
        <f>+'[1]Journal (Lakh)'!G51/100</f>
        <v>150.8156</v>
      </c>
      <c r="H51" s="15">
        <f>+'[1]Journal (Lakh)'!H51/100</f>
        <v>2059.2711</v>
      </c>
      <c r="I51" s="15">
        <f>+'[1]Journal (Lakh)'!I51/100</f>
        <v>1040.0014</v>
      </c>
      <c r="J51" s="15">
        <f>+'[1]Journal (Lakh)'!J51/100</f>
        <v>1019.2697000000001</v>
      </c>
      <c r="K51" s="15">
        <f>+'[1]Journal (Lakh)'!K51/100</f>
        <v>1061.8736000000001</v>
      </c>
      <c r="L51" s="15">
        <f>+'[1]Journal (Lakh)'!L51/100</f>
        <v>33.217</v>
      </c>
      <c r="M51" s="15">
        <f>+'[1]Journal (Lakh)'!M51/100</f>
        <v>50.159099999999995</v>
      </c>
      <c r="N51" s="15">
        <f>+'[1]Journal (Lakh)'!N51/100</f>
        <v>72.6139</v>
      </c>
      <c r="O51" s="15">
        <f>+'[1]Journal (Lakh)'!O51/100</f>
        <v>294.4813</v>
      </c>
      <c r="P51" s="15">
        <f t="shared" si="3"/>
        <v>4354.9800000000005</v>
      </c>
      <c r="Q51" s="16">
        <f>+(P51/P$63)*100</f>
        <v>12.850154261769745</v>
      </c>
    </row>
    <row r="52" spans="1:17" s="12" customFormat="1" ht="16.5" customHeight="1">
      <c r="A52" s="8">
        <v>24</v>
      </c>
      <c r="B52" s="9" t="s">
        <v>45</v>
      </c>
      <c r="C52" s="10">
        <f>+'[1]Journal (Lakh)'!C52/100</f>
        <v>676.8667</v>
      </c>
      <c r="D52" s="10">
        <f>+'[1]Journal (Lakh)'!D52/100</f>
        <v>317.68410000000006</v>
      </c>
      <c r="E52" s="10">
        <f>+'[1]Journal (Lakh)'!E52/100</f>
        <v>167.2056</v>
      </c>
      <c r="F52" s="10">
        <f>+'[1]Journal (Lakh)'!F52/100</f>
        <v>150.4785</v>
      </c>
      <c r="G52" s="10">
        <f>+'[1]Journal (Lakh)'!G52/100</f>
        <v>287.8899</v>
      </c>
      <c r="H52" s="10">
        <f>+'[1]Journal (Lakh)'!H52/100</f>
        <v>1751.6863</v>
      </c>
      <c r="I52" s="10">
        <f>+'[1]Journal (Lakh)'!I52/100</f>
        <v>819.1460000000001</v>
      </c>
      <c r="J52" s="10">
        <f>+'[1]Journal (Lakh)'!J52/100</f>
        <v>932.5403</v>
      </c>
      <c r="K52" s="10">
        <f>+'[1]Journal (Lakh)'!K52/100</f>
        <v>1540.7471000000003</v>
      </c>
      <c r="L52" s="10">
        <f>+'[1]Journal (Lakh)'!L52/100</f>
        <v>30.6038</v>
      </c>
      <c r="M52" s="10">
        <f>+'[1]Journal (Lakh)'!M52/100</f>
        <v>79.6507</v>
      </c>
      <c r="N52" s="10">
        <f>+'[1]Journal (Lakh)'!N52/100</f>
        <v>75.5532</v>
      </c>
      <c r="O52" s="10">
        <f>+'[1]Journal (Lakh)'!O52/100</f>
        <v>339.4698</v>
      </c>
      <c r="P52" s="10">
        <f t="shared" si="3"/>
        <v>5100.151600000001</v>
      </c>
      <c r="Q52" s="11">
        <f>+(P52/P$62)*100</f>
        <v>13.172498931730036</v>
      </c>
    </row>
    <row r="53" spans="1:17" s="17" customFormat="1" ht="16.5" customHeight="1">
      <c r="A53" s="13"/>
      <c r="B53" s="14" t="s">
        <v>20</v>
      </c>
      <c r="C53" s="15">
        <f>+'[1]Journal (Lakh)'!C53/100</f>
        <v>612.1297</v>
      </c>
      <c r="D53" s="15">
        <f>+'[1]Journal (Lakh)'!D53/100</f>
        <v>313.4443</v>
      </c>
      <c r="E53" s="15">
        <f>+'[1]Journal (Lakh)'!E53/100</f>
        <v>170.41189999999997</v>
      </c>
      <c r="F53" s="15">
        <f>+'[1]Journal (Lakh)'!F53/100</f>
        <v>143.0324</v>
      </c>
      <c r="G53" s="15">
        <f>+'[1]Journal (Lakh)'!G53/100</f>
        <v>268.8806</v>
      </c>
      <c r="H53" s="15">
        <f>+'[1]Journal (Lakh)'!H53/100</f>
        <v>1625.3488</v>
      </c>
      <c r="I53" s="15">
        <f>+'[1]Journal (Lakh)'!I53/100</f>
        <v>805.8551</v>
      </c>
      <c r="J53" s="15">
        <f>+'[1]Journal (Lakh)'!J53/100</f>
        <v>819.4937</v>
      </c>
      <c r="K53" s="15">
        <f>+'[1]Journal (Lakh)'!K53/100</f>
        <v>1438.5526</v>
      </c>
      <c r="L53" s="15">
        <f>+'[1]Journal (Lakh)'!L53/100</f>
        <v>27.42</v>
      </c>
      <c r="M53" s="15">
        <f>+'[1]Journal (Lakh)'!M53/100</f>
        <v>73.17009999999999</v>
      </c>
      <c r="N53" s="15">
        <f>+'[1]Journal (Lakh)'!N53/100</f>
        <v>70.4665</v>
      </c>
      <c r="O53" s="15">
        <f>+'[1]Journal (Lakh)'!O53/100</f>
        <v>333.9015</v>
      </c>
      <c r="P53" s="15">
        <f t="shared" si="3"/>
        <v>4763.3141</v>
      </c>
      <c r="Q53" s="16">
        <f>+(P53/P$63)*100</f>
        <v>14.055017699797222</v>
      </c>
    </row>
    <row r="54" spans="1:17" s="12" customFormat="1" ht="16.5" customHeight="1">
      <c r="A54" s="8">
        <v>25</v>
      </c>
      <c r="B54" s="9" t="s">
        <v>46</v>
      </c>
      <c r="C54" s="10">
        <f>+'[1]Journal (Lakh)'!C54/100</f>
        <v>610.1463</v>
      </c>
      <c r="D54" s="10">
        <f>+'[1]Journal (Lakh)'!D54/100</f>
        <v>268.7854</v>
      </c>
      <c r="E54" s="10">
        <f>+'[1]Journal (Lakh)'!E54/100</f>
        <v>140.53549999999998</v>
      </c>
      <c r="F54" s="10">
        <f>+'[1]Journal (Lakh)'!F54/100</f>
        <v>128.2499</v>
      </c>
      <c r="G54" s="10">
        <f>+'[1]Journal (Lakh)'!G54/100</f>
        <v>180.815</v>
      </c>
      <c r="H54" s="10">
        <f>+'[1]Journal (Lakh)'!H54/100</f>
        <v>1245.6515</v>
      </c>
      <c r="I54" s="10">
        <f>+'[1]Journal (Lakh)'!I54/100</f>
        <v>547.5726</v>
      </c>
      <c r="J54" s="10">
        <f>+'[1]Journal (Lakh)'!J54/100</f>
        <v>698.0789</v>
      </c>
      <c r="K54" s="10">
        <f>+'[1]Journal (Lakh)'!K54/100</f>
        <v>900.4931</v>
      </c>
      <c r="L54" s="10">
        <f>+'[1]Journal (Lakh)'!L54/100</f>
        <v>58.453599999999994</v>
      </c>
      <c r="M54" s="10">
        <f>+'[1]Journal (Lakh)'!M54/100</f>
        <v>64.8023</v>
      </c>
      <c r="N54" s="10">
        <f>+'[1]Journal (Lakh)'!N54/100</f>
        <v>67.6793</v>
      </c>
      <c r="O54" s="10">
        <f>+'[1]Journal (Lakh)'!O54/100</f>
        <v>289.92060000000004</v>
      </c>
      <c r="P54" s="10">
        <f t="shared" si="3"/>
        <v>3686.747099999999</v>
      </c>
      <c r="Q54" s="11">
        <f>+(P54/P$62)*100</f>
        <v>9.522005627501109</v>
      </c>
    </row>
    <row r="55" spans="1:17" s="17" customFormat="1" ht="16.5" customHeight="1">
      <c r="A55" s="13"/>
      <c r="B55" s="14" t="s">
        <v>20</v>
      </c>
      <c r="C55" s="15">
        <f>+'[1]Journal (Lakh)'!C55/100</f>
        <v>551.4630000000001</v>
      </c>
      <c r="D55" s="15">
        <f>+'[1]Journal (Lakh)'!D55/100</f>
        <v>267.7691</v>
      </c>
      <c r="E55" s="15">
        <f>+'[1]Journal (Lakh)'!E55/100</f>
        <v>147.468</v>
      </c>
      <c r="F55" s="15">
        <f>+'[1]Journal (Lakh)'!F55/100</f>
        <v>120.3011</v>
      </c>
      <c r="G55" s="15">
        <f>+'[1]Journal (Lakh)'!G55/100</f>
        <v>165.4122</v>
      </c>
      <c r="H55" s="15">
        <f>+'[1]Journal (Lakh)'!H55/100</f>
        <v>1142.1925</v>
      </c>
      <c r="I55" s="15">
        <f>+'[1]Journal (Lakh)'!I55/100</f>
        <v>530.9393</v>
      </c>
      <c r="J55" s="15">
        <f>+'[1]Journal (Lakh)'!J55/100</f>
        <v>611.2532</v>
      </c>
      <c r="K55" s="15">
        <f>+'[1]Journal (Lakh)'!K55/100</f>
        <v>761.2837</v>
      </c>
      <c r="L55" s="15">
        <f>+'[1]Journal (Lakh)'!L55/100</f>
        <v>44.9096</v>
      </c>
      <c r="M55" s="15">
        <f>+'[1]Journal (Lakh)'!M55/100</f>
        <v>61.1434</v>
      </c>
      <c r="N55" s="15">
        <f>+'[1]Journal (Lakh)'!N55/100</f>
        <v>66.1523</v>
      </c>
      <c r="O55" s="15">
        <f>+'[1]Journal (Lakh)'!O55/100</f>
        <v>238.8596</v>
      </c>
      <c r="P55" s="15">
        <f t="shared" si="3"/>
        <v>3299.1854000000003</v>
      </c>
      <c r="Q55" s="16">
        <f>+(P55/P$63)*100</f>
        <v>9.734841796788624</v>
      </c>
    </row>
    <row r="56" spans="1:17" s="12" customFormat="1" ht="16.5" customHeight="1">
      <c r="A56" s="8">
        <v>26</v>
      </c>
      <c r="B56" s="9" t="s">
        <v>47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0">
        <f>+'[1]Journal (Lakh)'!O56/100</f>
        <v>600.5865</v>
      </c>
      <c r="P56" s="10">
        <f t="shared" si="3"/>
        <v>600.5865</v>
      </c>
      <c r="Q56" s="11">
        <f>+(P56/P$62)*100</f>
        <v>1.5511744846293352</v>
      </c>
    </row>
    <row r="57" spans="1:17" s="17" customFormat="1" ht="16.5" customHeight="1">
      <c r="A57" s="13"/>
      <c r="B57" s="14" t="s">
        <v>20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0">
        <f>+'[1]Journal (Lakh)'!O57/100</f>
        <v>541.2244999999999</v>
      </c>
      <c r="P57" s="15">
        <f t="shared" si="3"/>
        <v>541.2244999999999</v>
      </c>
      <c r="Q57" s="16">
        <f>+(P57/P$63)*100</f>
        <v>1.5969805407256055</v>
      </c>
    </row>
    <row r="58" spans="1:17" s="17" customFormat="1" ht="16.5" customHeight="1">
      <c r="A58" s="8">
        <v>27</v>
      </c>
      <c r="B58" s="9" t="s">
        <v>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0">
        <f>+'[1]Journal (Lakh)'!O58/100</f>
        <v>2005.9313</v>
      </c>
      <c r="P58" s="10">
        <f t="shared" si="3"/>
        <v>2005.9313</v>
      </c>
      <c r="Q58" s="11">
        <f>+(P58/P$62)*100</f>
        <v>5.180851468488473</v>
      </c>
    </row>
    <row r="59" spans="1:17" s="17" customFormat="1" ht="16.5" customHeight="1">
      <c r="A59" s="13"/>
      <c r="B59" s="14" t="s">
        <v>20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0">
        <f>+'[1]Journal (Lakh)'!O59/100</f>
        <v>1816.4068</v>
      </c>
      <c r="P59" s="15">
        <f t="shared" si="3"/>
        <v>1816.4068</v>
      </c>
      <c r="Q59" s="16">
        <f>+(P59/P$63)*100</f>
        <v>5.359635998816882</v>
      </c>
    </row>
    <row r="60" spans="1:18" s="12" customFormat="1" ht="16.5" customHeight="1">
      <c r="A60" s="8"/>
      <c r="B60" s="9" t="s">
        <v>49</v>
      </c>
      <c r="C60" s="10">
        <f>+C48+C50+C52+C54+C56+C58</f>
        <v>2535.4696</v>
      </c>
      <c r="D60" s="10">
        <f aca="true" t="shared" si="4" ref="D60:O61">+D48+D50+D52+D54+D56+D58</f>
        <v>1117.7267000000002</v>
      </c>
      <c r="E60" s="10">
        <f t="shared" si="4"/>
        <v>566.9608</v>
      </c>
      <c r="F60" s="10">
        <f t="shared" si="4"/>
        <v>550.7659</v>
      </c>
      <c r="G60" s="10">
        <f t="shared" si="4"/>
        <v>813.2547</v>
      </c>
      <c r="H60" s="10">
        <f t="shared" si="4"/>
        <v>7592.6095000000005</v>
      </c>
      <c r="I60" s="10">
        <f t="shared" si="4"/>
        <v>3655.6736</v>
      </c>
      <c r="J60" s="10">
        <f t="shared" si="4"/>
        <v>3936.9359000000004</v>
      </c>
      <c r="K60" s="10">
        <f t="shared" si="4"/>
        <v>5267.1238</v>
      </c>
      <c r="L60" s="10">
        <f t="shared" si="4"/>
        <v>191.6587</v>
      </c>
      <c r="M60" s="10">
        <f t="shared" si="4"/>
        <v>334.42220000000003</v>
      </c>
      <c r="N60" s="10">
        <f t="shared" si="4"/>
        <v>307.3407</v>
      </c>
      <c r="O60" s="10">
        <f>+O48+O50+O52+O54+O56+O58</f>
        <v>3741.5514999999996</v>
      </c>
      <c r="P60" s="10">
        <f>+P48+P50+P52+P54+P56+P58</f>
        <v>21901.157400000004</v>
      </c>
      <c r="Q60" s="11">
        <f>+(P60/P$62)*100</f>
        <v>56.56556806177122</v>
      </c>
      <c r="R60" s="24">
        <v>2067940.455432437</v>
      </c>
    </row>
    <row r="61" spans="1:18" s="17" customFormat="1" ht="16.5" customHeight="1">
      <c r="A61" s="13"/>
      <c r="B61" s="14" t="s">
        <v>20</v>
      </c>
      <c r="C61" s="15">
        <f>+C49+C51+C53+C55+C57+C59</f>
        <v>2352.3435</v>
      </c>
      <c r="D61" s="15">
        <f t="shared" si="4"/>
        <v>1067.0106999999998</v>
      </c>
      <c r="E61" s="15">
        <f t="shared" si="4"/>
        <v>592.5554999999999</v>
      </c>
      <c r="F61" s="15">
        <f t="shared" si="4"/>
        <v>474.4553</v>
      </c>
      <c r="G61" s="15">
        <f t="shared" si="4"/>
        <v>794.7944</v>
      </c>
      <c r="H61" s="15">
        <f t="shared" si="4"/>
        <v>6597.4559</v>
      </c>
      <c r="I61" s="15">
        <f t="shared" si="4"/>
        <v>3269.9645</v>
      </c>
      <c r="J61" s="15">
        <f t="shared" si="4"/>
        <v>3327.4914</v>
      </c>
      <c r="K61" s="15">
        <f t="shared" si="4"/>
        <v>4790.9628</v>
      </c>
      <c r="L61" s="15">
        <f t="shared" si="4"/>
        <v>168.9917</v>
      </c>
      <c r="M61" s="15">
        <f t="shared" si="4"/>
        <v>305.768</v>
      </c>
      <c r="N61" s="15">
        <f t="shared" si="4"/>
        <v>309.6566</v>
      </c>
      <c r="O61" s="15">
        <f t="shared" si="4"/>
        <v>3488.3139</v>
      </c>
      <c r="P61" s="15">
        <f t="shared" si="3"/>
        <v>19875.2975</v>
      </c>
      <c r="Q61" s="16">
        <f>+(P61/P$63)*100</f>
        <v>58.64565138612957</v>
      </c>
      <c r="R61" s="25">
        <v>1682029.4762783952</v>
      </c>
    </row>
    <row r="62" spans="1:20" s="12" customFormat="1" ht="16.5" customHeight="1">
      <c r="A62" s="26"/>
      <c r="B62" s="9" t="s">
        <v>17</v>
      </c>
      <c r="C62" s="27">
        <f>+C46+C60</f>
        <v>4223.130766866212</v>
      </c>
      <c r="D62" s="27">
        <f aca="true" t="shared" si="5" ref="D62:O63">+D46+D60</f>
        <v>1707.6280807676867</v>
      </c>
      <c r="E62" s="27">
        <f t="shared" si="5"/>
        <v>1100.4270943127863</v>
      </c>
      <c r="F62" s="27">
        <f t="shared" si="5"/>
        <v>606.9842961278999</v>
      </c>
      <c r="G62" s="27">
        <f t="shared" si="5"/>
        <v>1258.4771099790498</v>
      </c>
      <c r="H62" s="27">
        <f t="shared" si="5"/>
        <v>16051.606901696647</v>
      </c>
      <c r="I62" s="27">
        <f t="shared" si="5"/>
        <v>8785.767334336564</v>
      </c>
      <c r="J62" s="27">
        <f t="shared" si="5"/>
        <v>7265.839567360084</v>
      </c>
      <c r="K62" s="27">
        <f t="shared" si="5"/>
        <v>8720.966997058458</v>
      </c>
      <c r="L62" s="27">
        <f t="shared" si="5"/>
        <v>237.05208982436</v>
      </c>
      <c r="M62" s="27">
        <f t="shared" si="5"/>
        <v>798.7046830292657</v>
      </c>
      <c r="N62" s="27">
        <f t="shared" si="5"/>
        <v>861.9594493084278</v>
      </c>
      <c r="O62" s="27">
        <f>+O46+O60</f>
        <v>4858.65204722179</v>
      </c>
      <c r="P62" s="10">
        <f t="shared" si="3"/>
        <v>38718.178125751896</v>
      </c>
      <c r="Q62" s="11">
        <f>+(P62/P$62)*100</f>
        <v>100</v>
      </c>
      <c r="T62" s="28"/>
    </row>
    <row r="63" spans="1:20" s="17" customFormat="1" ht="16.5" customHeight="1">
      <c r="A63" s="29"/>
      <c r="B63" s="14" t="s">
        <v>20</v>
      </c>
      <c r="C63" s="30">
        <f>+C47+C61</f>
        <v>3746.9507788729625</v>
      </c>
      <c r="D63" s="30">
        <f t="shared" si="5"/>
        <v>1564.0023964155503</v>
      </c>
      <c r="E63" s="30">
        <f t="shared" si="5"/>
        <v>1038.9425482995505</v>
      </c>
      <c r="F63" s="30">
        <f t="shared" si="5"/>
        <v>525.059948116</v>
      </c>
      <c r="G63" s="30">
        <f t="shared" si="5"/>
        <v>1217.6946268166712</v>
      </c>
      <c r="H63" s="30">
        <f t="shared" si="5"/>
        <v>13609.068716155758</v>
      </c>
      <c r="I63" s="30">
        <f t="shared" si="5"/>
        <v>7755.5581912495845</v>
      </c>
      <c r="J63" s="30">
        <f t="shared" si="5"/>
        <v>5853.510524906174</v>
      </c>
      <c r="K63" s="30">
        <f t="shared" si="5"/>
        <v>7489.488241793371</v>
      </c>
      <c r="L63" s="30">
        <f t="shared" si="5"/>
        <v>253.73018329652</v>
      </c>
      <c r="M63" s="30">
        <f t="shared" si="5"/>
        <v>723.0818138584799</v>
      </c>
      <c r="N63" s="30">
        <f t="shared" si="5"/>
        <v>804.5009972906479</v>
      </c>
      <c r="O63" s="30">
        <f t="shared" si="5"/>
        <v>4481.970338366132</v>
      </c>
      <c r="P63" s="15">
        <f>C63+D63+G63+H63+K63+L63+M63+N63+O63</f>
        <v>33890.48809286609</v>
      </c>
      <c r="Q63" s="16">
        <f>+(P63/P$63)*100</f>
        <v>100</v>
      </c>
      <c r="T63" s="28"/>
    </row>
    <row r="64" ht="9.75" customHeight="1"/>
    <row r="65" spans="1:21" s="35" customFormat="1" ht="12.75" customHeight="1">
      <c r="A65" s="38" t="s">
        <v>50</v>
      </c>
      <c r="B65" s="38"/>
      <c r="C65" s="38"/>
      <c r="D65" s="38"/>
      <c r="E65" s="38"/>
      <c r="F65" s="38"/>
      <c r="G65" s="38"/>
      <c r="H65" s="38"/>
      <c r="I65" s="32"/>
      <c r="J65" s="33"/>
      <c r="K65" s="34"/>
      <c r="L65" s="33"/>
      <c r="M65" s="33"/>
      <c r="N65" s="33"/>
      <c r="O65" s="33"/>
      <c r="P65" s="33"/>
      <c r="Q65" s="33"/>
      <c r="U65" s="36"/>
    </row>
  </sheetData>
  <sheetProtection/>
  <mergeCells count="2">
    <mergeCell ref="A1:L1"/>
    <mergeCell ref="A65:H65"/>
  </mergeCells>
  <printOptions horizontalCentered="1" verticalCentered="1"/>
  <pageMargins left="0" right="0" top="0.21" bottom="0" header="0.25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2013-12-05T12:02:22Z</dcterms:modified>
  <cp:category/>
  <cp:version/>
  <cp:contentType/>
  <cp:contentStatus/>
</cp:coreProperties>
</file>