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7485" activeTab="0"/>
  </bookViews>
  <sheets>
    <sheet name="Sep-20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<sst xmlns="http://schemas.openxmlformats.org/spreadsheetml/2006/main" count="73" uniqueCount="47">
  <si>
    <t>Sl No.</t>
  </si>
  <si>
    <t>Insurer</t>
  </si>
  <si>
    <t>Fire</t>
  </si>
  <si>
    <t xml:space="preserve">Marine </t>
  </si>
  <si>
    <t>Marine Cargo</t>
  </si>
  <si>
    <t>Marine Hull</t>
  </si>
  <si>
    <t>Engineering</t>
  </si>
  <si>
    <t xml:space="preserve">Motor </t>
  </si>
  <si>
    <t>Motor OD</t>
  </si>
  <si>
    <t>Motor TP</t>
  </si>
  <si>
    <t>Health</t>
  </si>
  <si>
    <t>Aviation</t>
  </si>
  <si>
    <t>Liability</t>
  </si>
  <si>
    <t>Personal Accident</t>
  </si>
  <si>
    <t>All Others</t>
  </si>
  <si>
    <t>Grand Total</t>
  </si>
  <si>
    <t>Royal Sundaram</t>
  </si>
  <si>
    <t>Previous year</t>
  </si>
  <si>
    <t>Reliance</t>
  </si>
  <si>
    <t>IFFCO Tokio</t>
  </si>
  <si>
    <t>ICICI Lombard</t>
  </si>
  <si>
    <t>Bajaj Allianz</t>
  </si>
  <si>
    <t>HDFC ERGO</t>
  </si>
  <si>
    <t>Cholamandalam</t>
  </si>
  <si>
    <t>Shriram</t>
  </si>
  <si>
    <t>Raheja QBE</t>
  </si>
  <si>
    <t>L&amp;T</t>
  </si>
  <si>
    <t>Private Total</t>
  </si>
  <si>
    <t>National</t>
  </si>
  <si>
    <t>Oriental</t>
  </si>
  <si>
    <t>AIC of India</t>
  </si>
  <si>
    <t>Gross premium underwritten by non-life insurers within India (segment wise) :   April-September, 2011  -(Provisional &amp; Unaudited)</t>
  </si>
  <si>
    <t>(`crore)</t>
  </si>
  <si>
    <t>Market Share</t>
  </si>
  <si>
    <t xml:space="preserve">TATA-AIG </t>
  </si>
  <si>
    <t xml:space="preserve">Future Generali </t>
  </si>
  <si>
    <t xml:space="preserve">Universal Sompo </t>
  </si>
  <si>
    <t>Bharti Axa</t>
  </si>
  <si>
    <t xml:space="preserve">SBI </t>
  </si>
  <si>
    <t>Star Health &amp; Allied Insurance</t>
  </si>
  <si>
    <t xml:space="preserve">Apollo MUNICH </t>
  </si>
  <si>
    <t xml:space="preserve">Max BUPA </t>
  </si>
  <si>
    <t xml:space="preserve">New India </t>
  </si>
  <si>
    <t xml:space="preserve">United India </t>
  </si>
  <si>
    <t xml:space="preserve">ECGC </t>
  </si>
  <si>
    <t>Public Total</t>
  </si>
  <si>
    <t xml:space="preserve">            Compiled on the basis of data submitted by the Insurance companies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</si>
</sst>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sz val="11"/>
      <name val="Baskerville"/>
      <family val="1"/>
    </font>
    <font>
      <b/>
      <sz val="11"/>
      <name val="Baskerville"/>
      <family val="1"/>
    </font>
    <font>
      <i/>
      <sz val="10"/>
      <name val="Cambria"/>
      <family val="1"/>
    </font>
    <font>
      <i/>
      <sz val="11"/>
      <name val="Baskerville"/>
      <family val="1"/>
    </font>
    <font>
      <b/>
      <sz val="10"/>
      <name val="Cambria"/>
      <family val="1"/>
    </font>
    <font>
      <sz val="12"/>
      <name val="Cambria"/>
      <family val="1"/>
    </font>
    <font>
      <sz val="10"/>
      <name val="Rupee Foradian"/>
      <family val="2"/>
    </font>
    <font>
      <i/>
      <sz val="12"/>
      <name val="Cambria"/>
      <family val="1"/>
    </font>
    <font>
      <sz val="10"/>
      <name val="Baskervil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4" fontId="22" fillId="0" borderId="10" xfId="0" applyNumberFormat="1" applyFont="1" applyBorder="1" applyAlignment="1">
      <alignment/>
    </xf>
    <xf numFmtId="4" fontId="19" fillId="0" borderId="0" xfId="0" applyNumberFormat="1" applyFont="1" applyAlignment="1">
      <alignment/>
    </xf>
    <xf numFmtId="4" fontId="25" fillId="0" borderId="11" xfId="0" applyNumberFormat="1" applyFont="1" applyBorder="1" applyAlignment="1">
      <alignment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6" fillId="0" borderId="12" xfId="0" applyFont="1" applyBorder="1" applyAlignment="1">
      <alignment horizontal="right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4" fontId="18" fillId="0" borderId="11" xfId="0" applyNumberFormat="1" applyFont="1" applyBorder="1" applyAlignment="1">
      <alignment/>
    </xf>
    <xf numFmtId="2" fontId="18" fillId="0" borderId="11" xfId="0" applyNumberFormat="1" applyFont="1" applyBorder="1" applyAlignment="1">
      <alignment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/>
    </xf>
    <xf numFmtId="4" fontId="27" fillId="0" borderId="11" xfId="0" applyNumberFormat="1" applyFont="1" applyBorder="1" applyAlignment="1">
      <alignment/>
    </xf>
    <xf numFmtId="2" fontId="27" fillId="0" borderId="11" xfId="0" applyNumberFormat="1" applyFont="1" applyBorder="1" applyAlignment="1">
      <alignment/>
    </xf>
    <xf numFmtId="0" fontId="18" fillId="0" borderId="11" xfId="0" applyFont="1" applyBorder="1" applyAlignment="1">
      <alignment wrapText="1"/>
    </xf>
    <xf numFmtId="4" fontId="27" fillId="0" borderId="11" xfId="0" applyNumberFormat="1" applyFont="1" applyBorder="1" applyAlignment="1">
      <alignment horizontal="center"/>
    </xf>
    <xf numFmtId="4" fontId="27" fillId="0" borderId="11" xfId="0" applyNumberFormat="1" applyFont="1" applyBorder="1" applyAlignment="1">
      <alignment horizontal="right"/>
    </xf>
    <xf numFmtId="4" fontId="18" fillId="0" borderId="11" xfId="0" applyNumberFormat="1" applyFont="1" applyBorder="1" applyAlignment="1">
      <alignment horizontal="center"/>
    </xf>
    <xf numFmtId="4" fontId="24" fillId="0" borderId="10" xfId="0" applyNumberFormat="1" applyFont="1" applyBorder="1" applyAlignment="1">
      <alignment/>
    </xf>
    <xf numFmtId="0" fontId="21" fillId="0" borderId="11" xfId="0" applyFont="1" applyBorder="1" applyAlignment="1">
      <alignment horizontal="center"/>
    </xf>
    <xf numFmtId="4" fontId="21" fillId="0" borderId="11" xfId="0" applyNumberFormat="1" applyFont="1" applyBorder="1" applyAlignment="1">
      <alignment/>
    </xf>
    <xf numFmtId="0" fontId="23" fillId="0" borderId="11" xfId="0" applyFont="1" applyBorder="1" applyAlignment="1">
      <alignment horizontal="center"/>
    </xf>
    <xf numFmtId="4" fontId="23" fillId="0" borderId="11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PTEMBER,%202011(SEGMEN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nal (Cr.)"/>
      <sheetName val="Journal (Crore)"/>
      <sheetName val="Journal (Lakh)"/>
      <sheetName val="Royal"/>
      <sheetName val="Tata-AIG"/>
      <sheetName val="Reliance"/>
      <sheetName val="ICICI-Lom"/>
      <sheetName val="IFFCO"/>
      <sheetName val="Bajaj"/>
      <sheetName val="HDFC ERGO"/>
      <sheetName val="Cholamandalam"/>
      <sheetName val="United"/>
      <sheetName val="Oriental"/>
      <sheetName val="National"/>
      <sheetName val="New India"/>
      <sheetName val="FUTURE"/>
      <sheetName val="Universal"/>
      <sheetName val="ECGC"/>
      <sheetName val="Star Health"/>
      <sheetName val="APOLLO"/>
      <sheetName val="Max BUPA"/>
      <sheetName val="Shriram"/>
      <sheetName val="Bharti AXA"/>
      <sheetName val="Raheja QBE"/>
      <sheetName val="SBI "/>
      <sheetName val="L&amp;T"/>
      <sheetName val="AIC"/>
      <sheetName val="5 segments (Pol)"/>
      <sheetName val="5 segments (Prem)"/>
      <sheetName val="Fire"/>
      <sheetName val="Marine (T)"/>
      <sheetName val="Marine C"/>
      <sheetName val="Marine H"/>
      <sheetName val="Eng"/>
      <sheetName val="Motor (T)"/>
      <sheetName val="Motor TP"/>
      <sheetName val="Motor OD"/>
      <sheetName val="Health (T)"/>
      <sheetName val="Health Med"/>
      <sheetName val="Aviation"/>
      <sheetName val="Health Overseas"/>
      <sheetName val="Liability (T)"/>
      <sheetName val="PA"/>
      <sheetName val="Others"/>
      <sheetName val="5-Segments"/>
      <sheetName val="Policies"/>
      <sheetName val="Policies-2"/>
      <sheetName val="Sheet1"/>
      <sheetName val="Sheet2"/>
      <sheetName val="Sheet3"/>
    </sheetNames>
    <sheetDataSet>
      <sheetData sheetId="2">
        <row r="4">
          <cell r="C4">
            <v>3015.1726565000004</v>
          </cell>
          <cell r="D4">
            <v>1169.6274700000001</v>
          </cell>
          <cell r="E4">
            <v>1169.6274700000001</v>
          </cell>
          <cell r="F4">
            <v>0</v>
          </cell>
          <cell r="G4">
            <v>1904.0595600000001</v>
          </cell>
          <cell r="H4">
            <v>47581.599870000005</v>
          </cell>
          <cell r="I4">
            <v>35476.49878567201</v>
          </cell>
          <cell r="J4">
            <v>12105.101084327991</v>
          </cell>
          <cell r="K4">
            <v>13371.372216599979</v>
          </cell>
          <cell r="L4">
            <v>0</v>
          </cell>
          <cell r="M4">
            <v>542.29583</v>
          </cell>
          <cell r="N4">
            <v>1840.5267987000034</v>
          </cell>
          <cell r="O4">
            <v>1848.7672400000001</v>
          </cell>
        </row>
        <row r="5">
          <cell r="C5">
            <v>2989.70733924</v>
          </cell>
          <cell r="D5">
            <v>1285.626821</v>
          </cell>
          <cell r="E5">
            <v>1285.626821</v>
          </cell>
          <cell r="F5">
            <v>0</v>
          </cell>
          <cell r="G5">
            <v>1713.69383</v>
          </cell>
          <cell r="H5">
            <v>35183.837820999994</v>
          </cell>
          <cell r="I5">
            <v>27657.702801965457</v>
          </cell>
          <cell r="J5">
            <v>7526.135019034538</v>
          </cell>
          <cell r="K5">
            <v>8454.218014999973</v>
          </cell>
          <cell r="L5">
            <v>0</v>
          </cell>
          <cell r="M5">
            <v>471.67165</v>
          </cell>
          <cell r="N5">
            <v>1872.9591413999997</v>
          </cell>
          <cell r="O5">
            <v>1796.57298</v>
          </cell>
        </row>
        <row r="6">
          <cell r="C6">
            <v>14446.987541299995</v>
          </cell>
          <cell r="D6">
            <v>9809.0652018</v>
          </cell>
          <cell r="E6">
            <v>9809.0652018</v>
          </cell>
          <cell r="F6">
            <v>0</v>
          </cell>
          <cell r="G6">
            <v>3550.5080707</v>
          </cell>
          <cell r="H6">
            <v>33672.3854766</v>
          </cell>
          <cell r="I6">
            <v>28678.298570699997</v>
          </cell>
          <cell r="J6">
            <v>4994.0869059</v>
          </cell>
          <cell r="K6">
            <v>6566.640498700001</v>
          </cell>
          <cell r="L6">
            <v>0</v>
          </cell>
          <cell r="M6">
            <v>8914.862147</v>
          </cell>
          <cell r="N6">
            <v>6610.3046619</v>
          </cell>
          <cell r="O6">
            <v>1851.6634807999997</v>
          </cell>
        </row>
        <row r="7">
          <cell r="C7">
            <v>13050.815246200002</v>
          </cell>
          <cell r="D7">
            <v>7846.7854388999995</v>
          </cell>
          <cell r="E7">
            <v>7846.7854388999995</v>
          </cell>
          <cell r="F7">
            <v>0</v>
          </cell>
          <cell r="G7">
            <v>2639.4799389</v>
          </cell>
          <cell r="H7">
            <v>16696.0961448</v>
          </cell>
          <cell r="I7">
            <v>14241.151529300001</v>
          </cell>
          <cell r="J7">
            <v>2454.9446155</v>
          </cell>
          <cell r="K7">
            <v>6461.281088499999</v>
          </cell>
          <cell r="L7">
            <v>0</v>
          </cell>
          <cell r="M7">
            <v>7233.031392700001</v>
          </cell>
          <cell r="N7">
            <v>6613.5329955</v>
          </cell>
          <cell r="O7">
            <v>1092.9071769</v>
          </cell>
        </row>
        <row r="8">
          <cell r="C8">
            <v>6552.069539318933</v>
          </cell>
          <cell r="D8">
            <v>2623.439577385485</v>
          </cell>
          <cell r="E8">
            <v>2567.579962185485</v>
          </cell>
          <cell r="F8">
            <v>55.8596152</v>
          </cell>
          <cell r="G8">
            <v>5217.229435098059</v>
          </cell>
          <cell r="H8">
            <v>57027.683856633164</v>
          </cell>
          <cell r="I8">
            <v>35556.26565400019</v>
          </cell>
          <cell r="J8">
            <v>21471.418202632973</v>
          </cell>
          <cell r="K8">
            <v>12709.134325581728</v>
          </cell>
          <cell r="L8">
            <v>145.50695317999998</v>
          </cell>
          <cell r="M8">
            <v>1275.6209937800038</v>
          </cell>
          <cell r="N8">
            <v>1472.4888994814391</v>
          </cell>
          <cell r="O8">
            <v>2403.409488157012</v>
          </cell>
        </row>
        <row r="9">
          <cell r="C9">
            <v>6078.83929040768</v>
          </cell>
          <cell r="D9">
            <v>1860.0995861878007</v>
          </cell>
          <cell r="E9">
            <v>1370.9666405378007</v>
          </cell>
          <cell r="F9">
            <v>489.13294564999995</v>
          </cell>
          <cell r="G9">
            <v>2116.3485983561914</v>
          </cell>
          <cell r="H9">
            <v>46450.6517510252</v>
          </cell>
          <cell r="I9">
            <v>31528.00267522519</v>
          </cell>
          <cell r="J9">
            <v>14922.649075800015</v>
          </cell>
          <cell r="K9">
            <v>12853.411240220552</v>
          </cell>
          <cell r="L9">
            <v>4368.131367350001</v>
          </cell>
          <cell r="M9">
            <v>1242.1124968530403</v>
          </cell>
          <cell r="N9">
            <v>2869.9524900812303</v>
          </cell>
          <cell r="O9">
            <v>2162.2873581369963</v>
          </cell>
        </row>
        <row r="10">
          <cell r="C10">
            <v>14689.0383307</v>
          </cell>
          <cell r="D10">
            <v>7051.207535199999</v>
          </cell>
          <cell r="E10">
            <v>5215.0382112</v>
          </cell>
          <cell r="F10">
            <v>1836.169324</v>
          </cell>
          <cell r="G10">
            <v>3153.7612507999997</v>
          </cell>
          <cell r="H10">
            <v>49303.877987000014</v>
          </cell>
          <cell r="I10">
            <v>32370.649835300013</v>
          </cell>
          <cell r="J10">
            <v>16933.2281517</v>
          </cell>
          <cell r="K10">
            <v>9455.2177309</v>
          </cell>
          <cell r="L10">
            <v>1165.5266801</v>
          </cell>
          <cell r="M10">
            <v>2695.3583925</v>
          </cell>
          <cell r="N10">
            <v>1442.5147063999998</v>
          </cell>
          <cell r="O10">
            <v>11812.242808999988</v>
          </cell>
        </row>
        <row r="11">
          <cell r="C11">
            <v>15001.746721200003</v>
          </cell>
          <cell r="D11">
            <v>7325.0944992</v>
          </cell>
          <cell r="E11">
            <v>4579.610913500001</v>
          </cell>
          <cell r="F11">
            <v>2745.4835857000003</v>
          </cell>
          <cell r="G11">
            <v>3182.3568785000007</v>
          </cell>
          <cell r="H11">
            <v>42387.988668</v>
          </cell>
          <cell r="I11">
            <v>29324.338668</v>
          </cell>
          <cell r="J11">
            <v>13063.65</v>
          </cell>
          <cell r="K11">
            <v>8118.766409399997</v>
          </cell>
          <cell r="L11">
            <v>2421.4555744000004</v>
          </cell>
          <cell r="M11">
            <v>3927.7823199</v>
          </cell>
          <cell r="N11">
            <v>1347.4433028000003</v>
          </cell>
          <cell r="O11">
            <v>6017.647305199999</v>
          </cell>
        </row>
        <row r="12">
          <cell r="C12">
            <v>23013.59609321</v>
          </cell>
          <cell r="D12">
            <v>11034.592182600998</v>
          </cell>
          <cell r="E12">
            <v>7213.382612220999</v>
          </cell>
          <cell r="F12">
            <v>3821.2095703799996</v>
          </cell>
          <cell r="G12">
            <v>9698.568213126</v>
          </cell>
          <cell r="H12">
            <v>91710.23329299394</v>
          </cell>
          <cell r="I12">
            <v>64516.121850374184</v>
          </cell>
          <cell r="J12">
            <v>27194.111442619767</v>
          </cell>
          <cell r="K12">
            <v>76823.74790325349</v>
          </cell>
          <cell r="L12">
            <v>6835.958824009999</v>
          </cell>
          <cell r="M12">
            <v>6731.219911575001</v>
          </cell>
          <cell r="N12">
            <v>6924.302043343183</v>
          </cell>
          <cell r="O12">
            <v>19480.036688121003</v>
          </cell>
        </row>
        <row r="13">
          <cell r="C13">
            <v>19783.387806810002</v>
          </cell>
          <cell r="D13">
            <v>8158.51533008</v>
          </cell>
          <cell r="E13">
            <v>5585.304981884</v>
          </cell>
          <cell r="F13">
            <v>2573.2103481960003</v>
          </cell>
          <cell r="G13">
            <v>8159.2784794789995</v>
          </cell>
          <cell r="H13">
            <v>70287.19941698594</v>
          </cell>
          <cell r="I13">
            <v>50965.72115948094</v>
          </cell>
          <cell r="J13">
            <v>19321.478257505005</v>
          </cell>
          <cell r="K13">
            <v>75197.00962376177</v>
          </cell>
          <cell r="L13">
            <v>3795.3843547480005</v>
          </cell>
          <cell r="M13">
            <v>6321.541937679</v>
          </cell>
          <cell r="N13">
            <v>5072.881961978976</v>
          </cell>
          <cell r="O13">
            <v>15781.203963927002</v>
          </cell>
        </row>
        <row r="14">
          <cell r="C14">
            <v>16062.622719999996</v>
          </cell>
          <cell r="D14">
            <v>4540.57147</v>
          </cell>
          <cell r="E14">
            <v>4489.49878</v>
          </cell>
          <cell r="F14">
            <v>51.07269</v>
          </cell>
          <cell r="G14">
            <v>5896.653939999999</v>
          </cell>
          <cell r="H14">
            <v>92052.09978</v>
          </cell>
          <cell r="I14">
            <v>66797.98225</v>
          </cell>
          <cell r="J14">
            <v>25254.11753</v>
          </cell>
          <cell r="K14">
            <v>21623.7199</v>
          </cell>
          <cell r="L14">
            <v>1155.2572</v>
          </cell>
          <cell r="M14">
            <v>7398.9803</v>
          </cell>
          <cell r="N14">
            <v>2729.44505</v>
          </cell>
          <cell r="O14">
            <v>9302.080380000001</v>
          </cell>
        </row>
        <row r="15">
          <cell r="C15">
            <v>14450.279409999997</v>
          </cell>
          <cell r="D15">
            <v>4141.3422900000005</v>
          </cell>
          <cell r="E15">
            <v>3823.18397</v>
          </cell>
          <cell r="F15">
            <v>318.15832</v>
          </cell>
          <cell r="G15">
            <v>4905.644740000001</v>
          </cell>
          <cell r="H15">
            <v>81883.91236</v>
          </cell>
          <cell r="I15">
            <v>61357.17181</v>
          </cell>
          <cell r="J15">
            <v>20526.740550000002</v>
          </cell>
          <cell r="K15">
            <v>16737.233140000004</v>
          </cell>
          <cell r="L15">
            <v>1251.33979</v>
          </cell>
          <cell r="M15">
            <v>6134.25407</v>
          </cell>
          <cell r="N15">
            <v>2682.55513</v>
          </cell>
          <cell r="O15">
            <v>9785.731919999998</v>
          </cell>
        </row>
        <row r="16">
          <cell r="C16">
            <v>16490.525653336503</v>
          </cell>
          <cell r="D16">
            <v>3437.1137654849995</v>
          </cell>
          <cell r="E16">
            <v>2228.5133453999997</v>
          </cell>
          <cell r="F16">
            <v>1208.6004200849998</v>
          </cell>
          <cell r="G16">
            <v>4028.3938751000005</v>
          </cell>
          <cell r="H16">
            <v>28463.495541800003</v>
          </cell>
          <cell r="I16">
            <v>18536.847497100003</v>
          </cell>
          <cell r="J16">
            <v>9926.6480447</v>
          </cell>
          <cell r="K16">
            <v>20985.22836406641</v>
          </cell>
          <cell r="L16">
            <v>1122.79078</v>
          </cell>
          <cell r="M16">
            <v>5543.68469697134</v>
          </cell>
          <cell r="N16">
            <v>8568.786423225998</v>
          </cell>
          <cell r="O16">
            <v>1711.852998272</v>
          </cell>
        </row>
        <row r="17">
          <cell r="C17">
            <v>11478.845342123</v>
          </cell>
          <cell r="D17">
            <v>1890.0866675580537</v>
          </cell>
          <cell r="E17">
            <v>1304.9192725580535</v>
          </cell>
          <cell r="F17">
            <v>585.167395</v>
          </cell>
          <cell r="G17">
            <v>2753.7678426419466</v>
          </cell>
          <cell r="H17">
            <v>17807.48361520002</v>
          </cell>
          <cell r="I17">
            <v>12909.898584200018</v>
          </cell>
          <cell r="J17">
            <v>4897.585031000003</v>
          </cell>
          <cell r="K17">
            <v>15441.311763739834</v>
          </cell>
          <cell r="L17">
            <v>2461.97862</v>
          </cell>
          <cell r="M17">
            <v>4627.97337</v>
          </cell>
          <cell r="N17">
            <v>5727.139260824064</v>
          </cell>
          <cell r="O17">
            <v>693.651914</v>
          </cell>
        </row>
        <row r="18">
          <cell r="C18">
            <v>4077.8857449247866</v>
          </cell>
          <cell r="D18">
            <v>2398.023880482367</v>
          </cell>
          <cell r="E18">
            <v>2398.023880482367</v>
          </cell>
          <cell r="F18">
            <v>0</v>
          </cell>
          <cell r="G18">
            <v>1248.1185548544975</v>
          </cell>
          <cell r="H18">
            <v>42413.648491840664</v>
          </cell>
          <cell r="I18">
            <v>26041.980173990167</v>
          </cell>
          <cell r="J18">
            <v>16371.668317850497</v>
          </cell>
          <cell r="K18">
            <v>11887.368321503402</v>
          </cell>
          <cell r="L18">
            <v>0</v>
          </cell>
          <cell r="M18">
            <v>840.285472769778</v>
          </cell>
          <cell r="N18">
            <v>2262.0173629179994</v>
          </cell>
          <cell r="O18">
            <v>1337.167373135224</v>
          </cell>
        </row>
        <row r="19">
          <cell r="C19">
            <v>3545.0045884437923</v>
          </cell>
          <cell r="D19">
            <v>2142.2049127333103</v>
          </cell>
          <cell r="E19">
            <v>2141.1153843333104</v>
          </cell>
          <cell r="F19">
            <v>1.0895284</v>
          </cell>
          <cell r="G19">
            <v>1185.254298621127</v>
          </cell>
          <cell r="H19">
            <v>28197.9260529594</v>
          </cell>
          <cell r="I19">
            <v>19597.558606806782</v>
          </cell>
          <cell r="J19">
            <v>8600.367446152617</v>
          </cell>
          <cell r="K19">
            <v>8588.268409775777</v>
          </cell>
          <cell r="L19">
            <v>0</v>
          </cell>
          <cell r="M19">
            <v>666.7839320597692</v>
          </cell>
          <cell r="N19">
            <v>1697.247377728954</v>
          </cell>
          <cell r="O19">
            <v>1492.203767537939</v>
          </cell>
        </row>
        <row r="20">
          <cell r="C20">
            <v>5703.922884400001</v>
          </cell>
          <cell r="D20">
            <v>2055.3051661</v>
          </cell>
          <cell r="E20">
            <v>2055.3051661</v>
          </cell>
          <cell r="F20">
            <v>0</v>
          </cell>
          <cell r="G20">
            <v>1352.6567354</v>
          </cell>
          <cell r="H20">
            <v>24711.016318100003</v>
          </cell>
          <cell r="I20">
            <v>16169.8527359</v>
          </cell>
          <cell r="J20">
            <v>8541.1635822</v>
          </cell>
          <cell r="K20">
            <v>6745.6719376</v>
          </cell>
          <cell r="L20">
            <v>0</v>
          </cell>
          <cell r="M20">
            <v>1165.6965695</v>
          </cell>
          <cell r="N20">
            <v>2631.0165432</v>
          </cell>
          <cell r="O20">
            <v>1611.2500193</v>
          </cell>
        </row>
        <row r="21">
          <cell r="C21">
            <v>4229.648412699999</v>
          </cell>
          <cell r="D21">
            <v>1638.0647356</v>
          </cell>
          <cell r="E21">
            <v>1638.0647356</v>
          </cell>
          <cell r="F21">
            <v>0</v>
          </cell>
          <cell r="G21">
            <v>1203.1447421</v>
          </cell>
          <cell r="H21">
            <v>14482.577899700002</v>
          </cell>
          <cell r="I21">
            <v>10425.6752262</v>
          </cell>
          <cell r="J21">
            <v>4056.9026735</v>
          </cell>
          <cell r="K21">
            <v>5100.5687346</v>
          </cell>
          <cell r="L21">
            <v>0</v>
          </cell>
          <cell r="M21">
            <v>647.8820564</v>
          </cell>
          <cell r="N21">
            <v>1642.7684199</v>
          </cell>
          <cell r="O21">
            <v>1049.8275035</v>
          </cell>
        </row>
        <row r="22">
          <cell r="C22">
            <v>3712.65121</v>
          </cell>
          <cell r="D22">
            <v>494.58083</v>
          </cell>
          <cell r="E22">
            <v>494.58083</v>
          </cell>
          <cell r="F22">
            <v>0</v>
          </cell>
          <cell r="G22">
            <v>450.7823708347234</v>
          </cell>
          <cell r="H22">
            <v>8936.27339</v>
          </cell>
          <cell r="I22">
            <v>7106.4406023</v>
          </cell>
          <cell r="J22">
            <v>1829.8327877000002</v>
          </cell>
          <cell r="K22">
            <v>1845.1034399999999</v>
          </cell>
          <cell r="L22">
            <v>0</v>
          </cell>
          <cell r="M22">
            <v>162.60464000000002</v>
          </cell>
          <cell r="N22">
            <v>328.96422</v>
          </cell>
          <cell r="O22">
            <v>2294.8044781958297</v>
          </cell>
        </row>
        <row r="23">
          <cell r="C23">
            <v>2442.1642741341793</v>
          </cell>
          <cell r="D23">
            <v>276.87704</v>
          </cell>
          <cell r="E23">
            <v>276.87704</v>
          </cell>
          <cell r="F23">
            <v>0</v>
          </cell>
          <cell r="G23">
            <v>307.99929946301</v>
          </cell>
          <cell r="H23">
            <v>8596.023900757935</v>
          </cell>
          <cell r="I23">
            <v>6614.405371606348</v>
          </cell>
          <cell r="J23">
            <v>1981.6185291515867</v>
          </cell>
          <cell r="K23">
            <v>1177.6378598912058</v>
          </cell>
          <cell r="L23">
            <v>0</v>
          </cell>
          <cell r="M23">
            <v>73.37328</v>
          </cell>
          <cell r="N23">
            <v>231.03855937443333</v>
          </cell>
          <cell r="O23">
            <v>1609.9717006708975</v>
          </cell>
        </row>
        <row r="24">
          <cell r="C24">
            <v>391.81238</v>
          </cell>
          <cell r="D24">
            <v>107.35942</v>
          </cell>
          <cell r="E24">
            <v>107.35942</v>
          </cell>
          <cell r="F24">
            <v>0</v>
          </cell>
          <cell r="G24">
            <v>163.23444</v>
          </cell>
          <cell r="H24">
            <v>51242.64787</v>
          </cell>
          <cell r="I24">
            <v>22267.51085</v>
          </cell>
          <cell r="J24">
            <v>28975.13702</v>
          </cell>
          <cell r="K24">
            <v>0</v>
          </cell>
          <cell r="L24">
            <v>0</v>
          </cell>
          <cell r="M24">
            <v>27.35302</v>
          </cell>
          <cell r="N24">
            <v>38.97815</v>
          </cell>
          <cell r="O24">
            <v>193.25446</v>
          </cell>
        </row>
        <row r="25">
          <cell r="C25">
            <v>157.46999999999997</v>
          </cell>
          <cell r="D25">
            <v>12.26</v>
          </cell>
          <cell r="E25">
            <v>12.26</v>
          </cell>
          <cell r="F25">
            <v>0</v>
          </cell>
          <cell r="G25">
            <v>87.28999999999999</v>
          </cell>
          <cell r="H25">
            <v>31345.89</v>
          </cell>
          <cell r="I25">
            <v>16324.81</v>
          </cell>
          <cell r="J25">
            <v>15021.08</v>
          </cell>
          <cell r="K25">
            <v>0</v>
          </cell>
          <cell r="L25">
            <v>0</v>
          </cell>
          <cell r="M25">
            <v>26.25</v>
          </cell>
          <cell r="N25">
            <v>45.23</v>
          </cell>
          <cell r="O25">
            <v>18.55</v>
          </cell>
        </row>
        <row r="26">
          <cell r="C26">
            <v>2863.5453323</v>
          </cell>
          <cell r="D26">
            <v>1031.4683171</v>
          </cell>
          <cell r="E26">
            <v>1031.4683171</v>
          </cell>
          <cell r="F26">
            <v>0</v>
          </cell>
          <cell r="G26">
            <v>630.2798931</v>
          </cell>
          <cell r="H26">
            <v>24613.723975399225</v>
          </cell>
          <cell r="I26">
            <v>18012.4566814</v>
          </cell>
          <cell r="J26">
            <v>6601.267293999224</v>
          </cell>
          <cell r="K26">
            <v>7652.418609199982</v>
          </cell>
          <cell r="L26">
            <v>0</v>
          </cell>
          <cell r="M26">
            <v>221.04015070000003</v>
          </cell>
          <cell r="N26">
            <v>1254.6019023999995</v>
          </cell>
          <cell r="O26">
            <v>400.36853140000005</v>
          </cell>
        </row>
        <row r="27">
          <cell r="C27">
            <v>2403.166753</v>
          </cell>
          <cell r="D27">
            <v>645.6653086</v>
          </cell>
          <cell r="E27">
            <v>645.6653086</v>
          </cell>
          <cell r="F27">
            <v>0</v>
          </cell>
          <cell r="G27">
            <v>655.4125702</v>
          </cell>
          <cell r="H27">
            <v>18024.254425400002</v>
          </cell>
          <cell r="I27">
            <v>13942.875000300002</v>
          </cell>
          <cell r="J27">
            <v>4081.3794251</v>
          </cell>
          <cell r="K27">
            <v>2729.83024879999</v>
          </cell>
          <cell r="L27">
            <v>0</v>
          </cell>
          <cell r="M27">
            <v>109.5162291</v>
          </cell>
          <cell r="N27">
            <v>957.8152262000001</v>
          </cell>
          <cell r="O27">
            <v>211.0435861</v>
          </cell>
        </row>
        <row r="28">
          <cell r="C28">
            <v>113.27000000000001</v>
          </cell>
          <cell r="D28">
            <v>0.5400000000000003</v>
          </cell>
          <cell r="E28">
            <v>0.5400000000000003</v>
          </cell>
          <cell r="F28">
            <v>0</v>
          </cell>
          <cell r="G28">
            <v>9.96</v>
          </cell>
          <cell r="H28">
            <v>15.47</v>
          </cell>
          <cell r="I28">
            <v>8.88</v>
          </cell>
          <cell r="J28">
            <v>6.59</v>
          </cell>
          <cell r="K28">
            <v>0</v>
          </cell>
          <cell r="L28">
            <v>0</v>
          </cell>
          <cell r="M28">
            <v>658.7900000000001</v>
          </cell>
          <cell r="N28">
            <v>15.45</v>
          </cell>
          <cell r="O28">
            <v>161.27</v>
          </cell>
        </row>
        <row r="29">
          <cell r="C29">
            <v>77.9552</v>
          </cell>
          <cell r="D29">
            <v>2.44</v>
          </cell>
          <cell r="E29">
            <v>2.44</v>
          </cell>
          <cell r="F29">
            <v>0</v>
          </cell>
          <cell r="G29">
            <v>3.1793</v>
          </cell>
          <cell r="H29">
            <v>8.212065800000001</v>
          </cell>
          <cell r="I29">
            <v>6.5588658</v>
          </cell>
          <cell r="J29">
            <v>1.6532</v>
          </cell>
          <cell r="K29">
            <v>0</v>
          </cell>
          <cell r="L29">
            <v>0</v>
          </cell>
          <cell r="M29">
            <v>297.17965</v>
          </cell>
          <cell r="N29">
            <v>19.098280000000003</v>
          </cell>
          <cell r="O29">
            <v>1.86446</v>
          </cell>
        </row>
        <row r="30">
          <cell r="C30">
            <v>6170.29641</v>
          </cell>
          <cell r="D30">
            <v>53.6045</v>
          </cell>
          <cell r="E30">
            <v>53.6045</v>
          </cell>
          <cell r="F30">
            <v>0</v>
          </cell>
          <cell r="G30">
            <v>348.31841</v>
          </cell>
          <cell r="H30">
            <v>532.5114145</v>
          </cell>
          <cell r="I30">
            <v>453.0114145</v>
          </cell>
          <cell r="J30">
            <v>79.5</v>
          </cell>
          <cell r="K30">
            <v>216.12510999999998</v>
          </cell>
          <cell r="L30">
            <v>982.70929</v>
          </cell>
          <cell r="M30">
            <v>0</v>
          </cell>
          <cell r="N30">
            <v>566.39</v>
          </cell>
          <cell r="O30">
            <v>522.2992551042612</v>
          </cell>
        </row>
        <row r="31">
          <cell r="C31">
            <v>123.57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147.61</v>
          </cell>
          <cell r="M31">
            <v>0</v>
          </cell>
          <cell r="N31">
            <v>444.86</v>
          </cell>
          <cell r="O31">
            <v>10.41</v>
          </cell>
        </row>
        <row r="32">
          <cell r="C32">
            <v>798.7467738184581</v>
          </cell>
          <cell r="D32">
            <v>268.68676322003626</v>
          </cell>
          <cell r="E32">
            <v>268.68676322003626</v>
          </cell>
          <cell r="F32">
            <v>0</v>
          </cell>
          <cell r="G32">
            <v>473.5469498061886</v>
          </cell>
          <cell r="H32">
            <v>3535.9271216993884</v>
          </cell>
          <cell r="I32">
            <v>2322.1302017218536</v>
          </cell>
          <cell r="J32">
            <v>1213.7969199775346</v>
          </cell>
          <cell r="K32">
            <v>202.53883499999995</v>
          </cell>
          <cell r="L32">
            <v>0</v>
          </cell>
          <cell r="M32">
            <v>213.64184385711698</v>
          </cell>
          <cell r="N32">
            <v>168.32904106618312</v>
          </cell>
          <cell r="O32">
            <v>398.6480467172391</v>
          </cell>
        </row>
        <row r="34">
          <cell r="K34">
            <v>59684.689999999995</v>
          </cell>
          <cell r="N34">
            <v>641.4000000000001</v>
          </cell>
          <cell r="O34">
            <v>224.8</v>
          </cell>
        </row>
        <row r="35">
          <cell r="K35">
            <v>57337.44</v>
          </cell>
          <cell r="N35">
            <v>624.35</v>
          </cell>
          <cell r="O35">
            <v>223.1</v>
          </cell>
        </row>
        <row r="36">
          <cell r="K36">
            <v>14741.224730554</v>
          </cell>
          <cell r="N36">
            <v>410.6280799</v>
          </cell>
          <cell r="O36">
            <v>350.31374880000004</v>
          </cell>
        </row>
        <row r="37">
          <cell r="K37">
            <v>8186.747620000001</v>
          </cell>
          <cell r="N37">
            <v>265.44855</v>
          </cell>
          <cell r="O37">
            <v>295.50757</v>
          </cell>
        </row>
        <row r="38">
          <cell r="K38">
            <v>4663.74187</v>
          </cell>
          <cell r="N38">
            <v>0</v>
          </cell>
          <cell r="O38">
            <v>0</v>
          </cell>
        </row>
        <row r="39">
          <cell r="K39">
            <v>824.62712</v>
          </cell>
          <cell r="N39">
            <v>0</v>
          </cell>
          <cell r="O39">
            <v>0</v>
          </cell>
        </row>
        <row r="42">
          <cell r="C42">
            <v>67131.07</v>
          </cell>
          <cell r="D42">
            <v>27836.29</v>
          </cell>
          <cell r="E42">
            <v>13979.04</v>
          </cell>
          <cell r="F42">
            <v>13857.25</v>
          </cell>
          <cell r="G42">
            <v>19177.77</v>
          </cell>
          <cell r="H42">
            <v>137196.33000000002</v>
          </cell>
          <cell r="I42">
            <v>71339.73</v>
          </cell>
          <cell r="J42">
            <v>65856.6</v>
          </cell>
          <cell r="K42">
            <v>130443.37999999999</v>
          </cell>
          <cell r="L42">
            <v>5892.77</v>
          </cell>
          <cell r="M42">
            <v>11810.13</v>
          </cell>
          <cell r="N42">
            <v>8213.67</v>
          </cell>
          <cell r="O42">
            <v>28549.82</v>
          </cell>
        </row>
        <row r="43">
          <cell r="C43">
            <v>63370.78</v>
          </cell>
          <cell r="D43">
            <v>26789.809999999998</v>
          </cell>
          <cell r="E43">
            <v>13186.72</v>
          </cell>
          <cell r="F43">
            <v>13603.09</v>
          </cell>
          <cell r="G43">
            <v>14560.5</v>
          </cell>
          <cell r="H43">
            <v>105593.18</v>
          </cell>
          <cell r="I43">
            <v>60876.37</v>
          </cell>
          <cell r="J43">
            <v>44716.81</v>
          </cell>
          <cell r="K43">
            <v>111268.5</v>
          </cell>
          <cell r="L43">
            <v>3239.16</v>
          </cell>
          <cell r="M43">
            <v>8275.43</v>
          </cell>
          <cell r="N43">
            <v>6249.9</v>
          </cell>
          <cell r="O43">
            <v>24141.8</v>
          </cell>
        </row>
        <row r="44">
          <cell r="C44">
            <v>38032.68</v>
          </cell>
          <cell r="D44">
            <v>16487.61</v>
          </cell>
          <cell r="E44">
            <v>9237.68</v>
          </cell>
          <cell r="F44">
            <v>7249.92</v>
          </cell>
          <cell r="G44">
            <v>13526.76</v>
          </cell>
          <cell r="H44">
            <v>164888.8</v>
          </cell>
          <cell r="I44">
            <v>85695.39</v>
          </cell>
          <cell r="J44">
            <v>79193.41</v>
          </cell>
          <cell r="K44">
            <v>96945.63</v>
          </cell>
          <cell r="L44">
            <v>2125.66</v>
          </cell>
          <cell r="M44">
            <v>4638.18</v>
          </cell>
          <cell r="N44">
            <v>7098.74</v>
          </cell>
          <cell r="O44">
            <v>23300.94</v>
          </cell>
        </row>
        <row r="45">
          <cell r="C45">
            <v>31003.63</v>
          </cell>
          <cell r="D45">
            <v>12281.74</v>
          </cell>
          <cell r="E45">
            <v>7967.17</v>
          </cell>
          <cell r="F45">
            <v>4314.57</v>
          </cell>
          <cell r="G45">
            <v>9867.29</v>
          </cell>
          <cell r="H45">
            <v>128190.10999999999</v>
          </cell>
          <cell r="I45">
            <v>71207.87</v>
          </cell>
          <cell r="J45">
            <v>56982.24</v>
          </cell>
          <cell r="K45">
            <v>73339.14</v>
          </cell>
          <cell r="L45">
            <v>1390.9</v>
          </cell>
          <cell r="M45">
            <v>3467.78</v>
          </cell>
          <cell r="N45">
            <v>6031.52</v>
          </cell>
          <cell r="O45">
            <v>18791.85</v>
          </cell>
        </row>
        <row r="46">
          <cell r="C46">
            <v>49708</v>
          </cell>
          <cell r="D46">
            <v>28939</v>
          </cell>
          <cell r="E46">
            <v>17367</v>
          </cell>
          <cell r="F46">
            <v>11572</v>
          </cell>
          <cell r="G46">
            <v>24574</v>
          </cell>
          <cell r="H46">
            <v>128939</v>
          </cell>
          <cell r="I46">
            <v>62369</v>
          </cell>
          <cell r="J46">
            <v>66570</v>
          </cell>
          <cell r="K46">
            <v>109636.99769999999</v>
          </cell>
          <cell r="L46">
            <v>391</v>
          </cell>
          <cell r="M46">
            <v>4843.3313</v>
          </cell>
          <cell r="N46">
            <v>6370.999</v>
          </cell>
          <cell r="O46">
            <v>36634.6703</v>
          </cell>
        </row>
        <row r="47">
          <cell r="C47">
            <v>43119</v>
          </cell>
          <cell r="D47">
            <v>24186</v>
          </cell>
          <cell r="E47">
            <v>14427</v>
          </cell>
          <cell r="F47">
            <v>9759</v>
          </cell>
          <cell r="G47">
            <v>19061</v>
          </cell>
          <cell r="H47">
            <v>96978</v>
          </cell>
          <cell r="I47">
            <v>52242</v>
          </cell>
          <cell r="J47">
            <v>44736</v>
          </cell>
          <cell r="K47">
            <v>82581.0042</v>
          </cell>
          <cell r="L47">
            <v>336</v>
          </cell>
          <cell r="M47">
            <v>4355.998</v>
          </cell>
          <cell r="N47">
            <v>5791.0010999999995</v>
          </cell>
          <cell r="O47">
            <v>28472.995199999998</v>
          </cell>
        </row>
        <row r="48">
          <cell r="C48">
            <v>46382.37</v>
          </cell>
          <cell r="D48">
            <v>26207.010000000002</v>
          </cell>
          <cell r="E48">
            <v>14031.11</v>
          </cell>
          <cell r="F48">
            <v>12175.9</v>
          </cell>
          <cell r="G48">
            <v>14859.16</v>
          </cell>
          <cell r="H48">
            <v>100414.89</v>
          </cell>
          <cell r="I48">
            <v>48426.63</v>
          </cell>
          <cell r="J48">
            <v>51988.26</v>
          </cell>
          <cell r="K48">
            <v>65953.1</v>
          </cell>
          <cell r="L48">
            <v>3762.54</v>
          </cell>
          <cell r="M48">
            <v>6035.139999999999</v>
          </cell>
          <cell r="N48">
            <v>9433.68</v>
          </cell>
          <cell r="O48">
            <v>33794.53</v>
          </cell>
        </row>
        <row r="49">
          <cell r="C49">
            <v>40000.97</v>
          </cell>
          <cell r="D49">
            <v>23535.67</v>
          </cell>
          <cell r="E49">
            <v>11204.35</v>
          </cell>
          <cell r="F49">
            <v>12331.32</v>
          </cell>
          <cell r="G49">
            <v>14568.02</v>
          </cell>
          <cell r="H49">
            <v>84154.23999999999</v>
          </cell>
          <cell r="I49">
            <v>45853.86</v>
          </cell>
          <cell r="J49">
            <v>38300.38</v>
          </cell>
          <cell r="K49">
            <v>59637.10999999999</v>
          </cell>
          <cell r="L49">
            <v>3303.59</v>
          </cell>
          <cell r="M49">
            <v>5354.03</v>
          </cell>
          <cell r="N49">
            <v>7319.64</v>
          </cell>
          <cell r="O49">
            <v>25955.94</v>
          </cell>
        </row>
        <row r="50">
          <cell r="O50">
            <v>45464.02</v>
          </cell>
        </row>
        <row r="51">
          <cell r="O51">
            <v>41519.37</v>
          </cell>
        </row>
        <row r="52">
          <cell r="O52">
            <v>145942.99</v>
          </cell>
        </row>
        <row r="53">
          <cell r="O53">
            <v>95275.34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7.28125" style="32" customWidth="1"/>
    <col min="2" max="2" width="19.8515625" style="2" customWidth="1"/>
    <col min="3" max="6" width="13.8515625" style="2" customWidth="1"/>
    <col min="7" max="7" width="15.140625" style="2" customWidth="1"/>
    <col min="8" max="16" width="13.8515625" style="2" customWidth="1"/>
    <col min="17" max="17" width="12.7109375" style="2" customWidth="1"/>
    <col min="18" max="18" width="11.8515625" style="2" hidden="1" customWidth="1"/>
    <col min="19" max="16384" width="9.140625" style="2" customWidth="1"/>
  </cols>
  <sheetData>
    <row r="1" spans="1:17" ht="15.75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9"/>
      <c r="N1" s="9"/>
      <c r="O1" s="9"/>
      <c r="P1" s="10"/>
      <c r="Q1" s="9"/>
    </row>
    <row r="2" spans="1:17" ht="12.75" customHeight="1">
      <c r="A2" s="1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Q2" s="12" t="s">
        <v>32</v>
      </c>
    </row>
    <row r="3" spans="1:17" ht="35.25" customHeight="1">
      <c r="A3" s="13" t="s">
        <v>0</v>
      </c>
      <c r="B3" s="13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4" t="s">
        <v>13</v>
      </c>
      <c r="O3" s="14" t="s">
        <v>14</v>
      </c>
      <c r="P3" s="14" t="s">
        <v>15</v>
      </c>
      <c r="Q3" s="14" t="s">
        <v>33</v>
      </c>
    </row>
    <row r="4" spans="1:17" s="4" customFormat="1" ht="16.5" customHeight="1">
      <c r="A4" s="15">
        <v>1</v>
      </c>
      <c r="B4" s="16" t="s">
        <v>16</v>
      </c>
      <c r="C4" s="17">
        <f>+'[1]Journal (Lakh)'!C4/100</f>
        <v>30.151726565000004</v>
      </c>
      <c r="D4" s="17">
        <f>+'[1]Journal (Lakh)'!D4/100</f>
        <v>11.696274700000002</v>
      </c>
      <c r="E4" s="17">
        <f>+'[1]Journal (Lakh)'!E4/100</f>
        <v>11.696274700000002</v>
      </c>
      <c r="F4" s="17">
        <f>+'[1]Journal (Lakh)'!F4/100</f>
        <v>0</v>
      </c>
      <c r="G4" s="17">
        <f>+'[1]Journal (Lakh)'!G4/100</f>
        <v>19.040595600000003</v>
      </c>
      <c r="H4" s="17">
        <f>+'[1]Journal (Lakh)'!H4/100</f>
        <v>475.8159987000001</v>
      </c>
      <c r="I4" s="17">
        <f>+'[1]Journal (Lakh)'!I4/100</f>
        <v>354.7649878567201</v>
      </c>
      <c r="J4" s="17">
        <f>+'[1]Journal (Lakh)'!J4/100</f>
        <v>121.05101084327991</v>
      </c>
      <c r="K4" s="17">
        <f>+'[1]Journal (Lakh)'!K4/100</f>
        <v>133.7137221659998</v>
      </c>
      <c r="L4" s="17">
        <f>+'[1]Journal (Lakh)'!L4/100</f>
        <v>0</v>
      </c>
      <c r="M4" s="17">
        <f>+'[1]Journal (Lakh)'!M4/100</f>
        <v>5.4229583</v>
      </c>
      <c r="N4" s="17">
        <f>+'[1]Journal (Lakh)'!N4/100</f>
        <v>18.405267987000034</v>
      </c>
      <c r="O4" s="17">
        <f>+'[1]Journal (Lakh)'!O4/100</f>
        <v>18.4876724</v>
      </c>
      <c r="P4" s="17">
        <f aca="true" t="shared" si="0" ref="P4:P39">C4+D4+G4+H4+K4+L4+M4+N4+O4</f>
        <v>712.7342164179998</v>
      </c>
      <c r="Q4" s="18">
        <f>+(P4/P$55)*100</f>
        <v>2.491657622809046</v>
      </c>
    </row>
    <row r="5" spans="1:17" s="5" customFormat="1" ht="16.5" customHeight="1">
      <c r="A5" s="19"/>
      <c r="B5" s="20" t="s">
        <v>17</v>
      </c>
      <c r="C5" s="21">
        <f>+'[1]Journal (Lakh)'!C5/100</f>
        <v>29.8970733924</v>
      </c>
      <c r="D5" s="21">
        <f>+'[1]Journal (Lakh)'!D5/100</f>
        <v>12.856268210000001</v>
      </c>
      <c r="E5" s="21">
        <f>+'[1]Journal (Lakh)'!E5/100</f>
        <v>12.856268210000001</v>
      </c>
      <c r="F5" s="21">
        <f>+'[1]Journal (Lakh)'!F5/100</f>
        <v>0</v>
      </c>
      <c r="G5" s="21">
        <f>+'[1]Journal (Lakh)'!G5/100</f>
        <v>17.1369383</v>
      </c>
      <c r="H5" s="21">
        <f>+'[1]Journal (Lakh)'!H5/100</f>
        <v>351.8383782099999</v>
      </c>
      <c r="I5" s="21">
        <f>+'[1]Journal (Lakh)'!I5/100</f>
        <v>276.57702801965456</v>
      </c>
      <c r="J5" s="21">
        <f>+'[1]Journal (Lakh)'!J5/100</f>
        <v>75.26135019034538</v>
      </c>
      <c r="K5" s="21">
        <f>+'[1]Journal (Lakh)'!K5/100</f>
        <v>84.54218014999974</v>
      </c>
      <c r="L5" s="21">
        <f>+'[1]Journal (Lakh)'!L5/100</f>
        <v>0</v>
      </c>
      <c r="M5" s="21">
        <f>+'[1]Journal (Lakh)'!M5/100</f>
        <v>4.7167165</v>
      </c>
      <c r="N5" s="21">
        <f>+'[1]Journal (Lakh)'!N5/100</f>
        <v>18.729591413999998</v>
      </c>
      <c r="O5" s="21">
        <f>+'[1]Journal (Lakh)'!O5/100</f>
        <v>17.9657298</v>
      </c>
      <c r="P5" s="21">
        <f t="shared" si="0"/>
        <v>537.6828759763996</v>
      </c>
      <c r="Q5" s="22">
        <f>+(P5/P$56)*100</f>
        <v>2.364011785334848</v>
      </c>
    </row>
    <row r="6" spans="1:17" s="4" customFormat="1" ht="16.5" customHeight="1">
      <c r="A6" s="15">
        <v>2</v>
      </c>
      <c r="B6" s="16" t="s">
        <v>34</v>
      </c>
      <c r="C6" s="17">
        <f>+'[1]Journal (Lakh)'!C6/100</f>
        <v>144.46987541299995</v>
      </c>
      <c r="D6" s="17">
        <f>+'[1]Journal (Lakh)'!D6/100</f>
        <v>98.090652018</v>
      </c>
      <c r="E6" s="17">
        <f>+'[1]Journal (Lakh)'!E6/100</f>
        <v>98.090652018</v>
      </c>
      <c r="F6" s="17">
        <f>+'[1]Journal (Lakh)'!F6/100</f>
        <v>0</v>
      </c>
      <c r="G6" s="17">
        <f>+'[1]Journal (Lakh)'!G6/100</f>
        <v>35.505080707000005</v>
      </c>
      <c r="H6" s="17">
        <f>+'[1]Journal (Lakh)'!H6/100</f>
        <v>336.723854766</v>
      </c>
      <c r="I6" s="17">
        <f>+'[1]Journal (Lakh)'!I6/100</f>
        <v>286.78298570699997</v>
      </c>
      <c r="J6" s="17">
        <f>+'[1]Journal (Lakh)'!J6/100</f>
        <v>49.94086905899999</v>
      </c>
      <c r="K6" s="17">
        <f>+'[1]Journal (Lakh)'!K6/100</f>
        <v>65.66640498700002</v>
      </c>
      <c r="L6" s="17">
        <f>+'[1]Journal (Lakh)'!L6/100</f>
        <v>0</v>
      </c>
      <c r="M6" s="17">
        <f>+'[1]Journal (Lakh)'!M6/100</f>
        <v>89.14862147</v>
      </c>
      <c r="N6" s="17">
        <f>+'[1]Journal (Lakh)'!N6/100</f>
        <v>66.103046619</v>
      </c>
      <c r="O6" s="17">
        <f>+'[1]Journal (Lakh)'!O6/100</f>
        <v>18.516634807999996</v>
      </c>
      <c r="P6" s="17">
        <f t="shared" si="0"/>
        <v>854.224170788</v>
      </c>
      <c r="Q6" s="18">
        <f>+(P6/P$55)*100</f>
        <v>2.9862943544769935</v>
      </c>
    </row>
    <row r="7" spans="1:17" s="5" customFormat="1" ht="16.5" customHeight="1">
      <c r="A7" s="19"/>
      <c r="B7" s="20" t="s">
        <v>17</v>
      </c>
      <c r="C7" s="21">
        <f>+'[1]Journal (Lakh)'!C7/100</f>
        <v>130.50815246200003</v>
      </c>
      <c r="D7" s="21">
        <f>+'[1]Journal (Lakh)'!D7/100</f>
        <v>78.467854389</v>
      </c>
      <c r="E7" s="21">
        <f>+'[1]Journal (Lakh)'!E7/100</f>
        <v>78.467854389</v>
      </c>
      <c r="F7" s="21">
        <f>+'[1]Journal (Lakh)'!F7/100</f>
        <v>0</v>
      </c>
      <c r="G7" s="21">
        <f>+'[1]Journal (Lakh)'!G7/100</f>
        <v>26.394799389</v>
      </c>
      <c r="H7" s="21">
        <f>+'[1]Journal (Lakh)'!H7/100</f>
        <v>166.960961448</v>
      </c>
      <c r="I7" s="21">
        <f>+'[1]Journal (Lakh)'!I7/100</f>
        <v>142.411515293</v>
      </c>
      <c r="J7" s="21">
        <f>+'[1]Journal (Lakh)'!J7/100</f>
        <v>24.549446155000002</v>
      </c>
      <c r="K7" s="21">
        <f>+'[1]Journal (Lakh)'!K7/100</f>
        <v>64.61281088499999</v>
      </c>
      <c r="L7" s="21">
        <f>+'[1]Journal (Lakh)'!L7/100</f>
        <v>0</v>
      </c>
      <c r="M7" s="21">
        <f>+'[1]Journal (Lakh)'!M7/100</f>
        <v>72.330313927</v>
      </c>
      <c r="N7" s="21">
        <f>+'[1]Journal (Lakh)'!N7/100</f>
        <v>66.135329955</v>
      </c>
      <c r="O7" s="21">
        <f>+'[1]Journal (Lakh)'!O7/100</f>
        <v>10.929071769</v>
      </c>
      <c r="P7" s="21">
        <f t="shared" si="0"/>
        <v>616.3392942239999</v>
      </c>
      <c r="Q7" s="22">
        <f>+(P7/P$56)*100</f>
        <v>2.7098377508575355</v>
      </c>
    </row>
    <row r="8" spans="1:17" s="4" customFormat="1" ht="16.5" customHeight="1">
      <c r="A8" s="15">
        <v>3</v>
      </c>
      <c r="B8" s="16" t="s">
        <v>18</v>
      </c>
      <c r="C8" s="17">
        <f>+'[1]Journal (Lakh)'!C8/100</f>
        <v>65.52069539318933</v>
      </c>
      <c r="D8" s="17">
        <f>+'[1]Journal (Lakh)'!D8/100</f>
        <v>26.23439577385485</v>
      </c>
      <c r="E8" s="17">
        <f>+'[1]Journal (Lakh)'!E8/100</f>
        <v>25.67579962185485</v>
      </c>
      <c r="F8" s="17">
        <f>+'[1]Journal (Lakh)'!F8/100</f>
        <v>0.558596152</v>
      </c>
      <c r="G8" s="17">
        <f>+'[1]Journal (Lakh)'!G8/100</f>
        <v>52.17229435098059</v>
      </c>
      <c r="H8" s="17">
        <f>+'[1]Journal (Lakh)'!H8/100</f>
        <v>570.2768385663317</v>
      </c>
      <c r="I8" s="17">
        <f>+'[1]Journal (Lakh)'!I8/100</f>
        <v>355.5626565400019</v>
      </c>
      <c r="J8" s="17">
        <f>+'[1]Journal (Lakh)'!J8/100</f>
        <v>214.71418202632972</v>
      </c>
      <c r="K8" s="17">
        <f>+'[1]Journal (Lakh)'!K8/100</f>
        <v>127.09134325581728</v>
      </c>
      <c r="L8" s="17">
        <f>+'[1]Journal (Lakh)'!L8/100</f>
        <v>1.4550695317999998</v>
      </c>
      <c r="M8" s="17">
        <f>+'[1]Journal (Lakh)'!M8/100</f>
        <v>12.756209937800039</v>
      </c>
      <c r="N8" s="17">
        <f>+'[1]Journal (Lakh)'!N8/100</f>
        <v>14.72488899481439</v>
      </c>
      <c r="O8" s="17">
        <f>+'[1]Journal (Lakh)'!O8/100</f>
        <v>24.034094881570123</v>
      </c>
      <c r="P8" s="17">
        <f t="shared" si="0"/>
        <v>894.2658306861581</v>
      </c>
      <c r="Q8" s="18">
        <f>+(P8/P$55)*100</f>
        <v>3.126276559367603</v>
      </c>
    </row>
    <row r="9" spans="1:17" s="5" customFormat="1" ht="16.5" customHeight="1">
      <c r="A9" s="19"/>
      <c r="B9" s="20" t="s">
        <v>17</v>
      </c>
      <c r="C9" s="21">
        <f>+'[1]Journal (Lakh)'!C9/100</f>
        <v>60.7883929040768</v>
      </c>
      <c r="D9" s="21">
        <f>+'[1]Journal (Lakh)'!D9/100</f>
        <v>18.60099586187801</v>
      </c>
      <c r="E9" s="21">
        <f>+'[1]Journal (Lakh)'!E9/100</f>
        <v>13.709666405378007</v>
      </c>
      <c r="F9" s="21">
        <f>+'[1]Journal (Lakh)'!F9/100</f>
        <v>4.891329456499999</v>
      </c>
      <c r="G9" s="21">
        <f>+'[1]Journal (Lakh)'!G9/100</f>
        <v>21.163485983561912</v>
      </c>
      <c r="H9" s="21">
        <f>+'[1]Journal (Lakh)'!H9/100</f>
        <v>464.506517510252</v>
      </c>
      <c r="I9" s="21">
        <f>+'[1]Journal (Lakh)'!I9/100</f>
        <v>315.2800267522519</v>
      </c>
      <c r="J9" s="21">
        <f>+'[1]Journal (Lakh)'!J9/100</f>
        <v>149.22649075800015</v>
      </c>
      <c r="K9" s="21">
        <f>+'[1]Journal (Lakh)'!K9/100</f>
        <v>128.53411240220552</v>
      </c>
      <c r="L9" s="21">
        <f>+'[1]Journal (Lakh)'!L9/100</f>
        <v>43.68131367350001</v>
      </c>
      <c r="M9" s="21">
        <f>+'[1]Journal (Lakh)'!M9/100</f>
        <v>12.421124968530403</v>
      </c>
      <c r="N9" s="21">
        <f>+'[1]Journal (Lakh)'!N9/100</f>
        <v>28.699524900812303</v>
      </c>
      <c r="O9" s="21">
        <f>+'[1]Journal (Lakh)'!O9/100</f>
        <v>21.622873581369962</v>
      </c>
      <c r="P9" s="21">
        <f t="shared" si="0"/>
        <v>800.018341786187</v>
      </c>
      <c r="Q9" s="22">
        <f>+(P9/P$56)*100</f>
        <v>3.5174130941629627</v>
      </c>
    </row>
    <row r="10" spans="1:17" s="4" customFormat="1" ht="16.5" customHeight="1">
      <c r="A10" s="15">
        <v>4</v>
      </c>
      <c r="B10" s="16" t="s">
        <v>19</v>
      </c>
      <c r="C10" s="17">
        <f>+'[1]Journal (Lakh)'!C10/100</f>
        <v>146.89038330699998</v>
      </c>
      <c r="D10" s="17">
        <f>+'[1]Journal (Lakh)'!D10/100</f>
        <v>70.512075352</v>
      </c>
      <c r="E10" s="17">
        <f>+'[1]Journal (Lakh)'!E10/100</f>
        <v>52.150382111999996</v>
      </c>
      <c r="F10" s="17">
        <f>+'[1]Journal (Lakh)'!F10/100</f>
        <v>18.36169324</v>
      </c>
      <c r="G10" s="17">
        <f>+'[1]Journal (Lakh)'!G10/100</f>
        <v>31.537612508</v>
      </c>
      <c r="H10" s="17">
        <f>+'[1]Journal (Lakh)'!H10/100</f>
        <v>493.03877987000016</v>
      </c>
      <c r="I10" s="17">
        <f>+'[1]Journal (Lakh)'!I10/100</f>
        <v>323.70649835300014</v>
      </c>
      <c r="J10" s="17">
        <f>+'[1]Journal (Lakh)'!J10/100</f>
        <v>169.332281517</v>
      </c>
      <c r="K10" s="17">
        <f>+'[1]Journal (Lakh)'!K10/100</f>
        <v>94.552177309</v>
      </c>
      <c r="L10" s="17">
        <f>+'[1]Journal (Lakh)'!L10/100</f>
        <v>11.655266801</v>
      </c>
      <c r="M10" s="17">
        <f>+'[1]Journal (Lakh)'!M10/100</f>
        <v>26.953583924999997</v>
      </c>
      <c r="N10" s="17">
        <f>+'[1]Journal (Lakh)'!N10/100</f>
        <v>14.425147063999997</v>
      </c>
      <c r="O10" s="17">
        <f>+'[1]Journal (Lakh)'!O10/100</f>
        <v>118.12242808999989</v>
      </c>
      <c r="P10" s="17">
        <f t="shared" si="0"/>
        <v>1007.687454226</v>
      </c>
      <c r="Q10" s="18">
        <f>+(P10/P$55)*100</f>
        <v>3.522788816495838</v>
      </c>
    </row>
    <row r="11" spans="1:17" s="5" customFormat="1" ht="16.5" customHeight="1">
      <c r="A11" s="19"/>
      <c r="B11" s="20" t="s">
        <v>17</v>
      </c>
      <c r="C11" s="21">
        <f>+'[1]Journal (Lakh)'!C11/100</f>
        <v>150.01746721200004</v>
      </c>
      <c r="D11" s="21">
        <f>+'[1]Journal (Lakh)'!D11/100</f>
        <v>73.250944992</v>
      </c>
      <c r="E11" s="21">
        <f>+'[1]Journal (Lakh)'!E11/100</f>
        <v>45.79610913500001</v>
      </c>
      <c r="F11" s="21">
        <f>+'[1]Journal (Lakh)'!F11/100</f>
        <v>27.454835857000003</v>
      </c>
      <c r="G11" s="21">
        <f>+'[1]Journal (Lakh)'!G11/100</f>
        <v>31.823568785000006</v>
      </c>
      <c r="H11" s="21">
        <f>+'[1]Journal (Lakh)'!H11/100</f>
        <v>423.87988667999997</v>
      </c>
      <c r="I11" s="21">
        <f>+'[1]Journal (Lakh)'!I11/100</f>
        <v>293.24338668</v>
      </c>
      <c r="J11" s="21">
        <f>+'[1]Journal (Lakh)'!J11/100</f>
        <v>130.63649999999998</v>
      </c>
      <c r="K11" s="21">
        <f>+'[1]Journal (Lakh)'!K11/100</f>
        <v>81.18766409399997</v>
      </c>
      <c r="L11" s="21">
        <f>+'[1]Journal (Lakh)'!L11/100</f>
        <v>24.214555744000005</v>
      </c>
      <c r="M11" s="21">
        <f>+'[1]Journal (Lakh)'!M11/100</f>
        <v>39.277823199</v>
      </c>
      <c r="N11" s="21">
        <f>+'[1]Journal (Lakh)'!N11/100</f>
        <v>13.474433028000004</v>
      </c>
      <c r="O11" s="21">
        <f>+'[1]Journal (Lakh)'!O11/100</f>
        <v>60.17647305199999</v>
      </c>
      <c r="P11" s="21">
        <f t="shared" si="0"/>
        <v>897.3028167859999</v>
      </c>
      <c r="Q11" s="22">
        <f>+(P11/P$56)*100</f>
        <v>3.9451403953384716</v>
      </c>
    </row>
    <row r="12" spans="1:17" s="4" customFormat="1" ht="16.5" customHeight="1">
      <c r="A12" s="15">
        <v>5</v>
      </c>
      <c r="B12" s="16" t="s">
        <v>20</v>
      </c>
      <c r="C12" s="17">
        <f>+'[1]Journal (Lakh)'!C12/100</f>
        <v>230.13596093209998</v>
      </c>
      <c r="D12" s="17">
        <f>+'[1]Journal (Lakh)'!D12/100</f>
        <v>110.34592182600998</v>
      </c>
      <c r="E12" s="17">
        <f>+'[1]Journal (Lakh)'!E12/100</f>
        <v>72.13382612221</v>
      </c>
      <c r="F12" s="17">
        <f>+'[1]Journal (Lakh)'!F12/100</f>
        <v>38.212095703799996</v>
      </c>
      <c r="G12" s="17">
        <f>+'[1]Journal (Lakh)'!G12/100</f>
        <v>96.98568213126</v>
      </c>
      <c r="H12" s="17">
        <f>+'[1]Journal (Lakh)'!H12/100</f>
        <v>917.1023329299394</v>
      </c>
      <c r="I12" s="17">
        <f>+'[1]Journal (Lakh)'!I12/100</f>
        <v>645.1612185037418</v>
      </c>
      <c r="J12" s="17">
        <f>+'[1]Journal (Lakh)'!J12/100</f>
        <v>271.94111442619766</v>
      </c>
      <c r="K12" s="17">
        <f>+'[1]Journal (Lakh)'!K12/100</f>
        <v>768.2374790325349</v>
      </c>
      <c r="L12" s="17">
        <f>+'[1]Journal (Lakh)'!L12/100</f>
        <v>68.3595882401</v>
      </c>
      <c r="M12" s="17">
        <f>+'[1]Journal (Lakh)'!M12/100</f>
        <v>67.31219911575</v>
      </c>
      <c r="N12" s="17">
        <f>+'[1]Journal (Lakh)'!N12/100</f>
        <v>69.24302043343182</v>
      </c>
      <c r="O12" s="17">
        <f>+'[1]Journal (Lakh)'!O12/100</f>
        <v>194.80036688121004</v>
      </c>
      <c r="P12" s="17">
        <f t="shared" si="0"/>
        <v>2522.5225515223365</v>
      </c>
      <c r="Q12" s="18">
        <f>+(P12/P$55)*100</f>
        <v>8.818522247740962</v>
      </c>
    </row>
    <row r="13" spans="1:17" s="5" customFormat="1" ht="16.5" customHeight="1">
      <c r="A13" s="19"/>
      <c r="B13" s="20" t="s">
        <v>17</v>
      </c>
      <c r="C13" s="21">
        <f>+'[1]Journal (Lakh)'!C13/100</f>
        <v>197.83387806810003</v>
      </c>
      <c r="D13" s="21">
        <f>+'[1]Journal (Lakh)'!D13/100</f>
        <v>81.5851533008</v>
      </c>
      <c r="E13" s="21">
        <f>+'[1]Journal (Lakh)'!E13/100</f>
        <v>55.85304981884</v>
      </c>
      <c r="F13" s="21">
        <f>+'[1]Journal (Lakh)'!F13/100</f>
        <v>25.732103481960003</v>
      </c>
      <c r="G13" s="21">
        <f>+'[1]Journal (Lakh)'!G13/100</f>
        <v>81.59278479478999</v>
      </c>
      <c r="H13" s="21">
        <f>+'[1]Journal (Lakh)'!H13/100</f>
        <v>702.8719941698594</v>
      </c>
      <c r="I13" s="21">
        <f>+'[1]Journal (Lakh)'!I13/100</f>
        <v>509.65721159480944</v>
      </c>
      <c r="J13" s="21">
        <f>+'[1]Journal (Lakh)'!J13/100</f>
        <v>193.21478257505004</v>
      </c>
      <c r="K13" s="21">
        <f>+'[1]Journal (Lakh)'!K13/100</f>
        <v>751.9700962376177</v>
      </c>
      <c r="L13" s="21">
        <f>+'[1]Journal (Lakh)'!L13/100</f>
        <v>37.953843547480005</v>
      </c>
      <c r="M13" s="21">
        <f>+'[1]Journal (Lakh)'!M13/100</f>
        <v>63.215419376789995</v>
      </c>
      <c r="N13" s="21">
        <f>+'[1]Journal (Lakh)'!N13/100</f>
        <v>50.72881961978975</v>
      </c>
      <c r="O13" s="21">
        <f>+'[1]Journal (Lakh)'!O13/100</f>
        <v>157.81203963927</v>
      </c>
      <c r="P13" s="21">
        <f t="shared" si="0"/>
        <v>2125.5640287544966</v>
      </c>
      <c r="Q13" s="22">
        <f>+(P13/P$56)*100</f>
        <v>9.345394170001434</v>
      </c>
    </row>
    <row r="14" spans="1:17" s="4" customFormat="1" ht="16.5" customHeight="1">
      <c r="A14" s="15">
        <v>6</v>
      </c>
      <c r="B14" s="16" t="s">
        <v>21</v>
      </c>
      <c r="C14" s="17">
        <f>+'[1]Journal (Lakh)'!C14/100</f>
        <v>160.62622719999996</v>
      </c>
      <c r="D14" s="17">
        <f>+'[1]Journal (Lakh)'!D14/100</f>
        <v>45.4057147</v>
      </c>
      <c r="E14" s="17">
        <f>+'[1]Journal (Lakh)'!E14/100</f>
        <v>44.894987799999996</v>
      </c>
      <c r="F14" s="17">
        <f>+'[1]Journal (Lakh)'!F14/100</f>
        <v>0.5107269</v>
      </c>
      <c r="G14" s="17">
        <f>+'[1]Journal (Lakh)'!G14/100</f>
        <v>58.966539399999995</v>
      </c>
      <c r="H14" s="17">
        <f>+'[1]Journal (Lakh)'!H14/100</f>
        <v>920.5209978</v>
      </c>
      <c r="I14" s="17">
        <f>+'[1]Journal (Lakh)'!I14/100</f>
        <v>667.9798225</v>
      </c>
      <c r="J14" s="17">
        <f>+'[1]Journal (Lakh)'!J14/100</f>
        <v>252.5411753</v>
      </c>
      <c r="K14" s="17">
        <f>+'[1]Journal (Lakh)'!K14/100</f>
        <v>216.237199</v>
      </c>
      <c r="L14" s="17">
        <f>+'[1]Journal (Lakh)'!L14/100</f>
        <v>11.552572</v>
      </c>
      <c r="M14" s="17">
        <f>+'[1]Journal (Lakh)'!M14/100</f>
        <v>73.989803</v>
      </c>
      <c r="N14" s="17">
        <f>+'[1]Journal (Lakh)'!N14/100</f>
        <v>27.294450499999996</v>
      </c>
      <c r="O14" s="17">
        <f>+'[1]Journal (Lakh)'!O14/100</f>
        <v>93.02080380000001</v>
      </c>
      <c r="P14" s="17">
        <f t="shared" si="0"/>
        <v>1607.6143074</v>
      </c>
      <c r="Q14" s="18">
        <f>+(P14/P$55)*100</f>
        <v>5.62008158342843</v>
      </c>
    </row>
    <row r="15" spans="1:17" s="5" customFormat="1" ht="16.5" customHeight="1">
      <c r="A15" s="19"/>
      <c r="B15" s="20" t="s">
        <v>17</v>
      </c>
      <c r="C15" s="21">
        <f>+'[1]Journal (Lakh)'!C15/100</f>
        <v>144.50279409999996</v>
      </c>
      <c r="D15" s="21">
        <f>+'[1]Journal (Lakh)'!D15/100</f>
        <v>41.41342290000001</v>
      </c>
      <c r="E15" s="21">
        <f>+'[1]Journal (Lakh)'!E15/100</f>
        <v>38.2318397</v>
      </c>
      <c r="F15" s="21">
        <f>+'[1]Journal (Lakh)'!F15/100</f>
        <v>3.1815832</v>
      </c>
      <c r="G15" s="21">
        <f>+'[1]Journal (Lakh)'!G15/100</f>
        <v>49.0564474</v>
      </c>
      <c r="H15" s="21">
        <f>+'[1]Journal (Lakh)'!H15/100</f>
        <v>818.8391236</v>
      </c>
      <c r="I15" s="21">
        <f>+'[1]Journal (Lakh)'!I15/100</f>
        <v>613.5717181</v>
      </c>
      <c r="J15" s="21">
        <f>+'[1]Journal (Lakh)'!J15/100</f>
        <v>205.26740550000002</v>
      </c>
      <c r="K15" s="21">
        <f>+'[1]Journal (Lakh)'!K15/100</f>
        <v>167.37233140000004</v>
      </c>
      <c r="L15" s="21">
        <f>+'[1]Journal (Lakh)'!L15/100</f>
        <v>12.5133979</v>
      </c>
      <c r="M15" s="21">
        <f>+'[1]Journal (Lakh)'!M15/100</f>
        <v>61.3425407</v>
      </c>
      <c r="N15" s="21">
        <f>+'[1]Journal (Lakh)'!N15/100</f>
        <v>26.8255513</v>
      </c>
      <c r="O15" s="21">
        <f>+'[1]Journal (Lakh)'!O15/100</f>
        <v>97.85731919999998</v>
      </c>
      <c r="P15" s="21">
        <f t="shared" si="0"/>
        <v>1419.7229284999999</v>
      </c>
      <c r="Q15" s="22">
        <f>+(P15/P$56)*100</f>
        <v>6.242046910624354</v>
      </c>
    </row>
    <row r="16" spans="1:17" s="4" customFormat="1" ht="16.5" customHeight="1">
      <c r="A16" s="15">
        <v>7</v>
      </c>
      <c r="B16" s="16" t="s">
        <v>22</v>
      </c>
      <c r="C16" s="17">
        <f>+'[1]Journal (Lakh)'!C16/100</f>
        <v>164.90525653336502</v>
      </c>
      <c r="D16" s="17">
        <f>+'[1]Journal (Lakh)'!D16/100</f>
        <v>34.371137654849996</v>
      </c>
      <c r="E16" s="17">
        <f>+'[1]Journal (Lakh)'!E16/100</f>
        <v>22.285133453999997</v>
      </c>
      <c r="F16" s="17">
        <f>+'[1]Journal (Lakh)'!F16/100</f>
        <v>12.086004200849997</v>
      </c>
      <c r="G16" s="17">
        <f>+'[1]Journal (Lakh)'!G16/100</f>
        <v>40.28393875100001</v>
      </c>
      <c r="H16" s="17">
        <f>+'[1]Journal (Lakh)'!H16/100</f>
        <v>284.634955418</v>
      </c>
      <c r="I16" s="17">
        <f>+'[1]Journal (Lakh)'!I16/100</f>
        <v>185.36847497100004</v>
      </c>
      <c r="J16" s="17">
        <f>+'[1]Journal (Lakh)'!J16/100</f>
        <v>99.26648044699999</v>
      </c>
      <c r="K16" s="17">
        <f>+'[1]Journal (Lakh)'!K16/100</f>
        <v>209.8522836406641</v>
      </c>
      <c r="L16" s="17">
        <f>+'[1]Journal (Lakh)'!L16/100</f>
        <v>11.2279078</v>
      </c>
      <c r="M16" s="17">
        <f>+'[1]Journal (Lakh)'!M16/100</f>
        <v>55.4368469697134</v>
      </c>
      <c r="N16" s="17">
        <f>+'[1]Journal (Lakh)'!N16/100</f>
        <v>85.68786423225998</v>
      </c>
      <c r="O16" s="17">
        <f>+'[1]Journal (Lakh)'!O16/100</f>
        <v>17.11852998272</v>
      </c>
      <c r="P16" s="17">
        <f t="shared" si="0"/>
        <v>903.5187209825726</v>
      </c>
      <c r="Q16" s="18">
        <f>+(P16/P$55)*100</f>
        <v>3.1586238693591806</v>
      </c>
    </row>
    <row r="17" spans="1:17" s="5" customFormat="1" ht="16.5" customHeight="1">
      <c r="A17" s="19"/>
      <c r="B17" s="20" t="s">
        <v>17</v>
      </c>
      <c r="C17" s="21">
        <f>+'[1]Journal (Lakh)'!C17/100</f>
        <v>114.78845342123</v>
      </c>
      <c r="D17" s="21">
        <f>+'[1]Journal (Lakh)'!D17/100</f>
        <v>18.900866675580538</v>
      </c>
      <c r="E17" s="21">
        <f>+'[1]Journal (Lakh)'!E17/100</f>
        <v>13.049192725580536</v>
      </c>
      <c r="F17" s="21">
        <f>+'[1]Journal (Lakh)'!F17/100</f>
        <v>5.85167395</v>
      </c>
      <c r="G17" s="21">
        <f>+'[1]Journal (Lakh)'!G17/100</f>
        <v>27.537678426419465</v>
      </c>
      <c r="H17" s="21">
        <f>+'[1]Journal (Lakh)'!H17/100</f>
        <v>178.07483615200022</v>
      </c>
      <c r="I17" s="21">
        <f>+'[1]Journal (Lakh)'!I17/100</f>
        <v>129.0989858420002</v>
      </c>
      <c r="J17" s="21">
        <f>+'[1]Journal (Lakh)'!J17/100</f>
        <v>48.975850310000034</v>
      </c>
      <c r="K17" s="21">
        <f>+'[1]Journal (Lakh)'!K17/100</f>
        <v>154.41311763739833</v>
      </c>
      <c r="L17" s="21">
        <f>+'[1]Journal (Lakh)'!L17/100</f>
        <v>24.6197862</v>
      </c>
      <c r="M17" s="21">
        <f>+'[1]Journal (Lakh)'!M17/100</f>
        <v>46.279733699999994</v>
      </c>
      <c r="N17" s="21">
        <f>+'[1]Journal (Lakh)'!N17/100</f>
        <v>57.27139260824064</v>
      </c>
      <c r="O17" s="21">
        <f>+'[1]Journal (Lakh)'!O17/100</f>
        <v>6.936519140000001</v>
      </c>
      <c r="P17" s="21">
        <f t="shared" si="0"/>
        <v>628.822383960869</v>
      </c>
      <c r="Q17" s="22">
        <f>+(P17/P$56)*100</f>
        <v>2.7647217216400577</v>
      </c>
    </row>
    <row r="18" spans="1:17" s="4" customFormat="1" ht="16.5" customHeight="1">
      <c r="A18" s="15">
        <v>8</v>
      </c>
      <c r="B18" s="16" t="s">
        <v>23</v>
      </c>
      <c r="C18" s="17">
        <f>+'[1]Journal (Lakh)'!C18/100</f>
        <v>40.778857449247866</v>
      </c>
      <c r="D18" s="17">
        <f>+'[1]Journal (Lakh)'!D18/100</f>
        <v>23.98023880482367</v>
      </c>
      <c r="E18" s="17">
        <f>+'[1]Journal (Lakh)'!E18/100</f>
        <v>23.98023880482367</v>
      </c>
      <c r="F18" s="17">
        <f>+'[1]Journal (Lakh)'!F18/100</f>
        <v>0</v>
      </c>
      <c r="G18" s="17">
        <f>+'[1]Journal (Lakh)'!G18/100</f>
        <v>12.481185548544975</v>
      </c>
      <c r="H18" s="17">
        <f>+'[1]Journal (Lakh)'!H18/100</f>
        <v>424.13648491840667</v>
      </c>
      <c r="I18" s="17">
        <f>+'[1]Journal (Lakh)'!I18/100</f>
        <v>260.4198017399017</v>
      </c>
      <c r="J18" s="17">
        <f>+'[1]Journal (Lakh)'!J18/100</f>
        <v>163.71668317850498</v>
      </c>
      <c r="K18" s="17">
        <f>+'[1]Journal (Lakh)'!K18/100</f>
        <v>118.87368321503402</v>
      </c>
      <c r="L18" s="17">
        <f>+'[1]Journal (Lakh)'!L18/100</f>
        <v>0</v>
      </c>
      <c r="M18" s="17">
        <f>+'[1]Journal (Lakh)'!M18/100</f>
        <v>8.40285472769778</v>
      </c>
      <c r="N18" s="17">
        <f>+'[1]Journal (Lakh)'!N18/100</f>
        <v>22.620173629179995</v>
      </c>
      <c r="O18" s="17">
        <f>+'[1]Journal (Lakh)'!O18/100</f>
        <v>13.371673731352239</v>
      </c>
      <c r="P18" s="17">
        <f t="shared" si="0"/>
        <v>664.6451520242872</v>
      </c>
      <c r="Q18" s="18">
        <f>+(P18/P$55)*100</f>
        <v>2.3235423827795465</v>
      </c>
    </row>
    <row r="19" spans="1:17" s="5" customFormat="1" ht="16.5" customHeight="1">
      <c r="A19" s="19"/>
      <c r="B19" s="20" t="s">
        <v>17</v>
      </c>
      <c r="C19" s="21">
        <f>+'[1]Journal (Lakh)'!C19/100</f>
        <v>35.45004588443792</v>
      </c>
      <c r="D19" s="21">
        <f>+'[1]Journal (Lakh)'!D19/100</f>
        <v>21.422049127333104</v>
      </c>
      <c r="E19" s="21">
        <f>+'[1]Journal (Lakh)'!E19/100</f>
        <v>21.411153843333103</v>
      </c>
      <c r="F19" s="21">
        <f>+'[1]Journal (Lakh)'!F19/100</f>
        <v>0.010895284</v>
      </c>
      <c r="G19" s="21">
        <f>+'[1]Journal (Lakh)'!G19/100</f>
        <v>11.852542986211269</v>
      </c>
      <c r="H19" s="21">
        <f>+'[1]Journal (Lakh)'!H19/100</f>
        <v>281.979260529594</v>
      </c>
      <c r="I19" s="21">
        <f>+'[1]Journal (Lakh)'!I19/100</f>
        <v>195.97558606806783</v>
      </c>
      <c r="J19" s="21">
        <f>+'[1]Journal (Lakh)'!J19/100</f>
        <v>86.00367446152617</v>
      </c>
      <c r="K19" s="21">
        <f>+'[1]Journal (Lakh)'!K19/100</f>
        <v>85.88268409775777</v>
      </c>
      <c r="L19" s="21">
        <f>+'[1]Journal (Lakh)'!L19/100</f>
        <v>0</v>
      </c>
      <c r="M19" s="21">
        <f>+'[1]Journal (Lakh)'!M19/100</f>
        <v>6.667839320597692</v>
      </c>
      <c r="N19" s="21">
        <f>+'[1]Journal (Lakh)'!N19/100</f>
        <v>16.97247377728954</v>
      </c>
      <c r="O19" s="21">
        <f>+'[1]Journal (Lakh)'!O19/100</f>
        <v>14.922037675379391</v>
      </c>
      <c r="P19" s="21">
        <f t="shared" si="0"/>
        <v>475.14893339860066</v>
      </c>
      <c r="Q19" s="22">
        <f>+(P19/P$56)*100</f>
        <v>2.0890709534013086</v>
      </c>
    </row>
    <row r="20" spans="1:17" s="5" customFormat="1" ht="16.5" customHeight="1">
      <c r="A20" s="15">
        <v>9</v>
      </c>
      <c r="B20" s="16" t="s">
        <v>35</v>
      </c>
      <c r="C20" s="17">
        <f>+'[1]Journal (Lakh)'!C20/100</f>
        <v>57.03922884400001</v>
      </c>
      <c r="D20" s="17">
        <f>+'[1]Journal (Lakh)'!D20/100</f>
        <v>20.553051660999998</v>
      </c>
      <c r="E20" s="17">
        <f>+'[1]Journal (Lakh)'!E20/100</f>
        <v>20.553051660999998</v>
      </c>
      <c r="F20" s="17">
        <f>+'[1]Journal (Lakh)'!F20/100</f>
        <v>0</v>
      </c>
      <c r="G20" s="17">
        <f>+'[1]Journal (Lakh)'!G20/100</f>
        <v>13.526567353999999</v>
      </c>
      <c r="H20" s="17">
        <f>+'[1]Journal (Lakh)'!H20/100</f>
        <v>247.11016318100002</v>
      </c>
      <c r="I20" s="17">
        <f>+'[1]Journal (Lakh)'!I20/100</f>
        <v>161.698527359</v>
      </c>
      <c r="J20" s="17">
        <f>+'[1]Journal (Lakh)'!J20/100</f>
        <v>85.41163582200001</v>
      </c>
      <c r="K20" s="17">
        <f>+'[1]Journal (Lakh)'!K20/100</f>
        <v>67.456719376</v>
      </c>
      <c r="L20" s="17">
        <f>+'[1]Journal (Lakh)'!L20/100</f>
        <v>0</v>
      </c>
      <c r="M20" s="17">
        <f>+'[1]Journal (Lakh)'!M20/100</f>
        <v>11.656965694999998</v>
      </c>
      <c r="N20" s="17">
        <f>+'[1]Journal (Lakh)'!N20/100</f>
        <v>26.310165431999998</v>
      </c>
      <c r="O20" s="17">
        <f>+'[1]Journal (Lakh)'!O20/100</f>
        <v>16.112500193000002</v>
      </c>
      <c r="P20" s="17">
        <f t="shared" si="0"/>
        <v>459.7653617360001</v>
      </c>
      <c r="Q20" s="18">
        <f>+(P20/P$55)*100</f>
        <v>1.6073002276085644</v>
      </c>
    </row>
    <row r="21" spans="1:17" s="5" customFormat="1" ht="16.5" customHeight="1">
      <c r="A21" s="19"/>
      <c r="B21" s="20" t="s">
        <v>17</v>
      </c>
      <c r="C21" s="21">
        <f>+'[1]Journal (Lakh)'!C21/100</f>
        <v>42.29648412699999</v>
      </c>
      <c r="D21" s="21">
        <f>+'[1]Journal (Lakh)'!D21/100</f>
        <v>16.380647356</v>
      </c>
      <c r="E21" s="21">
        <f>+'[1]Journal (Lakh)'!E21/100</f>
        <v>16.380647356</v>
      </c>
      <c r="F21" s="21">
        <f>+'[1]Journal (Lakh)'!F21/100</f>
        <v>0</v>
      </c>
      <c r="G21" s="21">
        <f>+'[1]Journal (Lakh)'!G21/100</f>
        <v>12.031447421000001</v>
      </c>
      <c r="H21" s="21">
        <f>+'[1]Journal (Lakh)'!H21/100</f>
        <v>144.82577899700001</v>
      </c>
      <c r="I21" s="21">
        <f>+'[1]Journal (Lakh)'!I21/100</f>
        <v>104.256752262</v>
      </c>
      <c r="J21" s="21">
        <f>+'[1]Journal (Lakh)'!J21/100</f>
        <v>40.569026735</v>
      </c>
      <c r="K21" s="21">
        <f>+'[1]Journal (Lakh)'!K21/100</f>
        <v>51.005687346</v>
      </c>
      <c r="L21" s="21">
        <f>+'[1]Journal (Lakh)'!L21/100</f>
        <v>0</v>
      </c>
      <c r="M21" s="21">
        <f>+'[1]Journal (Lakh)'!M21/100</f>
        <v>6.478820564</v>
      </c>
      <c r="N21" s="21">
        <f>+'[1]Journal (Lakh)'!N21/100</f>
        <v>16.427684199</v>
      </c>
      <c r="O21" s="21">
        <f>+'[1]Journal (Lakh)'!O21/100</f>
        <v>10.498275034999999</v>
      </c>
      <c r="P21" s="21">
        <f t="shared" si="0"/>
        <v>299.944825045</v>
      </c>
      <c r="Q21" s="22">
        <f>+(P21/P$56)*100</f>
        <v>1.3187570834740554</v>
      </c>
    </row>
    <row r="22" spans="1:17" s="5" customFormat="1" ht="16.5" customHeight="1">
      <c r="A22" s="15">
        <v>10</v>
      </c>
      <c r="B22" s="16" t="s">
        <v>36</v>
      </c>
      <c r="C22" s="17">
        <f>+'[1]Journal (Lakh)'!C22/100</f>
        <v>37.1265121</v>
      </c>
      <c r="D22" s="17">
        <f>+'[1]Journal (Lakh)'!D22/100</f>
        <v>4.9458082999999995</v>
      </c>
      <c r="E22" s="17">
        <f>+'[1]Journal (Lakh)'!E22/100</f>
        <v>4.9458082999999995</v>
      </c>
      <c r="F22" s="17">
        <f>+'[1]Journal (Lakh)'!F22/100</f>
        <v>0</v>
      </c>
      <c r="G22" s="17">
        <f>+'[1]Journal (Lakh)'!G22/100</f>
        <v>4.507823708347234</v>
      </c>
      <c r="H22" s="17">
        <f>+'[1]Journal (Lakh)'!H22/100</f>
        <v>89.36273390000001</v>
      </c>
      <c r="I22" s="17">
        <f>+'[1]Journal (Lakh)'!I22/100</f>
        <v>71.064406023</v>
      </c>
      <c r="J22" s="17">
        <f>+'[1]Journal (Lakh)'!J22/100</f>
        <v>18.298327877000002</v>
      </c>
      <c r="K22" s="17">
        <f>+'[1]Journal (Lakh)'!K22/100</f>
        <v>18.451034399999998</v>
      </c>
      <c r="L22" s="17">
        <f>+'[1]Journal (Lakh)'!L22/100</f>
        <v>0</v>
      </c>
      <c r="M22" s="17">
        <f>+'[1]Journal (Lakh)'!M22/100</f>
        <v>1.6260464000000001</v>
      </c>
      <c r="N22" s="17">
        <f>+'[1]Journal (Lakh)'!N22/100</f>
        <v>3.2896422000000003</v>
      </c>
      <c r="O22" s="17">
        <f>+'[1]Journal (Lakh)'!O22/100</f>
        <v>22.9480447819583</v>
      </c>
      <c r="P22" s="17">
        <f t="shared" si="0"/>
        <v>182.25764579030553</v>
      </c>
      <c r="Q22" s="18">
        <f>+(P22/P$55)*100</f>
        <v>0.6371570804204442</v>
      </c>
    </row>
    <row r="23" spans="1:17" s="5" customFormat="1" ht="16.5" customHeight="1">
      <c r="A23" s="19"/>
      <c r="B23" s="20" t="s">
        <v>17</v>
      </c>
      <c r="C23" s="21">
        <f>+'[1]Journal (Lakh)'!C23/100</f>
        <v>24.421642741341792</v>
      </c>
      <c r="D23" s="21">
        <f>+'[1]Journal (Lakh)'!D23/100</f>
        <v>2.7687704</v>
      </c>
      <c r="E23" s="21">
        <f>+'[1]Journal (Lakh)'!E23/100</f>
        <v>2.7687704</v>
      </c>
      <c r="F23" s="21">
        <f>+'[1]Journal (Lakh)'!F23/100</f>
        <v>0</v>
      </c>
      <c r="G23" s="21">
        <f>+'[1]Journal (Lakh)'!G23/100</f>
        <v>3.0799929946301</v>
      </c>
      <c r="H23" s="21">
        <f>+'[1]Journal (Lakh)'!H23/100</f>
        <v>85.96023900757935</v>
      </c>
      <c r="I23" s="21">
        <f>+'[1]Journal (Lakh)'!I23/100</f>
        <v>66.14405371606348</v>
      </c>
      <c r="J23" s="21">
        <f>+'[1]Journal (Lakh)'!J23/100</f>
        <v>19.81618529151587</v>
      </c>
      <c r="K23" s="21">
        <f>+'[1]Journal (Lakh)'!K23/100</f>
        <v>11.776378598912059</v>
      </c>
      <c r="L23" s="21">
        <f>+'[1]Journal (Lakh)'!L23/100</f>
        <v>0</v>
      </c>
      <c r="M23" s="21">
        <f>+'[1]Journal (Lakh)'!M23/100</f>
        <v>0.7337328</v>
      </c>
      <c r="N23" s="21">
        <f>+'[1]Journal (Lakh)'!N23/100</f>
        <v>2.3103855937443334</v>
      </c>
      <c r="O23" s="21">
        <f>+'[1]Journal (Lakh)'!O23/100</f>
        <v>16.099717006708975</v>
      </c>
      <c r="P23" s="21">
        <f t="shared" si="0"/>
        <v>147.15085914291663</v>
      </c>
      <c r="Q23" s="22">
        <f>+(P23/P$56)*100</f>
        <v>0.6469731151550971</v>
      </c>
    </row>
    <row r="24" spans="1:17" s="5" customFormat="1" ht="16.5" customHeight="1">
      <c r="A24" s="15">
        <v>11</v>
      </c>
      <c r="B24" s="16" t="s">
        <v>24</v>
      </c>
      <c r="C24" s="17">
        <f>+'[1]Journal (Lakh)'!C24/100</f>
        <v>3.9181238</v>
      </c>
      <c r="D24" s="17">
        <f>+'[1]Journal (Lakh)'!D24/100</f>
        <v>1.0735942</v>
      </c>
      <c r="E24" s="17">
        <f>+'[1]Journal (Lakh)'!E24/100</f>
        <v>1.0735942</v>
      </c>
      <c r="F24" s="17">
        <f>+'[1]Journal (Lakh)'!F24/100</f>
        <v>0</v>
      </c>
      <c r="G24" s="17">
        <f>+'[1]Journal (Lakh)'!G24/100</f>
        <v>1.6323444</v>
      </c>
      <c r="H24" s="17">
        <f>+'[1]Journal (Lakh)'!H24/100</f>
        <v>512.4264787</v>
      </c>
      <c r="I24" s="17">
        <f>+'[1]Journal (Lakh)'!I24/100</f>
        <v>222.6751085</v>
      </c>
      <c r="J24" s="17">
        <f>+'[1]Journal (Lakh)'!J24/100</f>
        <v>289.7513702</v>
      </c>
      <c r="K24" s="17">
        <f>+'[1]Journal (Lakh)'!K24/100</f>
        <v>0</v>
      </c>
      <c r="L24" s="17">
        <f>+'[1]Journal (Lakh)'!L24/100</f>
        <v>0</v>
      </c>
      <c r="M24" s="17">
        <f>+'[1]Journal (Lakh)'!M24/100</f>
        <v>0.2735302</v>
      </c>
      <c r="N24" s="17">
        <f>+'[1]Journal (Lakh)'!N24/100</f>
        <v>0.3897815</v>
      </c>
      <c r="O24" s="17">
        <f>+'[1]Journal (Lakh)'!O24/100</f>
        <v>1.9325446</v>
      </c>
      <c r="P24" s="17">
        <f t="shared" si="0"/>
        <v>521.6463974</v>
      </c>
      <c r="Q24" s="18">
        <f>+(P24/P$55)*100</f>
        <v>1.823631014973342</v>
      </c>
    </row>
    <row r="25" spans="1:17" s="5" customFormat="1" ht="16.5" customHeight="1">
      <c r="A25" s="19"/>
      <c r="B25" s="20" t="s">
        <v>17</v>
      </c>
      <c r="C25" s="21">
        <f>+'[1]Journal (Lakh)'!C25/100</f>
        <v>1.5746999999999998</v>
      </c>
      <c r="D25" s="21">
        <f>+'[1]Journal (Lakh)'!D25/100</f>
        <v>0.1226</v>
      </c>
      <c r="E25" s="21">
        <f>+'[1]Journal (Lakh)'!E25/100</f>
        <v>0.1226</v>
      </c>
      <c r="F25" s="21">
        <f>+'[1]Journal (Lakh)'!F25/100</f>
        <v>0</v>
      </c>
      <c r="G25" s="21">
        <f>+'[1]Journal (Lakh)'!G25/100</f>
        <v>0.8728999999999999</v>
      </c>
      <c r="H25" s="21">
        <f>+'[1]Journal (Lakh)'!H25/100</f>
        <v>313.45889999999997</v>
      </c>
      <c r="I25" s="21">
        <f>+'[1]Journal (Lakh)'!I25/100</f>
        <v>163.2481</v>
      </c>
      <c r="J25" s="21">
        <f>+'[1]Journal (Lakh)'!J25/100</f>
        <v>150.2108</v>
      </c>
      <c r="K25" s="21">
        <f>+'[1]Journal (Lakh)'!K25/100</f>
        <v>0</v>
      </c>
      <c r="L25" s="21">
        <f>+'[1]Journal (Lakh)'!L25/100</f>
        <v>0</v>
      </c>
      <c r="M25" s="21">
        <f>+'[1]Journal (Lakh)'!M25/100</f>
        <v>0.2625</v>
      </c>
      <c r="N25" s="21">
        <f>+'[1]Journal (Lakh)'!N25/100</f>
        <v>0.4523</v>
      </c>
      <c r="O25" s="21">
        <f>+'[1]Journal (Lakh)'!O25/100</f>
        <v>0.1855</v>
      </c>
      <c r="P25" s="21">
        <f t="shared" si="0"/>
        <v>316.92939999999993</v>
      </c>
      <c r="Q25" s="22">
        <f>+(P25/P$56)*100</f>
        <v>1.3934325793034692</v>
      </c>
    </row>
    <row r="26" spans="1:17" s="5" customFormat="1" ht="16.5" customHeight="1">
      <c r="A26" s="15">
        <v>12</v>
      </c>
      <c r="B26" s="16" t="s">
        <v>37</v>
      </c>
      <c r="C26" s="17">
        <f>+'[1]Journal (Lakh)'!C26/100</f>
        <v>28.635453323</v>
      </c>
      <c r="D26" s="17">
        <f>+'[1]Journal (Lakh)'!D26/100</f>
        <v>10.314683170999999</v>
      </c>
      <c r="E26" s="17">
        <f>+'[1]Journal (Lakh)'!E26/100</f>
        <v>10.314683170999999</v>
      </c>
      <c r="F26" s="17">
        <f>+'[1]Journal (Lakh)'!F26/100</f>
        <v>0</v>
      </c>
      <c r="G26" s="17">
        <f>+'[1]Journal (Lakh)'!G26/100</f>
        <v>6.302798931</v>
      </c>
      <c r="H26" s="17">
        <f>+'[1]Journal (Lakh)'!H26/100</f>
        <v>246.13723975399225</v>
      </c>
      <c r="I26" s="17">
        <f>+'[1]Journal (Lakh)'!I26/100</f>
        <v>180.124566814</v>
      </c>
      <c r="J26" s="17">
        <f>+'[1]Journal (Lakh)'!J26/100</f>
        <v>66.01267293999224</v>
      </c>
      <c r="K26" s="17">
        <f>+'[1]Journal (Lakh)'!K26/100</f>
        <v>76.52418609199982</v>
      </c>
      <c r="L26" s="17">
        <f>+'[1]Journal (Lakh)'!L26/100</f>
        <v>0</v>
      </c>
      <c r="M26" s="17">
        <f>+'[1]Journal (Lakh)'!M26/100</f>
        <v>2.2104015070000003</v>
      </c>
      <c r="N26" s="17">
        <f>+'[1]Journal (Lakh)'!N26/100</f>
        <v>12.546019023999996</v>
      </c>
      <c r="O26" s="17">
        <f>+'[1]Journal (Lakh)'!O26/100</f>
        <v>4.003685314</v>
      </c>
      <c r="P26" s="17">
        <f t="shared" si="0"/>
        <v>386.674467115992</v>
      </c>
      <c r="Q26" s="18">
        <f>+(P26/P$55)*100</f>
        <v>1.351780735850267</v>
      </c>
    </row>
    <row r="27" spans="1:17" s="5" customFormat="1" ht="16.5" customHeight="1">
      <c r="A27" s="19"/>
      <c r="B27" s="20" t="s">
        <v>17</v>
      </c>
      <c r="C27" s="21">
        <f>+'[1]Journal (Lakh)'!C27/100</f>
        <v>24.03166753</v>
      </c>
      <c r="D27" s="21">
        <f>+'[1]Journal (Lakh)'!D27/100</f>
        <v>6.456653086</v>
      </c>
      <c r="E27" s="21">
        <f>+'[1]Journal (Lakh)'!E27/100</f>
        <v>6.456653086</v>
      </c>
      <c r="F27" s="21">
        <f>+'[1]Journal (Lakh)'!F27/100</f>
        <v>0</v>
      </c>
      <c r="G27" s="21">
        <f>+'[1]Journal (Lakh)'!G27/100</f>
        <v>6.554125702</v>
      </c>
      <c r="H27" s="21">
        <f>+'[1]Journal (Lakh)'!H27/100</f>
        <v>180.24254425400002</v>
      </c>
      <c r="I27" s="21">
        <f>+'[1]Journal (Lakh)'!I27/100</f>
        <v>139.42875000300003</v>
      </c>
      <c r="J27" s="21">
        <f>+'[1]Journal (Lakh)'!J27/100</f>
        <v>40.813794251</v>
      </c>
      <c r="K27" s="21">
        <f>+'[1]Journal (Lakh)'!K27/100</f>
        <v>27.298302487999898</v>
      </c>
      <c r="L27" s="21">
        <f>+'[1]Journal (Lakh)'!L27/100</f>
        <v>0</v>
      </c>
      <c r="M27" s="21">
        <f>+'[1]Journal (Lakh)'!M27/100</f>
        <v>1.095162291</v>
      </c>
      <c r="N27" s="21">
        <f>+'[1]Journal (Lakh)'!N27/100</f>
        <v>9.578152262000001</v>
      </c>
      <c r="O27" s="21">
        <f>+'[1]Journal (Lakh)'!O27/100</f>
        <v>2.110435861</v>
      </c>
      <c r="P27" s="21">
        <f t="shared" si="0"/>
        <v>257.36704347399996</v>
      </c>
      <c r="Q27" s="22">
        <f>+(P27/P$56)*100</f>
        <v>1.1315568174353152</v>
      </c>
    </row>
    <row r="28" spans="1:17" s="5" customFormat="1" ht="16.5" customHeight="1">
      <c r="A28" s="15">
        <v>13</v>
      </c>
      <c r="B28" s="16" t="s">
        <v>25</v>
      </c>
      <c r="C28" s="21">
        <f>+'[1]Journal (Lakh)'!C28/100</f>
        <v>1.1327</v>
      </c>
      <c r="D28" s="21">
        <f>+'[1]Journal (Lakh)'!D28/100</f>
        <v>0.005400000000000003</v>
      </c>
      <c r="E28" s="21">
        <f>+'[1]Journal (Lakh)'!E28/100</f>
        <v>0.005400000000000003</v>
      </c>
      <c r="F28" s="21">
        <f>+'[1]Journal (Lakh)'!F28/100</f>
        <v>0</v>
      </c>
      <c r="G28" s="21">
        <f>+'[1]Journal (Lakh)'!G28/100</f>
        <v>0.09960000000000001</v>
      </c>
      <c r="H28" s="21">
        <f>+'[1]Journal (Lakh)'!H28/100</f>
        <v>0.1547</v>
      </c>
      <c r="I28" s="21">
        <f>+'[1]Journal (Lakh)'!I28/100</f>
        <v>0.0888</v>
      </c>
      <c r="J28" s="21">
        <f>+'[1]Journal (Lakh)'!J28/100</f>
        <v>0.0659</v>
      </c>
      <c r="K28" s="21">
        <f>+'[1]Journal (Lakh)'!K28/100</f>
        <v>0</v>
      </c>
      <c r="L28" s="21">
        <f>+'[1]Journal (Lakh)'!L28/100</f>
        <v>0</v>
      </c>
      <c r="M28" s="21">
        <f>+'[1]Journal (Lakh)'!M28/100</f>
        <v>6.587900000000001</v>
      </c>
      <c r="N28" s="21">
        <f>+'[1]Journal (Lakh)'!N28/100</f>
        <v>0.1545</v>
      </c>
      <c r="O28" s="21">
        <f>+'[1]Journal (Lakh)'!O28/100</f>
        <v>1.6127</v>
      </c>
      <c r="P28" s="17">
        <f t="shared" si="0"/>
        <v>9.747500000000002</v>
      </c>
      <c r="Q28" s="18">
        <f>+(P28/P$55)*100</f>
        <v>0.03407642304643789</v>
      </c>
    </row>
    <row r="29" spans="1:17" s="5" customFormat="1" ht="16.5" customHeight="1">
      <c r="A29" s="19"/>
      <c r="B29" s="20" t="s">
        <v>17</v>
      </c>
      <c r="C29" s="21">
        <f>+'[1]Journal (Lakh)'!C29/100</f>
        <v>0.779552</v>
      </c>
      <c r="D29" s="21">
        <f>+'[1]Journal (Lakh)'!D29/100</f>
        <v>0.024399999999999998</v>
      </c>
      <c r="E29" s="21">
        <f>+'[1]Journal (Lakh)'!E29/100</f>
        <v>0.024399999999999998</v>
      </c>
      <c r="F29" s="21">
        <f>+'[1]Journal (Lakh)'!F29/100</f>
        <v>0</v>
      </c>
      <c r="G29" s="21">
        <f>+'[1]Journal (Lakh)'!G29/100</f>
        <v>0.031793</v>
      </c>
      <c r="H29" s="21">
        <f>+'[1]Journal (Lakh)'!H29/100</f>
        <v>0.08212065800000001</v>
      </c>
      <c r="I29" s="21">
        <f>+'[1]Journal (Lakh)'!I29/100</f>
        <v>0.06558865800000001</v>
      </c>
      <c r="J29" s="21">
        <f>+'[1]Journal (Lakh)'!J29/100</f>
        <v>0.016532</v>
      </c>
      <c r="K29" s="21">
        <f>+'[1]Journal (Lakh)'!K29/100</f>
        <v>0</v>
      </c>
      <c r="L29" s="21">
        <f>+'[1]Journal (Lakh)'!L29/100</f>
        <v>0</v>
      </c>
      <c r="M29" s="21">
        <f>+'[1]Journal (Lakh)'!M29/100</f>
        <v>2.9717965</v>
      </c>
      <c r="N29" s="21">
        <f>+'[1]Journal (Lakh)'!N29/100</f>
        <v>0.19098280000000004</v>
      </c>
      <c r="O29" s="21">
        <f>+'[1]Journal (Lakh)'!O29/100</f>
        <v>0.0186446</v>
      </c>
      <c r="P29" s="21">
        <f t="shared" si="0"/>
        <v>4.099289558000001</v>
      </c>
      <c r="Q29" s="22">
        <f>+(P29/P$56)*100</f>
        <v>0.018023205237872285</v>
      </c>
    </row>
    <row r="30" spans="1:17" s="5" customFormat="1" ht="16.5" customHeight="1">
      <c r="A30" s="15">
        <v>14</v>
      </c>
      <c r="B30" s="16" t="s">
        <v>38</v>
      </c>
      <c r="C30" s="21">
        <f>+'[1]Journal (Lakh)'!C30/100</f>
        <v>61.7029641</v>
      </c>
      <c r="D30" s="21">
        <f>+'[1]Journal (Lakh)'!D30/100</f>
        <v>0.536045</v>
      </c>
      <c r="E30" s="21">
        <f>+'[1]Journal (Lakh)'!E30/100</f>
        <v>0.536045</v>
      </c>
      <c r="F30" s="21">
        <f>+'[1]Journal (Lakh)'!F30/100</f>
        <v>0</v>
      </c>
      <c r="G30" s="21">
        <f>+'[1]Journal (Lakh)'!G30/100</f>
        <v>3.4831841</v>
      </c>
      <c r="H30" s="21">
        <f>+'[1]Journal (Lakh)'!H30/100</f>
        <v>5.325114145</v>
      </c>
      <c r="I30" s="21">
        <f>+'[1]Journal (Lakh)'!I30/100</f>
        <v>4.530114145</v>
      </c>
      <c r="J30" s="21">
        <f>+'[1]Journal (Lakh)'!J30/100</f>
        <v>0.795</v>
      </c>
      <c r="K30" s="21">
        <f>+'[1]Journal (Lakh)'!K30/100</f>
        <v>2.1612511</v>
      </c>
      <c r="L30" s="21">
        <f>+'[1]Journal (Lakh)'!L30/100</f>
        <v>9.8270929</v>
      </c>
      <c r="M30" s="21">
        <f>+'[1]Journal (Lakh)'!M30/100</f>
        <v>0</v>
      </c>
      <c r="N30" s="21">
        <f>+'[1]Journal (Lakh)'!N30/100</f>
        <v>5.6639</v>
      </c>
      <c r="O30" s="21">
        <f>+'[1]Journal (Lakh)'!O30/100</f>
        <v>5.222992551042612</v>
      </c>
      <c r="P30" s="17">
        <f t="shared" si="0"/>
        <v>93.92254389604261</v>
      </c>
      <c r="Q30" s="18">
        <f>+(P30/P$55)*100</f>
        <v>0.328345148950929</v>
      </c>
    </row>
    <row r="31" spans="1:17" s="5" customFormat="1" ht="16.5" customHeight="1">
      <c r="A31" s="15"/>
      <c r="B31" s="20" t="s">
        <v>17</v>
      </c>
      <c r="C31" s="21">
        <f>+'[1]Journal (Lakh)'!C31/100</f>
        <v>1.2357</v>
      </c>
      <c r="D31" s="21">
        <f>+'[1]Journal (Lakh)'!D31/100</f>
        <v>0</v>
      </c>
      <c r="E31" s="21">
        <f>+'[1]Journal (Lakh)'!E31/100</f>
        <v>0</v>
      </c>
      <c r="F31" s="21">
        <f>+'[1]Journal (Lakh)'!F31/100</f>
        <v>0</v>
      </c>
      <c r="G31" s="21">
        <f>+'[1]Journal (Lakh)'!G31/100</f>
        <v>0</v>
      </c>
      <c r="H31" s="21">
        <f>+'[1]Journal (Lakh)'!H31/100</f>
        <v>0</v>
      </c>
      <c r="I31" s="21">
        <f>+'[1]Journal (Lakh)'!I31/100</f>
        <v>0</v>
      </c>
      <c r="J31" s="21">
        <f>+'[1]Journal (Lakh)'!J31/100</f>
        <v>0</v>
      </c>
      <c r="K31" s="21">
        <f>+'[1]Journal (Lakh)'!K31/100</f>
        <v>0</v>
      </c>
      <c r="L31" s="21">
        <f>+'[1]Journal (Lakh)'!L31/100</f>
        <v>1.4761000000000002</v>
      </c>
      <c r="M31" s="21">
        <f>+'[1]Journal (Lakh)'!M31/100</f>
        <v>0</v>
      </c>
      <c r="N31" s="21">
        <f>+'[1]Journal (Lakh)'!N31/100</f>
        <v>4.4486</v>
      </c>
      <c r="O31" s="21">
        <f>+'[1]Journal (Lakh)'!O31/100</f>
        <v>0.1041</v>
      </c>
      <c r="P31" s="8">
        <f>C31+D31+G31+H31+K31+L31+M31+N31+O31</f>
        <v>7.2645</v>
      </c>
      <c r="Q31" s="22">
        <f>+(P31/P$56)*100</f>
        <v>0.03193957699206844</v>
      </c>
    </row>
    <row r="32" spans="1:17" s="5" customFormat="1" ht="16.5" customHeight="1">
      <c r="A32" s="15">
        <v>15</v>
      </c>
      <c r="B32" s="16" t="s">
        <v>26</v>
      </c>
      <c r="C32" s="21">
        <f>+'[1]Journal (Lakh)'!C32/100</f>
        <v>7.987467738184581</v>
      </c>
      <c r="D32" s="21">
        <f>+'[1]Journal (Lakh)'!D32/100</f>
        <v>2.6868676322003626</v>
      </c>
      <c r="E32" s="21">
        <f>+'[1]Journal (Lakh)'!E32/100</f>
        <v>2.6868676322003626</v>
      </c>
      <c r="F32" s="21">
        <f>+'[1]Journal (Lakh)'!F32/100</f>
        <v>0</v>
      </c>
      <c r="G32" s="21">
        <f>+'[1]Journal (Lakh)'!G32/100</f>
        <v>4.735469498061886</v>
      </c>
      <c r="H32" s="21">
        <f>+'[1]Journal (Lakh)'!H32/100</f>
        <v>35.35927121699388</v>
      </c>
      <c r="I32" s="21">
        <f>+'[1]Journal (Lakh)'!I32/100</f>
        <v>23.221302017218537</v>
      </c>
      <c r="J32" s="21">
        <f>+'[1]Journal (Lakh)'!J32/100</f>
        <v>12.137969199775346</v>
      </c>
      <c r="K32" s="21">
        <f>+'[1]Journal (Lakh)'!K32/100</f>
        <v>2.0253883499999996</v>
      </c>
      <c r="L32" s="21">
        <f>+'[1]Journal (Lakh)'!L32/100</f>
        <v>0</v>
      </c>
      <c r="M32" s="21">
        <f>+'[1]Journal (Lakh)'!M32/100</f>
        <v>2.13641843857117</v>
      </c>
      <c r="N32" s="21">
        <f>+'[1]Journal (Lakh)'!N32/100</f>
        <v>1.6832904106618312</v>
      </c>
      <c r="O32" s="21">
        <f>+'[1]Journal (Lakh)'!O32/100</f>
        <v>3.986480467172391</v>
      </c>
      <c r="P32" s="17">
        <f t="shared" si="0"/>
        <v>60.60065375184611</v>
      </c>
      <c r="Q32" s="18">
        <f>+(P32/P$55)*100</f>
        <v>0.21185468213784162</v>
      </c>
    </row>
    <row r="33" spans="1:17" s="5" customFormat="1" ht="31.5" customHeight="1">
      <c r="A33" s="15">
        <v>16</v>
      </c>
      <c r="B33" s="23" t="s">
        <v>39</v>
      </c>
      <c r="C33" s="24"/>
      <c r="D33" s="24"/>
      <c r="E33" s="24"/>
      <c r="F33" s="24"/>
      <c r="G33" s="24"/>
      <c r="H33" s="24"/>
      <c r="I33" s="24"/>
      <c r="J33" s="24"/>
      <c r="K33" s="17">
        <f>+'[1]Journal (Lakh)'!K34/100</f>
        <v>596.8469</v>
      </c>
      <c r="L33" s="24"/>
      <c r="M33" s="24"/>
      <c r="N33" s="17">
        <f>+'[1]Journal (Lakh)'!N34/100</f>
        <v>6.414000000000001</v>
      </c>
      <c r="O33" s="17">
        <f>+'[1]Journal (Lakh)'!O34/100</f>
        <v>2.248</v>
      </c>
      <c r="P33" s="17">
        <f t="shared" si="0"/>
        <v>605.5089</v>
      </c>
      <c r="Q33" s="18">
        <f>+(P33/P$55)*100</f>
        <v>2.116807123342729</v>
      </c>
    </row>
    <row r="34" spans="1:17" s="5" customFormat="1" ht="16.5" customHeight="1">
      <c r="A34" s="19"/>
      <c r="B34" s="20" t="s">
        <v>17</v>
      </c>
      <c r="C34" s="24"/>
      <c r="D34" s="24"/>
      <c r="E34" s="24"/>
      <c r="F34" s="24"/>
      <c r="G34" s="24"/>
      <c r="H34" s="24"/>
      <c r="I34" s="24"/>
      <c r="J34" s="24"/>
      <c r="K34" s="17">
        <f>+'[1]Journal (Lakh)'!K35/100</f>
        <v>573.3744</v>
      </c>
      <c r="L34" s="25"/>
      <c r="M34" s="25"/>
      <c r="N34" s="17">
        <f>+'[1]Journal (Lakh)'!N35/100</f>
        <v>6.2435</v>
      </c>
      <c r="O34" s="17">
        <f>+'[1]Journal (Lakh)'!O35/100</f>
        <v>2.231</v>
      </c>
      <c r="P34" s="21">
        <f t="shared" si="0"/>
        <v>581.8489000000001</v>
      </c>
      <c r="Q34" s="22">
        <f>+(P34/P$56)*100</f>
        <v>2.5581950222727414</v>
      </c>
    </row>
    <row r="35" spans="1:17" s="5" customFormat="1" ht="16.5" customHeight="1">
      <c r="A35" s="15">
        <v>17</v>
      </c>
      <c r="B35" s="16" t="s">
        <v>40</v>
      </c>
      <c r="C35" s="17"/>
      <c r="D35" s="17"/>
      <c r="E35" s="17"/>
      <c r="F35" s="17"/>
      <c r="G35" s="17"/>
      <c r="H35" s="17"/>
      <c r="I35" s="17"/>
      <c r="J35" s="17"/>
      <c r="K35" s="17">
        <f>+'[1]Journal (Lakh)'!K36/100</f>
        <v>147.41224730554</v>
      </c>
      <c r="L35" s="17"/>
      <c r="M35" s="17"/>
      <c r="N35" s="17">
        <f>+'[1]Journal (Lakh)'!N36/100</f>
        <v>4.106280799</v>
      </c>
      <c r="O35" s="17">
        <f>+'[1]Journal (Lakh)'!O36/100</f>
        <v>3.5031374880000006</v>
      </c>
      <c r="P35" s="17">
        <f t="shared" si="0"/>
        <v>155.02166559254</v>
      </c>
      <c r="Q35" s="18">
        <f>+(P35/P$55)*100</f>
        <v>0.5419424322231152</v>
      </c>
    </row>
    <row r="36" spans="1:17" s="5" customFormat="1" ht="16.5" customHeight="1">
      <c r="A36" s="19"/>
      <c r="B36" s="20" t="s">
        <v>17</v>
      </c>
      <c r="C36" s="21"/>
      <c r="D36" s="21"/>
      <c r="E36" s="21"/>
      <c r="F36" s="21"/>
      <c r="G36" s="21"/>
      <c r="H36" s="21"/>
      <c r="I36" s="21"/>
      <c r="J36" s="21"/>
      <c r="K36" s="21">
        <f>+'[1]Journal (Lakh)'!K37/100</f>
        <v>81.86747620000001</v>
      </c>
      <c r="L36" s="21"/>
      <c r="M36" s="21"/>
      <c r="N36" s="21">
        <f>+'[1]Journal (Lakh)'!N37/100</f>
        <v>2.6544855000000003</v>
      </c>
      <c r="O36" s="21">
        <f>+'[1]Journal (Lakh)'!O37/100</f>
        <v>2.9550757</v>
      </c>
      <c r="P36" s="21">
        <f t="shared" si="0"/>
        <v>87.47703740000001</v>
      </c>
      <c r="Q36" s="22">
        <f>+(P36/P$56)*100</f>
        <v>0.3846072780061051</v>
      </c>
    </row>
    <row r="37" spans="1:17" s="5" customFormat="1" ht="16.5" customHeight="1">
      <c r="A37" s="15">
        <v>18</v>
      </c>
      <c r="B37" s="16" t="s">
        <v>41</v>
      </c>
      <c r="C37" s="17"/>
      <c r="D37" s="17"/>
      <c r="E37" s="17"/>
      <c r="F37" s="17"/>
      <c r="G37" s="17"/>
      <c r="H37" s="17"/>
      <c r="I37" s="17"/>
      <c r="J37" s="17"/>
      <c r="K37" s="17">
        <f>+'[1]Journal (Lakh)'!K38/100</f>
        <v>46.6374187</v>
      </c>
      <c r="L37" s="17"/>
      <c r="M37" s="17"/>
      <c r="N37" s="17">
        <f>+'[1]Journal (Lakh)'!N38/100</f>
        <v>0</v>
      </c>
      <c r="O37" s="17">
        <f>+'[1]Journal (Lakh)'!O38/100</f>
        <v>0</v>
      </c>
      <c r="P37" s="17">
        <f t="shared" si="0"/>
        <v>46.6374187</v>
      </c>
      <c r="Q37" s="18">
        <f>+(P37/P$55)*100</f>
        <v>0.16304041132752528</v>
      </c>
    </row>
    <row r="38" spans="1:17" s="5" customFormat="1" ht="16.5" customHeight="1">
      <c r="A38" s="19"/>
      <c r="B38" s="20" t="s">
        <v>17</v>
      </c>
      <c r="C38" s="21"/>
      <c r="D38" s="21"/>
      <c r="E38" s="21"/>
      <c r="F38" s="21"/>
      <c r="G38" s="21"/>
      <c r="H38" s="21"/>
      <c r="I38" s="21"/>
      <c r="J38" s="21"/>
      <c r="K38" s="21">
        <f>+'[1]Journal (Lakh)'!K39/100</f>
        <v>8.2462712</v>
      </c>
      <c r="L38" s="21"/>
      <c r="M38" s="21"/>
      <c r="N38" s="21">
        <f>+'[1]Journal (Lakh)'!N39/100</f>
        <v>0</v>
      </c>
      <c r="O38" s="21">
        <f>+'[1]Journal (Lakh)'!O39/100</f>
        <v>0</v>
      </c>
      <c r="P38" s="21">
        <f t="shared" si="0"/>
        <v>8.2462712</v>
      </c>
      <c r="Q38" s="22">
        <f>+(P38/P$56)*100</f>
        <v>0.036256096619158455</v>
      </c>
    </row>
    <row r="39" spans="1:17" s="4" customFormat="1" ht="16.5" customHeight="1">
      <c r="A39" s="15"/>
      <c r="B39" s="16" t="s">
        <v>27</v>
      </c>
      <c r="C39" s="17">
        <f>+C4+C6+C8+C10+C12+C14+C16+C18+C20+C22+C24+C26+C28+C30+C32+C33+C35+C37</f>
        <v>1181.0214326980868</v>
      </c>
      <c r="D39" s="17">
        <f aca="true" t="shared" si="1" ref="D39:O39">+D4+D6+D8+D10+D12+D14+D16+D18+D20+D22+D24+D26+D28+D30+D32+D33+D35+D37</f>
        <v>460.75186079373884</v>
      </c>
      <c r="E39" s="17">
        <f t="shared" si="1"/>
        <v>391.0227445970889</v>
      </c>
      <c r="F39" s="17">
        <f t="shared" si="1"/>
        <v>69.72911619665</v>
      </c>
      <c r="G39" s="17">
        <f t="shared" si="1"/>
        <v>381.26071698819476</v>
      </c>
      <c r="H39" s="17">
        <f t="shared" si="1"/>
        <v>5558.125943865665</v>
      </c>
      <c r="I39" s="17">
        <f t="shared" si="1"/>
        <v>3743.1492710295843</v>
      </c>
      <c r="J39" s="17">
        <f t="shared" si="1"/>
        <v>1814.97667283608</v>
      </c>
      <c r="K39" s="17">
        <f t="shared" si="1"/>
        <v>2691.73943792959</v>
      </c>
      <c r="L39" s="17">
        <f t="shared" si="1"/>
        <v>114.07749727289999</v>
      </c>
      <c r="M39" s="17">
        <f t="shared" si="1"/>
        <v>363.9143396865324</v>
      </c>
      <c r="N39" s="17">
        <f t="shared" si="1"/>
        <v>379.06143882534803</v>
      </c>
      <c r="O39" s="17">
        <f t="shared" si="1"/>
        <v>559.0422899700256</v>
      </c>
      <c r="P39" s="17">
        <f t="shared" si="0"/>
        <v>11688.994958030082</v>
      </c>
      <c r="Q39" s="18">
        <f>+(P39/P$55)*100</f>
        <v>40.8637227163388</v>
      </c>
    </row>
    <row r="40" spans="1:17" s="5" customFormat="1" ht="16.5" customHeight="1">
      <c r="A40" s="19"/>
      <c r="B40" s="20" t="s">
        <v>17</v>
      </c>
      <c r="C40" s="21">
        <f>+C5+C7+C9+C11+C13+C15+C17+C19+C21+C23+C25+C27+C29+C34+C36+C38+C31</f>
        <v>958.1260038425864</v>
      </c>
      <c r="D40" s="21">
        <f aca="true" t="shared" si="2" ref="D40:O40">+D5+D7+D9+D11+D13+D15+D17+D19+D21+D23+D25+D27+D29+D34+D36+D38+D31</f>
        <v>372.2506262985916</v>
      </c>
      <c r="E40" s="21">
        <f t="shared" si="2"/>
        <v>305.12820506913164</v>
      </c>
      <c r="F40" s="21">
        <f t="shared" si="2"/>
        <v>67.12242122946</v>
      </c>
      <c r="G40" s="21">
        <f t="shared" si="2"/>
        <v>289.1285051826128</v>
      </c>
      <c r="H40" s="21">
        <f t="shared" si="2"/>
        <v>4113.520541216284</v>
      </c>
      <c r="I40" s="21">
        <f t="shared" si="2"/>
        <v>2948.958702988847</v>
      </c>
      <c r="J40" s="21">
        <f t="shared" si="2"/>
        <v>1164.5618382274376</v>
      </c>
      <c r="K40" s="21">
        <f t="shared" si="2"/>
        <v>2272.0835127368914</v>
      </c>
      <c r="L40" s="21">
        <f t="shared" si="2"/>
        <v>144.45899706498003</v>
      </c>
      <c r="M40" s="21">
        <f t="shared" si="2"/>
        <v>317.79352384691805</v>
      </c>
      <c r="N40" s="21">
        <f t="shared" si="2"/>
        <v>321.1432069578766</v>
      </c>
      <c r="O40" s="21">
        <f t="shared" si="2"/>
        <v>422.42481205972837</v>
      </c>
      <c r="P40" s="21">
        <f>+P5+P7+P9+P11+P13+P15+P17+P19+P21+P23+P25+P27+P29+P34+P36+P38+P31</f>
        <v>9210.92972920647</v>
      </c>
      <c r="Q40" s="22">
        <f>+(P40/P$56)*100</f>
        <v>40.49737755585686</v>
      </c>
    </row>
    <row r="41" spans="1:17" s="4" customFormat="1" ht="16.5" customHeight="1">
      <c r="A41" s="15">
        <v>19</v>
      </c>
      <c r="B41" s="16" t="s">
        <v>42</v>
      </c>
      <c r="C41" s="17">
        <f>+'[1]Journal (Lakh)'!C42/100</f>
        <v>671.3107000000001</v>
      </c>
      <c r="D41" s="17">
        <f>+'[1]Journal (Lakh)'!D42/100</f>
        <v>278.3629</v>
      </c>
      <c r="E41" s="17">
        <f>+'[1]Journal (Lakh)'!E42/100</f>
        <v>139.7904</v>
      </c>
      <c r="F41" s="17">
        <f>+'[1]Journal (Lakh)'!F42/100</f>
        <v>138.5725</v>
      </c>
      <c r="G41" s="17">
        <f>+'[1]Journal (Lakh)'!G42/100</f>
        <v>191.7777</v>
      </c>
      <c r="H41" s="17">
        <f>+'[1]Journal (Lakh)'!H42/100</f>
        <v>1371.9633000000001</v>
      </c>
      <c r="I41" s="17">
        <f>+'[1]Journal (Lakh)'!I42/100</f>
        <v>713.3973</v>
      </c>
      <c r="J41" s="17">
        <f>+'[1]Journal (Lakh)'!J42/100</f>
        <v>658.566</v>
      </c>
      <c r="K41" s="17">
        <f>+'[1]Journal (Lakh)'!K42/100</f>
        <v>1304.4337999999998</v>
      </c>
      <c r="L41" s="17">
        <f>+'[1]Journal (Lakh)'!L42/100</f>
        <v>58.9277</v>
      </c>
      <c r="M41" s="17">
        <f>+'[1]Journal (Lakh)'!M42/100</f>
        <v>118.1013</v>
      </c>
      <c r="N41" s="17">
        <f>+'[1]Journal (Lakh)'!N42/100</f>
        <v>82.1367</v>
      </c>
      <c r="O41" s="17">
        <f>+'[1]Journal (Lakh)'!O42/100</f>
        <v>285.4982</v>
      </c>
      <c r="P41" s="17">
        <f aca="true" t="shared" si="3" ref="P41:P55">C41+D41+G41+H41+K41+L41+M41+N41+O41</f>
        <v>4362.5123</v>
      </c>
      <c r="Q41" s="18">
        <f>+(P41/P$55)*100</f>
        <v>15.250968420629777</v>
      </c>
    </row>
    <row r="42" spans="1:17" s="5" customFormat="1" ht="16.5" customHeight="1">
      <c r="A42" s="19"/>
      <c r="B42" s="20" t="s">
        <v>17</v>
      </c>
      <c r="C42" s="21">
        <f>+'[1]Journal (Lakh)'!C43/100</f>
        <v>633.7078</v>
      </c>
      <c r="D42" s="21">
        <f>+'[1]Journal (Lakh)'!D43/100</f>
        <v>267.8981</v>
      </c>
      <c r="E42" s="21">
        <f>+'[1]Journal (Lakh)'!E43/100</f>
        <v>131.8672</v>
      </c>
      <c r="F42" s="21">
        <f>+'[1]Journal (Lakh)'!F43/100</f>
        <v>136.0309</v>
      </c>
      <c r="G42" s="21">
        <f>+'[1]Journal (Lakh)'!G43/100</f>
        <v>145.605</v>
      </c>
      <c r="H42" s="21">
        <f>+'[1]Journal (Lakh)'!H43/100</f>
        <v>1055.9317999999998</v>
      </c>
      <c r="I42" s="21">
        <f>+'[1]Journal (Lakh)'!I43/100</f>
        <v>608.7637</v>
      </c>
      <c r="J42" s="21">
        <f>+'[1]Journal (Lakh)'!J43/100</f>
        <v>447.1681</v>
      </c>
      <c r="K42" s="21">
        <f>+'[1]Journal (Lakh)'!K43/100</f>
        <v>1112.685</v>
      </c>
      <c r="L42" s="21">
        <f>+'[1]Journal (Lakh)'!L43/100</f>
        <v>32.3916</v>
      </c>
      <c r="M42" s="21">
        <f>+'[1]Journal (Lakh)'!M43/100</f>
        <v>82.7543</v>
      </c>
      <c r="N42" s="21">
        <f>+'[1]Journal (Lakh)'!N43/100</f>
        <v>62.498999999999995</v>
      </c>
      <c r="O42" s="21">
        <f>+'[1]Journal (Lakh)'!O43/100</f>
        <v>241.418</v>
      </c>
      <c r="P42" s="21">
        <f t="shared" si="3"/>
        <v>3634.8905999999997</v>
      </c>
      <c r="Q42" s="22">
        <f>+(P42/P$56)*100</f>
        <v>15.981398331123387</v>
      </c>
    </row>
    <row r="43" spans="1:17" s="4" customFormat="1" ht="16.5" customHeight="1">
      <c r="A43" s="15">
        <v>20</v>
      </c>
      <c r="B43" s="16" t="s">
        <v>28</v>
      </c>
      <c r="C43" s="17">
        <f>+'[1]Journal (Lakh)'!C44/100</f>
        <v>380.3268</v>
      </c>
      <c r="D43" s="17">
        <f>+'[1]Journal (Lakh)'!D44/100</f>
        <v>164.8761</v>
      </c>
      <c r="E43" s="17">
        <f>+'[1]Journal (Lakh)'!E44/100</f>
        <v>92.3768</v>
      </c>
      <c r="F43" s="17">
        <f>+'[1]Journal (Lakh)'!F44/100</f>
        <v>72.4992</v>
      </c>
      <c r="G43" s="17">
        <f>+'[1]Journal (Lakh)'!G44/100</f>
        <v>135.26760000000002</v>
      </c>
      <c r="H43" s="17">
        <f>+'[1]Journal (Lakh)'!H44/100</f>
        <v>1648.888</v>
      </c>
      <c r="I43" s="17">
        <f>+'[1]Journal (Lakh)'!I44/100</f>
        <v>856.9539</v>
      </c>
      <c r="J43" s="17">
        <f>+'[1]Journal (Lakh)'!J44/100</f>
        <v>791.9341000000001</v>
      </c>
      <c r="K43" s="17">
        <f>+'[1]Journal (Lakh)'!K44/100</f>
        <v>969.4563</v>
      </c>
      <c r="L43" s="17">
        <f>+'[1]Journal (Lakh)'!L44/100</f>
        <v>21.2566</v>
      </c>
      <c r="M43" s="17">
        <f>+'[1]Journal (Lakh)'!M44/100</f>
        <v>46.381800000000005</v>
      </c>
      <c r="N43" s="17">
        <f>+'[1]Journal (Lakh)'!N44/100</f>
        <v>70.9874</v>
      </c>
      <c r="O43" s="17">
        <f>+'[1]Journal (Lakh)'!O44/100</f>
        <v>233.0094</v>
      </c>
      <c r="P43" s="17">
        <f t="shared" si="3"/>
        <v>3670.4500000000003</v>
      </c>
      <c r="Q43" s="18">
        <f>+(P43/P$55)*100</f>
        <v>12.83157804265688</v>
      </c>
    </row>
    <row r="44" spans="1:17" s="5" customFormat="1" ht="16.5" customHeight="1">
      <c r="A44" s="19"/>
      <c r="B44" s="20" t="s">
        <v>17</v>
      </c>
      <c r="C44" s="21">
        <f>+'[1]Journal (Lakh)'!C45/100</f>
        <v>310.0363</v>
      </c>
      <c r="D44" s="21">
        <f>+'[1]Journal (Lakh)'!D45/100</f>
        <v>122.81739999999999</v>
      </c>
      <c r="E44" s="21">
        <f>+'[1]Journal (Lakh)'!E45/100</f>
        <v>79.6717</v>
      </c>
      <c r="F44" s="21">
        <f>+'[1]Journal (Lakh)'!F45/100</f>
        <v>43.1457</v>
      </c>
      <c r="G44" s="21">
        <f>+'[1]Journal (Lakh)'!G45/100</f>
        <v>98.67290000000001</v>
      </c>
      <c r="H44" s="21">
        <f>+'[1]Journal (Lakh)'!H45/100</f>
        <v>1281.9010999999998</v>
      </c>
      <c r="I44" s="21">
        <f>+'[1]Journal (Lakh)'!I45/100</f>
        <v>712.0786999999999</v>
      </c>
      <c r="J44" s="21">
        <f>+'[1]Journal (Lakh)'!J45/100</f>
        <v>569.8224</v>
      </c>
      <c r="K44" s="21">
        <f>+'[1]Journal (Lakh)'!K45/100</f>
        <v>733.3914</v>
      </c>
      <c r="L44" s="21">
        <f>+'[1]Journal (Lakh)'!L45/100</f>
        <v>13.909</v>
      </c>
      <c r="M44" s="21">
        <f>+'[1]Journal (Lakh)'!M45/100</f>
        <v>34.677800000000005</v>
      </c>
      <c r="N44" s="21">
        <f>+'[1]Journal (Lakh)'!N45/100</f>
        <v>60.315200000000004</v>
      </c>
      <c r="O44" s="21">
        <f>+'[1]Journal (Lakh)'!O45/100</f>
        <v>187.9185</v>
      </c>
      <c r="P44" s="21">
        <f t="shared" si="3"/>
        <v>2843.6395999999995</v>
      </c>
      <c r="Q44" s="22">
        <f>+(P44/P$56)*100</f>
        <v>12.502532306682454</v>
      </c>
    </row>
    <row r="45" spans="1:17" s="4" customFormat="1" ht="16.5" customHeight="1">
      <c r="A45" s="15">
        <v>21</v>
      </c>
      <c r="B45" s="16" t="s">
        <v>43</v>
      </c>
      <c r="C45" s="17">
        <f>+'[1]Journal (Lakh)'!C46/100</f>
        <v>497.08</v>
      </c>
      <c r="D45" s="17">
        <f>+'[1]Journal (Lakh)'!D46/100</f>
        <v>289.39</v>
      </c>
      <c r="E45" s="17">
        <f>+'[1]Journal (Lakh)'!E46/100</f>
        <v>173.67</v>
      </c>
      <c r="F45" s="17">
        <f>+'[1]Journal (Lakh)'!F46/100</f>
        <v>115.72</v>
      </c>
      <c r="G45" s="17">
        <f>+'[1]Journal (Lakh)'!G46/100</f>
        <v>245.74</v>
      </c>
      <c r="H45" s="17">
        <f>+'[1]Journal (Lakh)'!H46/100</f>
        <v>1289.39</v>
      </c>
      <c r="I45" s="17">
        <f>+'[1]Journal (Lakh)'!I46/100</f>
        <v>623.69</v>
      </c>
      <c r="J45" s="17">
        <f>+'[1]Journal (Lakh)'!J46/100</f>
        <v>665.7</v>
      </c>
      <c r="K45" s="17">
        <f>+'[1]Journal (Lakh)'!K46/100</f>
        <v>1096.3699769999998</v>
      </c>
      <c r="L45" s="17">
        <f>+'[1]Journal (Lakh)'!L46/100</f>
        <v>3.91</v>
      </c>
      <c r="M45" s="17">
        <f>+'[1]Journal (Lakh)'!M46/100</f>
        <v>48.433313</v>
      </c>
      <c r="N45" s="17">
        <f>+'[1]Journal (Lakh)'!N46/100</f>
        <v>63.70999</v>
      </c>
      <c r="O45" s="17">
        <f>+'[1]Journal (Lakh)'!O46/100</f>
        <v>366.346703</v>
      </c>
      <c r="P45" s="17">
        <f t="shared" si="3"/>
        <v>3900.369983</v>
      </c>
      <c r="Q45" s="18">
        <f>+(P45/P$55)*100</f>
        <v>13.635358561511742</v>
      </c>
    </row>
    <row r="46" spans="1:17" s="5" customFormat="1" ht="16.5" customHeight="1">
      <c r="A46" s="19"/>
      <c r="B46" s="20" t="s">
        <v>17</v>
      </c>
      <c r="C46" s="21">
        <f>+'[1]Journal (Lakh)'!C47/100</f>
        <v>431.19</v>
      </c>
      <c r="D46" s="21">
        <f>+'[1]Journal (Lakh)'!D47/100</f>
        <v>241.86</v>
      </c>
      <c r="E46" s="21">
        <f>+'[1]Journal (Lakh)'!E47/100</f>
        <v>144.27</v>
      </c>
      <c r="F46" s="21">
        <f>+'[1]Journal (Lakh)'!F47/100</f>
        <v>97.59</v>
      </c>
      <c r="G46" s="21">
        <f>+'[1]Journal (Lakh)'!G47/100</f>
        <v>190.61</v>
      </c>
      <c r="H46" s="21">
        <f>+'[1]Journal (Lakh)'!H47/100</f>
        <v>969.78</v>
      </c>
      <c r="I46" s="21">
        <f>+'[1]Journal (Lakh)'!I47/100</f>
        <v>522.42</v>
      </c>
      <c r="J46" s="21">
        <f>+'[1]Journal (Lakh)'!J47/100</f>
        <v>447.36</v>
      </c>
      <c r="K46" s="21">
        <f>+'[1]Journal (Lakh)'!K47/100</f>
        <v>825.810042</v>
      </c>
      <c r="L46" s="21">
        <f>+'[1]Journal (Lakh)'!L47/100</f>
        <v>3.36</v>
      </c>
      <c r="M46" s="21">
        <f>+'[1]Journal (Lakh)'!M47/100</f>
        <v>43.559979999999996</v>
      </c>
      <c r="N46" s="21">
        <f>+'[1]Journal (Lakh)'!N47/100</f>
        <v>57.910011</v>
      </c>
      <c r="O46" s="21">
        <f>+'[1]Journal (Lakh)'!O47/100</f>
        <v>284.72995199999997</v>
      </c>
      <c r="P46" s="21">
        <f t="shared" si="3"/>
        <v>3048.8099850000003</v>
      </c>
      <c r="Q46" s="22">
        <f>+(P46/P$56)*100</f>
        <v>13.40459787323209</v>
      </c>
    </row>
    <row r="47" spans="1:17" s="4" customFormat="1" ht="16.5" customHeight="1">
      <c r="A47" s="15">
        <v>22</v>
      </c>
      <c r="B47" s="16" t="s">
        <v>29</v>
      </c>
      <c r="C47" s="17">
        <f>+'[1]Journal (Lakh)'!C48/100</f>
        <v>463.82370000000003</v>
      </c>
      <c r="D47" s="17">
        <f>+'[1]Journal (Lakh)'!D48/100</f>
        <v>262.0701</v>
      </c>
      <c r="E47" s="17">
        <f>+'[1]Journal (Lakh)'!E48/100</f>
        <v>140.3111</v>
      </c>
      <c r="F47" s="17">
        <f>+'[1]Journal (Lakh)'!F48/100</f>
        <v>121.759</v>
      </c>
      <c r="G47" s="17">
        <f>+'[1]Journal (Lakh)'!G48/100</f>
        <v>148.5916</v>
      </c>
      <c r="H47" s="17">
        <f>+'[1]Journal (Lakh)'!H48/100</f>
        <v>1004.1489</v>
      </c>
      <c r="I47" s="17">
        <f>+'[1]Journal (Lakh)'!I48/100</f>
        <v>484.2663</v>
      </c>
      <c r="J47" s="17">
        <f>+'[1]Journal (Lakh)'!J48/100</f>
        <v>519.8826</v>
      </c>
      <c r="K47" s="17">
        <f>+'[1]Journal (Lakh)'!K48/100</f>
        <v>659.5310000000001</v>
      </c>
      <c r="L47" s="17">
        <f>+'[1]Journal (Lakh)'!L48/100</f>
        <v>37.6254</v>
      </c>
      <c r="M47" s="17">
        <f>+'[1]Journal (Lakh)'!M48/100</f>
        <v>60.35139999999999</v>
      </c>
      <c r="N47" s="17">
        <f>+'[1]Journal (Lakh)'!N48/100</f>
        <v>94.3368</v>
      </c>
      <c r="O47" s="17">
        <f>+'[1]Journal (Lakh)'!O48/100</f>
        <v>337.9453</v>
      </c>
      <c r="P47" s="17">
        <f t="shared" si="3"/>
        <v>3068.4242</v>
      </c>
      <c r="Q47" s="18">
        <f>+(P47/P$55)*100</f>
        <v>10.726947537843316</v>
      </c>
    </row>
    <row r="48" spans="1:17" s="5" customFormat="1" ht="16.5" customHeight="1">
      <c r="A48" s="19"/>
      <c r="B48" s="20" t="s">
        <v>17</v>
      </c>
      <c r="C48" s="21">
        <f>+'[1]Journal (Lakh)'!C49/100</f>
        <v>400.0097</v>
      </c>
      <c r="D48" s="21">
        <f>+'[1]Journal (Lakh)'!D49/100</f>
        <v>235.3567</v>
      </c>
      <c r="E48" s="21">
        <f>+'[1]Journal (Lakh)'!E49/100</f>
        <v>112.04350000000001</v>
      </c>
      <c r="F48" s="21">
        <f>+'[1]Journal (Lakh)'!F49/100</f>
        <v>123.3132</v>
      </c>
      <c r="G48" s="21">
        <f>+'[1]Journal (Lakh)'!G49/100</f>
        <v>145.6802</v>
      </c>
      <c r="H48" s="21">
        <f>+'[1]Journal (Lakh)'!H49/100</f>
        <v>841.5423999999999</v>
      </c>
      <c r="I48" s="21">
        <f>+'[1]Journal (Lakh)'!I49/100</f>
        <v>458.53860000000003</v>
      </c>
      <c r="J48" s="21">
        <f>+'[1]Journal (Lakh)'!J49/100</f>
        <v>383.00379999999996</v>
      </c>
      <c r="K48" s="21">
        <f>+'[1]Journal (Lakh)'!K49/100</f>
        <v>596.3711</v>
      </c>
      <c r="L48" s="21">
        <f>+'[1]Journal (Lakh)'!L49/100</f>
        <v>33.0359</v>
      </c>
      <c r="M48" s="21">
        <f>+'[1]Journal (Lakh)'!M49/100</f>
        <v>53.540299999999995</v>
      </c>
      <c r="N48" s="21">
        <f>+'[1]Journal (Lakh)'!N49/100</f>
        <v>73.1964</v>
      </c>
      <c r="O48" s="21">
        <f>+'[1]Journal (Lakh)'!O49/100</f>
        <v>259.5594</v>
      </c>
      <c r="P48" s="21">
        <f t="shared" si="3"/>
        <v>2638.2920999999997</v>
      </c>
      <c r="Q48" s="22">
        <f>+(P48/P$56)*100</f>
        <v>11.599688024711392</v>
      </c>
    </row>
    <row r="49" spans="1:17" s="4" customFormat="1" ht="16.5" customHeight="1">
      <c r="A49" s="15">
        <v>23</v>
      </c>
      <c r="B49" s="16" t="s">
        <v>44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17">
        <f>+'[1]Journal (Lakh)'!O50/100</f>
        <v>454.6402</v>
      </c>
      <c r="P49" s="17">
        <f t="shared" si="3"/>
        <v>454.6402</v>
      </c>
      <c r="Q49" s="18">
        <f>+(P49/P$55)*100</f>
        <v>1.5893831022433573</v>
      </c>
    </row>
    <row r="50" spans="1:17" s="5" customFormat="1" ht="16.5" customHeight="1">
      <c r="A50" s="19"/>
      <c r="B50" s="20" t="s">
        <v>17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17">
        <f>+'[1]Journal (Lakh)'!O51/100</f>
        <v>415.19370000000004</v>
      </c>
      <c r="P50" s="21">
        <f t="shared" si="3"/>
        <v>415.19370000000004</v>
      </c>
      <c r="Q50" s="22">
        <f>+(P50/P$56)*100</f>
        <v>1.8254678433163696</v>
      </c>
    </row>
    <row r="51" spans="1:17" s="5" customFormat="1" ht="16.5" customHeight="1">
      <c r="A51" s="19">
        <v>24</v>
      </c>
      <c r="B51" s="16" t="s">
        <v>30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17">
        <f>+'[1]Journal (Lakh)'!O52/100</f>
        <v>1459.4298999999999</v>
      </c>
      <c r="P51" s="17">
        <f t="shared" si="3"/>
        <v>1459.4298999999999</v>
      </c>
      <c r="Q51" s="18">
        <f>+(P51/P$55)*100</f>
        <v>5.102041618776151</v>
      </c>
    </row>
    <row r="52" spans="1:17" s="5" customFormat="1" ht="16.5" customHeight="1">
      <c r="A52" s="19"/>
      <c r="B52" s="20" t="s">
        <v>17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17">
        <f>+'[1]Journal (Lakh)'!O53/100</f>
        <v>952.7533999999999</v>
      </c>
      <c r="P52" s="21">
        <f t="shared" si="3"/>
        <v>952.7533999999999</v>
      </c>
      <c r="Q52" s="22">
        <f>+(P52/P$56)*100</f>
        <v>4.188938065077428</v>
      </c>
    </row>
    <row r="53" spans="1:18" s="4" customFormat="1" ht="16.5" customHeight="1">
      <c r="A53" s="15"/>
      <c r="B53" s="16" t="s">
        <v>45</v>
      </c>
      <c r="C53" s="17">
        <f>+C41+C43+C45+C47+C49+C51</f>
        <v>2012.5412000000001</v>
      </c>
      <c r="D53" s="17">
        <f aca="true" t="shared" si="4" ref="D53:N54">+D41+D43+D45+D47+D49+D51</f>
        <v>994.6991</v>
      </c>
      <c r="E53" s="17">
        <f t="shared" si="4"/>
        <v>546.1483000000001</v>
      </c>
      <c r="F53" s="17">
        <f t="shared" si="4"/>
        <v>448.5507</v>
      </c>
      <c r="G53" s="17">
        <f t="shared" si="4"/>
        <v>721.3769</v>
      </c>
      <c r="H53" s="17">
        <f t="shared" si="4"/>
        <v>5314.390200000001</v>
      </c>
      <c r="I53" s="17">
        <f t="shared" si="4"/>
        <v>2678.3075</v>
      </c>
      <c r="J53" s="17">
        <f t="shared" si="4"/>
        <v>2636.0827</v>
      </c>
      <c r="K53" s="17">
        <f t="shared" si="4"/>
        <v>4029.7910769999994</v>
      </c>
      <c r="L53" s="17">
        <f t="shared" si="4"/>
        <v>121.7197</v>
      </c>
      <c r="M53" s="17">
        <f t="shared" si="4"/>
        <v>273.267813</v>
      </c>
      <c r="N53" s="17">
        <f t="shared" si="4"/>
        <v>311.17089</v>
      </c>
      <c r="O53" s="17">
        <f>+O41+O43+O45+O47+O49+O51</f>
        <v>3136.869703</v>
      </c>
      <c r="P53" s="17">
        <f t="shared" si="3"/>
        <v>16915.826583000002</v>
      </c>
      <c r="Q53" s="18">
        <f>+(P53/P$55)*100</f>
        <v>59.13627728366122</v>
      </c>
      <c r="R53" s="27">
        <v>2067940.455432437</v>
      </c>
    </row>
    <row r="54" spans="1:18" s="5" customFormat="1" ht="16.5" customHeight="1">
      <c r="A54" s="19"/>
      <c r="B54" s="20" t="s">
        <v>17</v>
      </c>
      <c r="C54" s="21">
        <f>+C42+C44+C46+C48+C50+C52</f>
        <v>1774.9438</v>
      </c>
      <c r="D54" s="21">
        <f t="shared" si="4"/>
        <v>867.9322</v>
      </c>
      <c r="E54" s="21">
        <f t="shared" si="4"/>
        <v>467.8524</v>
      </c>
      <c r="F54" s="21">
        <f t="shared" si="4"/>
        <v>400.07980000000003</v>
      </c>
      <c r="G54" s="21">
        <f t="shared" si="4"/>
        <v>580.5681</v>
      </c>
      <c r="H54" s="21">
        <f t="shared" si="4"/>
        <v>4149.155299999999</v>
      </c>
      <c r="I54" s="21">
        <f t="shared" si="4"/>
        <v>2301.801</v>
      </c>
      <c r="J54" s="21">
        <f t="shared" si="4"/>
        <v>1847.3543</v>
      </c>
      <c r="K54" s="21">
        <f t="shared" si="4"/>
        <v>3268.257542</v>
      </c>
      <c r="L54" s="21">
        <f t="shared" si="4"/>
        <v>82.69649999999999</v>
      </c>
      <c r="M54" s="21">
        <f t="shared" si="4"/>
        <v>214.53238</v>
      </c>
      <c r="N54" s="21">
        <f t="shared" si="4"/>
        <v>253.920611</v>
      </c>
      <c r="O54" s="21">
        <f>+O42+O44+O46+O48+O50+O52</f>
        <v>2341.572952</v>
      </c>
      <c r="P54" s="21">
        <f t="shared" si="3"/>
        <v>13533.579385</v>
      </c>
      <c r="Q54" s="22">
        <f>+(P54/P$56)*100</f>
        <v>59.502622444143114</v>
      </c>
      <c r="R54" s="6">
        <v>1682029.4762783952</v>
      </c>
    </row>
    <row r="55" spans="1:17" s="4" customFormat="1" ht="16.5" customHeight="1">
      <c r="A55" s="28"/>
      <c r="B55" s="16" t="s">
        <v>15</v>
      </c>
      <c r="C55" s="29">
        <f>+C39+C53</f>
        <v>3193.562632698087</v>
      </c>
      <c r="D55" s="29">
        <f aca="true" t="shared" si="5" ref="D55:O56">+D39+D53</f>
        <v>1455.450960793739</v>
      </c>
      <c r="E55" s="29">
        <f t="shared" si="5"/>
        <v>937.1710445970889</v>
      </c>
      <c r="F55" s="29">
        <f t="shared" si="5"/>
        <v>518.27981619665</v>
      </c>
      <c r="G55" s="29">
        <f t="shared" si="5"/>
        <v>1102.6376169881946</v>
      </c>
      <c r="H55" s="29">
        <f t="shared" si="5"/>
        <v>10872.516143865665</v>
      </c>
      <c r="I55" s="29">
        <f t="shared" si="5"/>
        <v>6421.456771029584</v>
      </c>
      <c r="J55" s="29">
        <f t="shared" si="5"/>
        <v>4451.05937283608</v>
      </c>
      <c r="K55" s="29">
        <f t="shared" si="5"/>
        <v>6721.530514929589</v>
      </c>
      <c r="L55" s="29">
        <f t="shared" si="5"/>
        <v>235.7971972729</v>
      </c>
      <c r="M55" s="29">
        <f t="shared" si="5"/>
        <v>637.1821526865324</v>
      </c>
      <c r="N55" s="29">
        <f t="shared" si="5"/>
        <v>690.2323288253481</v>
      </c>
      <c r="O55" s="29">
        <f>+O39+O53</f>
        <v>3695.9119929700255</v>
      </c>
      <c r="P55" s="17">
        <f t="shared" si="3"/>
        <v>28604.821541030076</v>
      </c>
      <c r="Q55" s="18">
        <f>+(P55/P$55)*100</f>
        <v>100</v>
      </c>
    </row>
    <row r="56" spans="1:17" s="5" customFormat="1" ht="16.5" customHeight="1">
      <c r="A56" s="30"/>
      <c r="B56" s="20" t="s">
        <v>17</v>
      </c>
      <c r="C56" s="31">
        <f>+C40+C54</f>
        <v>2733.069803842586</v>
      </c>
      <c r="D56" s="31">
        <f t="shared" si="5"/>
        <v>1240.1828262985916</v>
      </c>
      <c r="E56" s="31">
        <f t="shared" si="5"/>
        <v>772.9806050691316</v>
      </c>
      <c r="F56" s="31">
        <f t="shared" si="5"/>
        <v>467.20222122946006</v>
      </c>
      <c r="G56" s="31">
        <f t="shared" si="5"/>
        <v>869.6966051826128</v>
      </c>
      <c r="H56" s="31">
        <f t="shared" si="5"/>
        <v>8262.675841216284</v>
      </c>
      <c r="I56" s="31">
        <f t="shared" si="5"/>
        <v>5250.7597029888475</v>
      </c>
      <c r="J56" s="31">
        <f t="shared" si="5"/>
        <v>3011.916138227438</v>
      </c>
      <c r="K56" s="31">
        <f t="shared" si="5"/>
        <v>5540.341054736891</v>
      </c>
      <c r="L56" s="31">
        <f t="shared" si="5"/>
        <v>227.15549706498</v>
      </c>
      <c r="M56" s="31">
        <f t="shared" si="5"/>
        <v>532.325903846918</v>
      </c>
      <c r="N56" s="31">
        <f t="shared" si="5"/>
        <v>575.0638179578766</v>
      </c>
      <c r="O56" s="31">
        <f t="shared" si="5"/>
        <v>2763.9977640597285</v>
      </c>
      <c r="P56" s="21">
        <f>C56+D56+G56+H56+K56+L56+M56+N56+O56</f>
        <v>22744.509114206474</v>
      </c>
      <c r="Q56" s="22">
        <f>+(P56/P$56)*100</f>
        <v>100</v>
      </c>
    </row>
    <row r="57" ht="9.75" customHeight="1"/>
    <row r="58" spans="1:17" s="35" customFormat="1" ht="12.75" customHeight="1">
      <c r="A58" s="33" t="s">
        <v>46</v>
      </c>
      <c r="B58" s="33"/>
      <c r="C58" s="33"/>
      <c r="D58" s="33"/>
      <c r="E58" s="33"/>
      <c r="F58" s="33"/>
      <c r="G58" s="33"/>
      <c r="H58" s="33"/>
      <c r="I58" s="34"/>
      <c r="J58" s="3"/>
      <c r="K58" s="7"/>
      <c r="L58" s="3"/>
      <c r="M58" s="3"/>
      <c r="N58" s="3"/>
      <c r="O58" s="3"/>
      <c r="P58" s="3"/>
      <c r="Q58" s="3"/>
    </row>
  </sheetData>
  <sheetProtection/>
  <mergeCells count="2">
    <mergeCell ref="A1:L1"/>
    <mergeCell ref="A58:H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Nithiyanantham</dc:creator>
  <cp:keywords/>
  <dc:description/>
  <cp:lastModifiedBy>Nithiyanantham</cp:lastModifiedBy>
  <dcterms:created xsi:type="dcterms:W3CDTF">2011-12-09T12:30:40Z</dcterms:created>
  <dcterms:modified xsi:type="dcterms:W3CDTF">2011-12-09T12:34:51Z</dcterms:modified>
  <cp:category/>
  <cp:version/>
  <cp:contentType/>
  <cp:contentStatus/>
</cp:coreProperties>
</file>