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Journal (Crore) IMP" sheetId="1" r:id="rId1"/>
  </sheets>
  <externalReferences>
    <externalReference r:id="rId4"/>
  </externalReferences>
  <definedNames>
    <definedName name="_xlnm.Print_Area" localSheetId="0">'Journal (Crore) IMP'!$A$1:$Q$65</definedName>
  </definedNames>
  <calcPr fullCalcOnLoad="1"/>
</workbook>
</file>

<file path=xl/sharedStrings.xml><?xml version="1.0" encoding="utf-8"?>
<sst xmlns="http://schemas.openxmlformats.org/spreadsheetml/2006/main" count="96" uniqueCount="51">
  <si>
    <t>Gross premium underwritten by non-life insurers within India (segment wise) :  December, 2013 (Provisional &amp; Unaudited)</t>
  </si>
  <si>
    <t>(`crore)</t>
  </si>
  <si>
    <t>Sl No.</t>
  </si>
  <si>
    <t>Insurer</t>
  </si>
  <si>
    <t>Fire</t>
  </si>
  <si>
    <t xml:space="preserve">Marine </t>
  </si>
  <si>
    <t>Marine Cargo</t>
  </si>
  <si>
    <t>Marine Hull</t>
  </si>
  <si>
    <t>Engineering</t>
  </si>
  <si>
    <t xml:space="preserve">Motor </t>
  </si>
  <si>
    <t>Motor OD</t>
  </si>
  <si>
    <t>Motor TP</t>
  </si>
  <si>
    <t>Health</t>
  </si>
  <si>
    <t>Aviation</t>
  </si>
  <si>
    <t>Liability</t>
  </si>
  <si>
    <t>Personal Accident</t>
  </si>
  <si>
    <t>All Others</t>
  </si>
  <si>
    <t>Grand Total</t>
  </si>
  <si>
    <t>Market Share (%_</t>
  </si>
  <si>
    <t>Royal Sundaram</t>
  </si>
  <si>
    <t>Previous year</t>
  </si>
  <si>
    <t xml:space="preserve">TATA-AIG </t>
  </si>
  <si>
    <t>Reliance</t>
  </si>
  <si>
    <t>IFFCO Tokio</t>
  </si>
  <si>
    <t>ICICI Lombard</t>
  </si>
  <si>
    <t>Bajaj Allianz</t>
  </si>
  <si>
    <t>HDFC ERGO</t>
  </si>
  <si>
    <t>Cholamandalam</t>
  </si>
  <si>
    <t xml:space="preserve">Future Generali </t>
  </si>
  <si>
    <t xml:space="preserve">Universal Sompo </t>
  </si>
  <si>
    <t>Shriram</t>
  </si>
  <si>
    <t>Bharti Axa</t>
  </si>
  <si>
    <t>Raheja QBE</t>
  </si>
  <si>
    <t xml:space="preserve">SBI </t>
  </si>
  <si>
    <t>L&amp;T</t>
  </si>
  <si>
    <t>Magma HDI</t>
  </si>
  <si>
    <t>Liberty Videocon</t>
  </si>
  <si>
    <t>NA</t>
  </si>
  <si>
    <t>Star Health &amp; Allied Insurance</t>
  </si>
  <si>
    <t xml:space="preserve">Apollo MUNICH </t>
  </si>
  <si>
    <t xml:space="preserve">Max BUPA </t>
  </si>
  <si>
    <t>Religare Health</t>
  </si>
  <si>
    <t>Private Total</t>
  </si>
  <si>
    <t xml:space="preserve">New India </t>
  </si>
  <si>
    <t>National</t>
  </si>
  <si>
    <t xml:space="preserve">United India </t>
  </si>
  <si>
    <t>Oriental</t>
  </si>
  <si>
    <t xml:space="preserve">ECGC </t>
  </si>
  <si>
    <t>AIC of India</t>
  </si>
  <si>
    <t>Public Total</t>
  </si>
  <si>
    <t xml:space="preserve">            Compiled on the basis of data submitted by the Insurance companies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</si>
</sst>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Cambria"/>
      <family val="1"/>
    </font>
    <font>
      <sz val="12"/>
      <name val="Cambria"/>
      <family val="1"/>
    </font>
    <font>
      <sz val="11"/>
      <name val="Baskerville"/>
      <family val="1"/>
    </font>
    <font>
      <sz val="10"/>
      <name val="Rupee Foradian"/>
      <family val="2"/>
    </font>
    <font>
      <b/>
      <sz val="11"/>
      <name val="Baskerville"/>
      <family val="1"/>
    </font>
    <font>
      <i/>
      <sz val="12"/>
      <name val="Cambria"/>
      <family val="1"/>
    </font>
    <font>
      <i/>
      <sz val="11"/>
      <name val="Baskerville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sz val="10"/>
      <name val="Baskerville"/>
      <family val="1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14" fillId="0" borderId="0">
      <alignment vertical="top"/>
      <protection/>
    </xf>
    <xf numFmtId="0" fontId="14" fillId="0" borderId="0">
      <alignment vertical="top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 vertical="top"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101" applyFont="1" applyAlignment="1">
      <alignment/>
    </xf>
    <xf numFmtId="4" fontId="4" fillId="0" borderId="0" xfId="101" applyNumberFormat="1" applyFont="1" applyAlignment="1">
      <alignment/>
    </xf>
    <xf numFmtId="0" fontId="5" fillId="0" borderId="0" xfId="101" applyFont="1" applyAlignment="1">
      <alignment/>
    </xf>
    <xf numFmtId="0" fontId="4" fillId="0" borderId="0" xfId="101" applyFont="1" applyAlignment="1">
      <alignment horizontal="center"/>
    </xf>
    <xf numFmtId="0" fontId="6" fillId="0" borderId="10" xfId="101" applyFont="1" applyBorder="1" applyAlignment="1">
      <alignment horizontal="right"/>
    </xf>
    <xf numFmtId="0" fontId="3" fillId="0" borderId="11" xfId="101" applyFont="1" applyBorder="1" applyAlignment="1">
      <alignment horizontal="center" vertical="center"/>
    </xf>
    <xf numFmtId="0" fontId="3" fillId="0" borderId="11" xfId="101" applyFont="1" applyBorder="1" applyAlignment="1">
      <alignment horizontal="center" vertical="center" wrapText="1"/>
    </xf>
    <xf numFmtId="0" fontId="3" fillId="0" borderId="11" xfId="101" applyFont="1" applyBorder="1" applyAlignment="1">
      <alignment horizontal="center"/>
    </xf>
    <xf numFmtId="0" fontId="3" fillId="0" borderId="11" xfId="101" applyFont="1" applyBorder="1" applyAlignment="1">
      <alignment/>
    </xf>
    <xf numFmtId="4" fontId="3" fillId="0" borderId="11" xfId="101" applyNumberFormat="1" applyFont="1" applyBorder="1" applyAlignment="1">
      <alignment/>
    </xf>
    <xf numFmtId="2" fontId="3" fillId="0" borderId="11" xfId="101" applyNumberFormat="1" applyFont="1" applyBorder="1" applyAlignment="1">
      <alignment/>
    </xf>
    <xf numFmtId="0" fontId="7" fillId="0" borderId="0" xfId="101" applyFont="1" applyAlignment="1">
      <alignment/>
    </xf>
    <xf numFmtId="0" fontId="8" fillId="0" borderId="11" xfId="101" applyFont="1" applyBorder="1" applyAlignment="1">
      <alignment horizontal="center"/>
    </xf>
    <xf numFmtId="0" fontId="8" fillId="0" borderId="11" xfId="101" applyFont="1" applyBorder="1" applyAlignment="1">
      <alignment/>
    </xf>
    <xf numFmtId="4" fontId="8" fillId="0" borderId="11" xfId="101" applyNumberFormat="1" applyFont="1" applyBorder="1" applyAlignment="1">
      <alignment/>
    </xf>
    <xf numFmtId="2" fontId="8" fillId="0" borderId="11" xfId="101" applyNumberFormat="1" applyFont="1" applyBorder="1" applyAlignment="1">
      <alignment/>
    </xf>
    <xf numFmtId="0" fontId="9" fillId="0" borderId="0" xfId="101" applyFont="1" applyAlignment="1">
      <alignment/>
    </xf>
    <xf numFmtId="4" fontId="4" fillId="0" borderId="11" xfId="101" applyNumberFormat="1" applyFont="1" applyBorder="1" applyAlignment="1">
      <alignment/>
    </xf>
    <xf numFmtId="4" fontId="8" fillId="0" borderId="11" xfId="101" applyNumberFormat="1" applyFont="1" applyBorder="1" applyAlignment="1">
      <alignment horizontal="right"/>
    </xf>
    <xf numFmtId="0" fontId="3" fillId="0" borderId="11" xfId="101" applyFont="1" applyBorder="1" applyAlignment="1">
      <alignment wrapText="1"/>
    </xf>
    <xf numFmtId="4" fontId="8" fillId="0" borderId="11" xfId="101" applyNumberFormat="1" applyFont="1" applyBorder="1" applyAlignment="1">
      <alignment horizontal="center"/>
    </xf>
    <xf numFmtId="4" fontId="9" fillId="0" borderId="0" xfId="101" applyNumberFormat="1" applyFont="1" applyAlignment="1">
      <alignment/>
    </xf>
    <xf numFmtId="4" fontId="3" fillId="0" borderId="11" xfId="101" applyNumberFormat="1" applyFont="1" applyBorder="1" applyAlignment="1">
      <alignment horizontal="center"/>
    </xf>
    <xf numFmtId="4" fontId="10" fillId="0" borderId="12" xfId="101" applyNumberFormat="1" applyFont="1" applyBorder="1" applyAlignment="1">
      <alignment/>
    </xf>
    <xf numFmtId="4" fontId="11" fillId="0" borderId="12" xfId="101" applyNumberFormat="1" applyFont="1" applyBorder="1" applyAlignment="1">
      <alignment/>
    </xf>
    <xf numFmtId="0" fontId="7" fillId="0" borderId="11" xfId="101" applyFont="1" applyBorder="1" applyAlignment="1">
      <alignment horizontal="center"/>
    </xf>
    <xf numFmtId="4" fontId="7" fillId="0" borderId="11" xfId="101" applyNumberFormat="1" applyFont="1" applyBorder="1" applyAlignment="1">
      <alignment/>
    </xf>
    <xf numFmtId="4" fontId="7" fillId="0" borderId="0" xfId="101" applyNumberFormat="1" applyFont="1" applyAlignment="1">
      <alignment/>
    </xf>
    <xf numFmtId="0" fontId="9" fillId="0" borderId="11" xfId="101" applyFont="1" applyBorder="1" applyAlignment="1">
      <alignment horizontal="center"/>
    </xf>
    <xf numFmtId="4" fontId="9" fillId="0" borderId="11" xfId="101" applyNumberFormat="1" applyFont="1" applyBorder="1" applyAlignment="1">
      <alignment/>
    </xf>
    <xf numFmtId="0" fontId="5" fillId="0" borderId="0" xfId="101" applyFont="1" applyAlignment="1">
      <alignment horizontal="center"/>
    </xf>
    <xf numFmtId="0" fontId="12" fillId="0" borderId="0" xfId="101" applyFont="1" applyAlignment="1">
      <alignment horizontal="left"/>
    </xf>
    <xf numFmtId="0" fontId="12" fillId="0" borderId="0" xfId="101" applyFont="1" applyAlignment="1">
      <alignment/>
    </xf>
    <xf numFmtId="4" fontId="12" fillId="0" borderId="0" xfId="101" applyNumberFormat="1" applyFont="1" applyAlignment="1">
      <alignment/>
    </xf>
    <xf numFmtId="0" fontId="13" fillId="0" borderId="0" xfId="101" applyFont="1" applyAlignment="1">
      <alignment/>
    </xf>
    <xf numFmtId="4" fontId="13" fillId="0" borderId="0" xfId="101" applyNumberFormat="1" applyFont="1" applyAlignment="1">
      <alignment/>
    </xf>
    <xf numFmtId="4" fontId="5" fillId="0" borderId="0" xfId="101" applyNumberFormat="1" applyFont="1" applyAlignment="1">
      <alignment/>
    </xf>
    <xf numFmtId="0" fontId="3" fillId="0" borderId="0" xfId="101" applyFont="1" applyAlignment="1">
      <alignment horizontal="left"/>
    </xf>
    <xf numFmtId="0" fontId="12" fillId="0" borderId="0" xfId="101" applyFont="1" applyAlignment="1">
      <alignment/>
    </xf>
  </cellXfs>
  <cellStyles count="134">
    <cellStyle name="Normal" xfId="0"/>
    <cellStyle name="_cost_dre_final_tally_sch5_011" xfId="15"/>
    <cellStyle name="_cost_dre_final_tally_sch5_011 2" xfId="16"/>
    <cellStyle name="_cost_dre_final_tally_sch5_011 2 2" xfId="17"/>
    <cellStyle name="_cost_dre_final_tally_sch5_011 3" xfId="18"/>
    <cellStyle name="_cost_dre_final_tally_sch5_011 4" xfId="19"/>
    <cellStyle name="_cost_dre_final_tally_sch5_011 5" xfId="20"/>
    <cellStyle name="_cost_dre_final_tally_sch5_011 6" xfId="21"/>
    <cellStyle name="_cost_dre_final_tally_sch5_011 7" xfId="22"/>
    <cellStyle name="_cost_dre_final_tally_sch5_011 8" xfId="23"/>
    <cellStyle name="_cost_dre_final_tally_sch5_011 9" xfId="24"/>
    <cellStyle name="_ERO OOS As on 3 nOV'07" xfId="25"/>
    <cellStyle name="_Gross Premium Summary" xfId="26"/>
    <cellStyle name="_OOS OCT 07" xfId="27"/>
    <cellStyle name="_Premium &amp; SI" xfId="28"/>
    <cellStyle name="_Premium &amp; SI--revised" xfId="29"/>
    <cellStyle name="_TBBOM(~2 (2)" xfId="30"/>
    <cellStyle name="_TBBOM(~2 (2) 2" xfId="31"/>
    <cellStyle name="_TBBOM(~2 (2) 2 2" xfId="32"/>
    <cellStyle name="_TBBOM(~2 (2) 3" xfId="33"/>
    <cellStyle name="_TBBOM(~2 (2) 4" xfId="34"/>
    <cellStyle name="_TBBOM(~2 (2) 5" xfId="35"/>
    <cellStyle name="_TBBOM(~2 (2) 6" xfId="36"/>
    <cellStyle name="_TBBOM(~2 (2) 7" xfId="37"/>
    <cellStyle name="_TBBOM(~2 (2) 8" xfId="38"/>
    <cellStyle name="_TBBOM(~2 (2) 9" xfId="39"/>
    <cellStyle name="_Tbc_03_2001final" xfId="40"/>
    <cellStyle name="_Tbc_03_2001final 2" xfId="41"/>
    <cellStyle name="_Tbc_03_2001final 2 2" xfId="42"/>
    <cellStyle name="_Tbc_03_2001final 3" xfId="43"/>
    <cellStyle name="_Tbc_03_2001final 4" xfId="44"/>
    <cellStyle name="_Tbc_03_2001final 5" xfId="45"/>
    <cellStyle name="_Tbc_03_2001final 6" xfId="46"/>
    <cellStyle name="_Tbc_03_2001final 7" xfId="47"/>
    <cellStyle name="_Tbc_03_2001final 8" xfId="48"/>
    <cellStyle name="_Tbc_03_2001final 9" xfId="49"/>
    <cellStyle name="20% - Accent1" xfId="50"/>
    <cellStyle name="20% - Accent2" xfId="51"/>
    <cellStyle name="20% - Accent3" xfId="52"/>
    <cellStyle name="20% - Accent4" xfId="53"/>
    <cellStyle name="20% - Accent5" xfId="54"/>
    <cellStyle name="20% - Accent6" xfId="55"/>
    <cellStyle name="40% - Accent1" xfId="56"/>
    <cellStyle name="40% - Accent2" xfId="57"/>
    <cellStyle name="40% - Accent3" xfId="58"/>
    <cellStyle name="40% - Accent4" xfId="59"/>
    <cellStyle name="40% - Accent5" xfId="60"/>
    <cellStyle name="40% - Accent6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Calculation" xfId="75"/>
    <cellStyle name="Check Cell" xfId="76"/>
    <cellStyle name="Comma" xfId="77"/>
    <cellStyle name="Comma [0]" xfId="78"/>
    <cellStyle name="Comma 2 2" xfId="79"/>
    <cellStyle name="Comma 2 3" xfId="80"/>
    <cellStyle name="Comma 2 4" xfId="81"/>
    <cellStyle name="Comma 2 5" xfId="82"/>
    <cellStyle name="Comma 3 2" xfId="83"/>
    <cellStyle name="Comma 3 3" xfId="84"/>
    <cellStyle name="Comma 6" xfId="85"/>
    <cellStyle name="Comma 7" xfId="86"/>
    <cellStyle name="Currency" xfId="87"/>
    <cellStyle name="Currency [0]" xfId="8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Input" xfId="95"/>
    <cellStyle name="Linked Cell" xfId="96"/>
    <cellStyle name="Neutral" xfId="97"/>
    <cellStyle name="Normal 10" xfId="98"/>
    <cellStyle name="Normal 12" xfId="99"/>
    <cellStyle name="Normal 18" xfId="100"/>
    <cellStyle name="Normal 2" xfId="101"/>
    <cellStyle name="Normal 2 2" xfId="102"/>
    <cellStyle name="Normal 2 2 2" xfId="103"/>
    <cellStyle name="Normal 2 2 2 2" xfId="104"/>
    <cellStyle name="Normal 2 3" xfId="105"/>
    <cellStyle name="Normal 2 4" xfId="106"/>
    <cellStyle name="Normal 2_Addtional disclosures" xfId="107"/>
    <cellStyle name="Normal 20" xfId="108"/>
    <cellStyle name="Normal 3" xfId="109"/>
    <cellStyle name="Normal 3 2" xfId="110"/>
    <cellStyle name="Normal 3 2 2" xfId="111"/>
    <cellStyle name="Normal 3 2 3" xfId="112"/>
    <cellStyle name="Normal 3 3" xfId="113"/>
    <cellStyle name="Normal 3 3 2" xfId="114"/>
    <cellStyle name="Normal 3 3 2 2" xfId="115"/>
    <cellStyle name="Normal 3 4" xfId="116"/>
    <cellStyle name="Normal 3 5" xfId="117"/>
    <cellStyle name="Normal 4" xfId="118"/>
    <cellStyle name="Normal 4 2" xfId="119"/>
    <cellStyle name="Normal 4 3" xfId="120"/>
    <cellStyle name="Normal 4 4" xfId="121"/>
    <cellStyle name="Normal 8" xfId="122"/>
    <cellStyle name="Normal 9" xfId="123"/>
    <cellStyle name="Note" xfId="124"/>
    <cellStyle name="Output" xfId="125"/>
    <cellStyle name="Percent" xfId="126"/>
    <cellStyle name="Percent 2 2" xfId="127"/>
    <cellStyle name="Percent 2 3" xfId="128"/>
    <cellStyle name="Percent 2 4" xfId="129"/>
    <cellStyle name="Style 1" xfId="130"/>
    <cellStyle name="Style 1 10" xfId="131"/>
    <cellStyle name="Style 1 10 2" xfId="132"/>
    <cellStyle name="Style 1 11" xfId="133"/>
    <cellStyle name="Style 1 12" xfId="134"/>
    <cellStyle name="Style 1 13" xfId="135"/>
    <cellStyle name="Style 1 14" xfId="136"/>
    <cellStyle name="Style 1 2" xfId="137"/>
    <cellStyle name="Style 1 3" xfId="138"/>
    <cellStyle name="Style 1 4" xfId="139"/>
    <cellStyle name="Style 1 5" xfId="140"/>
    <cellStyle name="Style 1 6" xfId="141"/>
    <cellStyle name="Style 1 7" xfId="142"/>
    <cellStyle name="Style 1 8" xfId="143"/>
    <cellStyle name="Style 1 9" xfId="144"/>
    <cellStyle name="Title" xfId="145"/>
    <cellStyle name="Total" xfId="146"/>
    <cellStyle name="Warning Text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cember,%202013(NON-LIFE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l (Cr.)"/>
      <sheetName val="Journal (Crore) IMP"/>
      <sheetName val="Journal (Lakh)"/>
      <sheetName val="Sheet3"/>
      <sheetName val="Sheet2"/>
      <sheetName val="Royal"/>
      <sheetName val="Tata-AIG"/>
      <sheetName val="Reliance"/>
      <sheetName val="ICICI-Lom"/>
      <sheetName val="IFFCO"/>
      <sheetName val="Bajaj"/>
      <sheetName val="HDFC ERGO"/>
      <sheetName val="Cholamandalam"/>
      <sheetName val="United"/>
      <sheetName val="Oriental"/>
      <sheetName val="National"/>
      <sheetName val="New India"/>
      <sheetName val="FUTURE"/>
      <sheetName val="Universal"/>
      <sheetName val="ECGC"/>
      <sheetName val="Star Health"/>
      <sheetName val="APOLLO"/>
      <sheetName val="Max BUPA"/>
      <sheetName val="Shriram"/>
      <sheetName val="Bharti AXA"/>
      <sheetName val="Raheja QBE"/>
      <sheetName val="SBI "/>
      <sheetName val="L&amp;T"/>
      <sheetName val="Magma HDI"/>
      <sheetName val="AIC"/>
      <sheetName val="Religare Health"/>
      <sheetName val="Liberty"/>
      <sheetName val="Annexure -2"/>
      <sheetName val="rural_social_LOB_wise"/>
      <sheetName val="5 segments (Pol) IMP"/>
      <sheetName val="5 segments (Prem) IMP"/>
      <sheetName val="Fire"/>
      <sheetName val="Marine (T)"/>
      <sheetName val="Marine C"/>
      <sheetName val="Marine H"/>
      <sheetName val="Eng"/>
      <sheetName val="Motor (T)"/>
      <sheetName val="Motor TP"/>
      <sheetName val="Motor OD"/>
      <sheetName val="Health (T)"/>
      <sheetName val="Health Med"/>
      <sheetName val="Aviation"/>
      <sheetName val="Health Overseas"/>
      <sheetName val="Liability (T)"/>
      <sheetName val="PA"/>
      <sheetName val="Others"/>
      <sheetName val="5-Segments"/>
      <sheetName val="Crop"/>
      <sheetName val="Credit"/>
      <sheetName val="Misc"/>
      <sheetName val="TOTAL"/>
      <sheetName val="No.of Policies IMP"/>
      <sheetName val="Policies-2"/>
      <sheetName val="Sheet1"/>
    </sheetNames>
    <sheetDataSet>
      <sheetData sheetId="2">
        <row r="4">
          <cell r="C4">
            <v>5469.8873975916695</v>
          </cell>
          <cell r="D4">
            <v>2222.06629</v>
          </cell>
          <cell r="E4">
            <v>2100.47017</v>
          </cell>
          <cell r="F4">
            <v>121.59612000000001</v>
          </cell>
          <cell r="G4">
            <v>2658.59799</v>
          </cell>
          <cell r="H4">
            <v>76470.98170607688</v>
          </cell>
          <cell r="I4">
            <v>54003.77815859031</v>
          </cell>
          <cell r="J4">
            <v>22467.20354748657</v>
          </cell>
          <cell r="K4">
            <v>16387.11831214667</v>
          </cell>
          <cell r="L4">
            <v>0</v>
          </cell>
          <cell r="M4">
            <v>1247.3132999999998</v>
          </cell>
          <cell r="N4">
            <v>3088.4442799999997</v>
          </cell>
          <cell r="O4">
            <v>1106.3506481737274</v>
          </cell>
        </row>
        <row r="5">
          <cell r="C5">
            <v>7647.968837570096</v>
          </cell>
          <cell r="D5">
            <v>2013.0396100000003</v>
          </cell>
          <cell r="E5">
            <v>2013.3319400000003</v>
          </cell>
          <cell r="F5">
            <v>-0.29233</v>
          </cell>
          <cell r="G5">
            <v>2697.7252033535065</v>
          </cell>
          <cell r="H5">
            <v>78971.88633979327</v>
          </cell>
          <cell r="I5">
            <v>58988.39546777819</v>
          </cell>
          <cell r="J5">
            <v>19983.490872015092</v>
          </cell>
          <cell r="K5">
            <v>15571.033205544678</v>
          </cell>
          <cell r="L5">
            <v>0</v>
          </cell>
          <cell r="M5">
            <v>1429.103005461018</v>
          </cell>
          <cell r="N5">
            <v>3682.1512600000005</v>
          </cell>
          <cell r="O5">
            <v>1287.7342933107868</v>
          </cell>
        </row>
        <row r="6">
          <cell r="C6">
            <v>25997.22306029996</v>
          </cell>
          <cell r="D6">
            <v>16961.643248999895</v>
          </cell>
          <cell r="E6">
            <v>16961.643248999895</v>
          </cell>
          <cell r="F6">
            <v>0</v>
          </cell>
          <cell r="G6">
            <v>5406.286050599998</v>
          </cell>
          <cell r="H6">
            <v>77274.80207199979</v>
          </cell>
          <cell r="I6">
            <v>51080.40074349953</v>
          </cell>
          <cell r="J6">
            <v>26194.401328500255</v>
          </cell>
          <cell r="K6">
            <v>16932.3079222</v>
          </cell>
          <cell r="L6">
            <v>247.57965380000005</v>
          </cell>
          <cell r="M6">
            <v>16841.037576199968</v>
          </cell>
          <cell r="N6">
            <v>11484.130485699978</v>
          </cell>
          <cell r="O6">
            <v>4493.391683399998</v>
          </cell>
        </row>
        <row r="7">
          <cell r="C7">
            <v>20395.5275027</v>
          </cell>
          <cell r="D7">
            <v>15932.884758899998</v>
          </cell>
          <cell r="E7">
            <v>15932.884758899998</v>
          </cell>
          <cell r="F7">
            <v>0</v>
          </cell>
          <cell r="G7">
            <v>4588.743466800001</v>
          </cell>
          <cell r="H7">
            <v>72305.990345</v>
          </cell>
          <cell r="I7">
            <v>51790.33712190012</v>
          </cell>
          <cell r="J7">
            <v>20515.65322309988</v>
          </cell>
          <cell r="K7">
            <v>12317.0183343</v>
          </cell>
          <cell r="L7">
            <v>84.0832985</v>
          </cell>
          <cell r="M7">
            <v>14897.223408099997</v>
          </cell>
          <cell r="N7">
            <v>9325.646004000002</v>
          </cell>
          <cell r="O7">
            <v>4248.1980908</v>
          </cell>
        </row>
        <row r="8">
          <cell r="C8">
            <v>15472.382843086</v>
          </cell>
          <cell r="D8">
            <v>3182.54650219</v>
          </cell>
          <cell r="E8">
            <v>3041.65990599</v>
          </cell>
          <cell r="F8">
            <v>140.8865962</v>
          </cell>
          <cell r="G8">
            <v>6127.418441262</v>
          </cell>
          <cell r="H8">
            <v>105983.41916067619</v>
          </cell>
          <cell r="I8">
            <v>57654.7955112</v>
          </cell>
          <cell r="J8">
            <v>48328.6236494762</v>
          </cell>
          <cell r="K8">
            <v>39980.3249895582</v>
          </cell>
          <cell r="L8">
            <v>249.9303721</v>
          </cell>
          <cell r="M8">
            <v>3239.3279326399997</v>
          </cell>
          <cell r="N8">
            <v>1393.075044021</v>
          </cell>
          <cell r="O8">
            <v>10245.43567482</v>
          </cell>
        </row>
        <row r="9">
          <cell r="C9">
            <v>13941.035697762</v>
          </cell>
          <cell r="D9">
            <v>2480.8747329150997</v>
          </cell>
          <cell r="E9">
            <v>2425.4762836151</v>
          </cell>
          <cell r="F9">
            <v>55.3984493</v>
          </cell>
          <cell r="G9">
            <v>7231.4253057815</v>
          </cell>
          <cell r="H9">
            <v>96742.017404268</v>
          </cell>
          <cell r="I9">
            <v>55646.619697</v>
          </cell>
          <cell r="J9">
            <v>41095.397707268</v>
          </cell>
          <cell r="K9">
            <v>21368.0230179774</v>
          </cell>
          <cell r="L9">
            <v>178.76813242</v>
          </cell>
          <cell r="M9">
            <v>3261.811967555</v>
          </cell>
          <cell r="N9">
            <v>1872.1003113</v>
          </cell>
          <cell r="O9">
            <v>6533.8451423675</v>
          </cell>
        </row>
        <row r="10">
          <cell r="C10">
            <v>16319.075176499993</v>
          </cell>
          <cell r="D10">
            <v>9136.3536816</v>
          </cell>
          <cell r="E10">
            <v>8034.793160899999</v>
          </cell>
          <cell r="F10">
            <v>1101.5605207</v>
          </cell>
          <cell r="G10">
            <v>6739.055753399999</v>
          </cell>
          <cell r="H10">
            <v>128529.82110110004</v>
          </cell>
          <cell r="I10">
            <v>76236.91898680002</v>
          </cell>
          <cell r="J10">
            <v>52292.902114300006</v>
          </cell>
          <cell r="K10">
            <v>18361.253965300006</v>
          </cell>
          <cell r="L10">
            <v>252.93464970000002</v>
          </cell>
          <cell r="M10">
            <v>3676.012950200001</v>
          </cell>
          <cell r="N10">
            <v>2344.8920392999994</v>
          </cell>
          <cell r="O10">
            <v>27155.3022736</v>
          </cell>
        </row>
        <row r="11">
          <cell r="C11">
            <v>14406.229612100002</v>
          </cell>
          <cell r="D11">
            <v>7762.618262199999</v>
          </cell>
          <cell r="E11">
            <v>6508.528708699999</v>
          </cell>
          <cell r="F11">
            <v>1254.0895535</v>
          </cell>
          <cell r="G11">
            <v>4452.6049577999975</v>
          </cell>
          <cell r="H11">
            <v>112047.5141534</v>
          </cell>
          <cell r="I11">
            <v>70340.31016169999</v>
          </cell>
          <cell r="J11">
            <v>41707.2039917</v>
          </cell>
          <cell r="K11">
            <v>12445.410583199999</v>
          </cell>
          <cell r="L11">
            <v>352.59890090000005</v>
          </cell>
          <cell r="M11">
            <v>3227.127601799999</v>
          </cell>
          <cell r="N11">
            <v>2242.0736064000007</v>
          </cell>
          <cell r="O11">
            <v>30325.506415000007</v>
          </cell>
        </row>
        <row r="12">
          <cell r="C12">
            <v>40271.36051393801</v>
          </cell>
          <cell r="D12">
            <v>20749.331060155997</v>
          </cell>
          <cell r="E12">
            <v>15447.301299340998</v>
          </cell>
          <cell r="F12">
            <v>5302.029760815</v>
          </cell>
          <cell r="G12">
            <v>13646.388217982</v>
          </cell>
          <cell r="H12">
            <v>240567.15838184778</v>
          </cell>
          <cell r="I12">
            <v>155163.32785062236</v>
          </cell>
          <cell r="J12">
            <v>85403.83053122542</v>
          </cell>
          <cell r="K12">
            <v>117300.83275734905</v>
          </cell>
          <cell r="L12">
            <v>3316.8106339709993</v>
          </cell>
          <cell r="M12">
            <v>12448.446678669</v>
          </cell>
          <cell r="N12">
            <v>14641.500700448662</v>
          </cell>
          <cell r="O12">
            <v>44877.91318905998</v>
          </cell>
        </row>
        <row r="13">
          <cell r="C13">
            <v>31164.24665934</v>
          </cell>
          <cell r="D13">
            <v>17448.890829609</v>
          </cell>
          <cell r="E13">
            <v>12053.711951459003</v>
          </cell>
          <cell r="F13">
            <v>5395.17887815</v>
          </cell>
          <cell r="G13">
            <v>13890.545936776001</v>
          </cell>
          <cell r="H13">
            <v>194825.97958093788</v>
          </cell>
          <cell r="I13">
            <v>132699.03202699375</v>
          </cell>
          <cell r="J13">
            <v>62126.947553944134</v>
          </cell>
          <cell r="K13">
            <v>123282.25295867106</v>
          </cell>
          <cell r="L13">
            <v>5799.278807332</v>
          </cell>
          <cell r="M13">
            <v>11390.787129507999</v>
          </cell>
          <cell r="N13">
            <v>12738.764057608958</v>
          </cell>
          <cell r="O13">
            <v>39388.02997269598</v>
          </cell>
        </row>
        <row r="14">
          <cell r="C14">
            <v>24391.11054</v>
          </cell>
          <cell r="D14">
            <v>9056.46373</v>
          </cell>
          <cell r="E14">
            <v>8156.96533</v>
          </cell>
          <cell r="F14">
            <v>899.4984</v>
          </cell>
          <cell r="G14">
            <v>8928.33011</v>
          </cell>
          <cell r="H14">
            <v>195314.55904</v>
          </cell>
          <cell r="I14">
            <v>135600.10606</v>
          </cell>
          <cell r="J14">
            <v>59714.45298</v>
          </cell>
          <cell r="K14">
            <v>58186.28251</v>
          </cell>
          <cell r="L14">
            <v>565.12</v>
          </cell>
          <cell r="M14">
            <v>12678.576560000001</v>
          </cell>
          <cell r="N14">
            <v>3707.37324</v>
          </cell>
          <cell r="O14">
            <v>13809.91971</v>
          </cell>
        </row>
        <row r="15">
          <cell r="C15">
            <v>23268.60156</v>
          </cell>
          <cell r="D15">
            <v>6684.40546</v>
          </cell>
          <cell r="E15">
            <v>6669.11403</v>
          </cell>
          <cell r="F15">
            <v>15.29143</v>
          </cell>
          <cell r="G15">
            <v>10226.56807</v>
          </cell>
          <cell r="H15">
            <v>171434.1346</v>
          </cell>
          <cell r="I15">
            <v>122362.59414</v>
          </cell>
          <cell r="J15">
            <v>49071.54046</v>
          </cell>
          <cell r="K15">
            <v>40279.59156</v>
          </cell>
          <cell r="L15">
            <v>613.8509</v>
          </cell>
          <cell r="M15">
            <v>11274.04383</v>
          </cell>
          <cell r="N15">
            <v>4262.29503</v>
          </cell>
          <cell r="O15">
            <v>13790.17245</v>
          </cell>
        </row>
        <row r="16">
          <cell r="C16">
            <v>21858.004920869003</v>
          </cell>
          <cell r="D16">
            <v>6966.441961317999</v>
          </cell>
          <cell r="E16">
            <v>5577.446962499999</v>
          </cell>
          <cell r="F16">
            <v>1388.9949988179999</v>
          </cell>
          <cell r="G16">
            <v>5407.995473550999</v>
          </cell>
          <cell r="H16">
            <v>69214.8715863</v>
          </cell>
          <cell r="I16">
            <v>44290.87459289999</v>
          </cell>
          <cell r="J16">
            <v>24923.9969934</v>
          </cell>
          <cell r="K16">
            <v>48128.14109022622</v>
          </cell>
          <cell r="L16">
            <v>1849.170589997</v>
          </cell>
          <cell r="M16">
            <v>9667.138939200999</v>
          </cell>
          <cell r="N16">
            <v>21280.52934239696</v>
          </cell>
          <cell r="O16">
            <v>23486.819672854974</v>
          </cell>
        </row>
        <row r="17">
          <cell r="C17">
            <v>21091.285323975997</v>
          </cell>
          <cell r="D17">
            <v>6122.133927080001</v>
          </cell>
          <cell r="E17">
            <v>4836.118740000001</v>
          </cell>
          <cell r="F17">
            <v>1286.01518708</v>
          </cell>
          <cell r="G17">
            <v>5492.950341456999</v>
          </cell>
          <cell r="H17">
            <v>55612.259692499996</v>
          </cell>
          <cell r="I17">
            <v>37452.9995758</v>
          </cell>
          <cell r="J17">
            <v>18159.2601167</v>
          </cell>
          <cell r="K17">
            <v>39334.28079965031</v>
          </cell>
          <cell r="L17">
            <v>1966.6971926999997</v>
          </cell>
          <cell r="M17">
            <v>8785.186669662</v>
          </cell>
          <cell r="N17">
            <v>18738.64597860001</v>
          </cell>
          <cell r="O17">
            <v>21554.96290674999</v>
          </cell>
        </row>
        <row r="18">
          <cell r="C18">
            <v>8073.712231699999</v>
          </cell>
          <cell r="D18">
            <v>4776.4972253</v>
          </cell>
          <cell r="E18">
            <v>4775.4406153</v>
          </cell>
          <cell r="F18">
            <v>1.05661</v>
          </cell>
          <cell r="G18">
            <v>2138.2529747</v>
          </cell>
          <cell r="H18">
            <v>91303.35377679998</v>
          </cell>
          <cell r="I18">
            <v>47125.07549189999</v>
          </cell>
          <cell r="J18">
            <v>44178.2782849</v>
          </cell>
          <cell r="K18">
            <v>16330.575426933334</v>
          </cell>
          <cell r="L18">
            <v>0</v>
          </cell>
          <cell r="M18">
            <v>1065.9453571</v>
          </cell>
          <cell r="N18">
            <v>4530.7975702</v>
          </cell>
          <cell r="O18">
            <v>3432.3514172625</v>
          </cell>
        </row>
        <row r="19">
          <cell r="C19">
            <v>7034.006742826781</v>
          </cell>
          <cell r="D19">
            <v>3563.0820700300856</v>
          </cell>
          <cell r="E19">
            <v>3562.0254600300855</v>
          </cell>
          <cell r="F19">
            <v>1.05661</v>
          </cell>
          <cell r="G19">
            <v>2098.4182325121033</v>
          </cell>
          <cell r="H19">
            <v>77268.92192340421</v>
          </cell>
          <cell r="I19">
            <v>43188.8390994042</v>
          </cell>
          <cell r="J19">
            <v>34080.08282400001</v>
          </cell>
          <cell r="K19">
            <v>20927.612668267884</v>
          </cell>
          <cell r="L19">
            <v>0</v>
          </cell>
          <cell r="M19">
            <v>972.6797560233</v>
          </cell>
          <cell r="N19">
            <v>3843.858127136719</v>
          </cell>
          <cell r="O19">
            <v>1692.7429328975522</v>
          </cell>
        </row>
        <row r="20">
          <cell r="C20">
            <v>9808.3630684</v>
          </cell>
          <cell r="D20">
            <v>3943.3006613</v>
          </cell>
          <cell r="E20">
            <v>3943.3006613</v>
          </cell>
          <cell r="F20">
            <v>0</v>
          </cell>
          <cell r="G20">
            <v>2924.1681074</v>
          </cell>
          <cell r="H20">
            <v>50265.242160600006</v>
          </cell>
          <cell r="I20">
            <v>35538.360009</v>
          </cell>
          <cell r="J20">
            <v>14726.8821516</v>
          </cell>
          <cell r="K20">
            <v>10875.800142</v>
          </cell>
          <cell r="L20">
            <v>0</v>
          </cell>
          <cell r="M20">
            <v>2703.2828535</v>
          </cell>
          <cell r="N20">
            <v>3961.2572574</v>
          </cell>
          <cell r="O20">
            <v>8380.6623645</v>
          </cell>
        </row>
        <row r="21">
          <cell r="C21">
            <v>8275.9099003</v>
          </cell>
          <cell r="D21">
            <v>4213.4623408</v>
          </cell>
          <cell r="E21">
            <v>4213.4623408</v>
          </cell>
          <cell r="F21">
            <v>0</v>
          </cell>
          <cell r="G21">
            <v>2636.6469643</v>
          </cell>
          <cell r="H21">
            <v>45009.051201</v>
          </cell>
          <cell r="I21">
            <v>30906.5089211</v>
          </cell>
          <cell r="J21">
            <v>14102.5422799</v>
          </cell>
          <cell r="K21">
            <v>11320.3088644</v>
          </cell>
          <cell r="L21">
            <v>0</v>
          </cell>
          <cell r="M21">
            <v>2271.6806269</v>
          </cell>
          <cell r="N21">
            <v>5172.4564143</v>
          </cell>
          <cell r="O21">
            <v>4343.362049</v>
          </cell>
        </row>
        <row r="22">
          <cell r="C22">
            <v>7972.90869</v>
          </cell>
          <cell r="D22">
            <v>1496.15637</v>
          </cell>
          <cell r="E22">
            <v>1496.15637</v>
          </cell>
          <cell r="F22">
            <v>0</v>
          </cell>
          <cell r="G22">
            <v>1547.6209682999997</v>
          </cell>
          <cell r="H22">
            <v>16471.8011</v>
          </cell>
          <cell r="I22">
            <v>8940.476122604001</v>
          </cell>
          <cell r="J22">
            <v>7531.324977396</v>
          </cell>
          <cell r="K22">
            <v>5624.86618</v>
          </cell>
          <cell r="L22">
            <v>34.45497</v>
          </cell>
          <cell r="M22">
            <v>330.65045</v>
          </cell>
          <cell r="N22">
            <v>483.48702</v>
          </cell>
          <cell r="O22">
            <v>4615.31282</v>
          </cell>
        </row>
        <row r="23">
          <cell r="C23">
            <v>6540.4261722</v>
          </cell>
          <cell r="D23">
            <v>1094.99897</v>
          </cell>
          <cell r="E23">
            <v>1094.99897</v>
          </cell>
          <cell r="F23">
            <v>0</v>
          </cell>
          <cell r="G23">
            <v>887.4273953000003</v>
          </cell>
          <cell r="H23">
            <v>19576.4302579</v>
          </cell>
          <cell r="I23">
            <v>10079.006569950001</v>
          </cell>
          <cell r="J23">
            <v>9497.423687949999</v>
          </cell>
          <cell r="K23">
            <v>3564.19698</v>
          </cell>
          <cell r="L23">
            <v>0</v>
          </cell>
          <cell r="M23">
            <v>324.43424000000005</v>
          </cell>
          <cell r="N23">
            <v>405.54569</v>
          </cell>
          <cell r="O23">
            <v>4359.3104381</v>
          </cell>
        </row>
        <row r="24">
          <cell r="C24">
            <v>849.30406</v>
          </cell>
          <cell r="D24">
            <v>63.91176000000001</v>
          </cell>
          <cell r="E24">
            <v>63.91176000000001</v>
          </cell>
          <cell r="F24">
            <v>0</v>
          </cell>
          <cell r="G24">
            <v>445.20853999999997</v>
          </cell>
          <cell r="H24">
            <v>108468.65039</v>
          </cell>
          <cell r="I24">
            <v>37885.625289999996</v>
          </cell>
          <cell r="J24">
            <v>70583.0251</v>
          </cell>
          <cell r="K24">
            <v>0</v>
          </cell>
          <cell r="L24">
            <v>0</v>
          </cell>
          <cell r="M24">
            <v>105.57856000000001</v>
          </cell>
          <cell r="N24">
            <v>343.48447000000004</v>
          </cell>
          <cell r="O24">
            <v>452.85023</v>
          </cell>
        </row>
        <row r="25">
          <cell r="C25">
            <v>748.1852200000001</v>
          </cell>
          <cell r="D25">
            <v>147.18278999999998</v>
          </cell>
          <cell r="E25">
            <v>147.18278999999998</v>
          </cell>
          <cell r="F25">
            <v>0</v>
          </cell>
          <cell r="G25">
            <v>303.34720999999996</v>
          </cell>
          <cell r="H25">
            <v>106993.38881</v>
          </cell>
          <cell r="I25">
            <v>41337.27958</v>
          </cell>
          <cell r="J25">
            <v>65656.10923</v>
          </cell>
          <cell r="K25">
            <v>0</v>
          </cell>
          <cell r="L25">
            <v>0</v>
          </cell>
          <cell r="M25">
            <v>43.89739</v>
          </cell>
          <cell r="N25">
            <v>282.5169</v>
          </cell>
          <cell r="O25">
            <v>303.40912</v>
          </cell>
        </row>
        <row r="26">
          <cell r="C26">
            <v>6350.6054042000005</v>
          </cell>
          <cell r="D26">
            <v>2513.2575066999993</v>
          </cell>
          <cell r="E26">
            <v>2513.2575066999993</v>
          </cell>
          <cell r="F26">
            <v>0</v>
          </cell>
          <cell r="G26">
            <v>2652.9843687</v>
          </cell>
          <cell r="H26">
            <v>75557.29620099996</v>
          </cell>
          <cell r="I26">
            <v>52014.365181899964</v>
          </cell>
          <cell r="J26">
            <v>23542.931019099997</v>
          </cell>
          <cell r="K26">
            <v>11918.89675099994</v>
          </cell>
          <cell r="L26">
            <v>0</v>
          </cell>
          <cell r="M26">
            <v>1103.6868283999997</v>
          </cell>
          <cell r="N26">
            <v>1838.8662801000007</v>
          </cell>
          <cell r="O26">
            <v>1260.8959596</v>
          </cell>
        </row>
        <row r="27">
          <cell r="C27">
            <v>4273.9894791</v>
          </cell>
          <cell r="D27">
            <v>1649.0450492</v>
          </cell>
          <cell r="E27">
            <v>1649.0450492</v>
          </cell>
          <cell r="F27">
            <v>0</v>
          </cell>
          <cell r="G27">
            <v>1909.3636798999999</v>
          </cell>
          <cell r="H27">
            <v>60201.792091100004</v>
          </cell>
          <cell r="I27">
            <v>44491.423886100005</v>
          </cell>
          <cell r="J27">
            <v>15710.368205</v>
          </cell>
          <cell r="K27">
            <v>15688.28304979999</v>
          </cell>
          <cell r="L27">
            <v>0</v>
          </cell>
          <cell r="M27">
            <v>688.4147478</v>
          </cell>
          <cell r="N27">
            <v>2182.166359</v>
          </cell>
          <cell r="O27">
            <v>1016.0985512</v>
          </cell>
        </row>
        <row r="28">
          <cell r="C28">
            <v>25.2860006</v>
          </cell>
          <cell r="D28">
            <v>0.68631</v>
          </cell>
          <cell r="E28">
            <v>0.68631</v>
          </cell>
          <cell r="F28">
            <v>0</v>
          </cell>
          <cell r="G28">
            <v>28.9029497</v>
          </cell>
          <cell r="H28">
            <v>57.9344649</v>
          </cell>
          <cell r="I28">
            <v>0</v>
          </cell>
          <cell r="J28">
            <v>57.9344649</v>
          </cell>
          <cell r="K28">
            <v>1.370414</v>
          </cell>
          <cell r="L28">
            <v>0</v>
          </cell>
          <cell r="M28">
            <v>1544.1836246999999</v>
          </cell>
          <cell r="N28">
            <v>31.6845446</v>
          </cell>
          <cell r="O28">
            <v>81.9258104</v>
          </cell>
        </row>
        <row r="29">
          <cell r="C29">
            <v>67.8338072</v>
          </cell>
          <cell r="D29">
            <v>1.213625</v>
          </cell>
          <cell r="E29">
            <v>1.213625</v>
          </cell>
          <cell r="F29">
            <v>0</v>
          </cell>
          <cell r="G29">
            <v>25.9346411</v>
          </cell>
          <cell r="H29">
            <v>22.4853888</v>
          </cell>
          <cell r="I29">
            <v>11.854248799999999</v>
          </cell>
          <cell r="J29">
            <v>10.63114</v>
          </cell>
          <cell r="K29">
            <v>1.0202027</v>
          </cell>
          <cell r="L29">
            <v>0</v>
          </cell>
          <cell r="M29">
            <v>1095.2684163</v>
          </cell>
          <cell r="N29">
            <v>48.1918185</v>
          </cell>
          <cell r="O29">
            <v>371.2371046</v>
          </cell>
        </row>
        <row r="30">
          <cell r="C30">
            <v>32112.68</v>
          </cell>
          <cell r="D30">
            <v>740.934646035</v>
          </cell>
          <cell r="E30">
            <v>740.934646035</v>
          </cell>
          <cell r="F30">
            <v>0</v>
          </cell>
          <cell r="G30">
            <v>1504.4064877</v>
          </cell>
          <cell r="H30">
            <v>31922.526115224984</v>
          </cell>
          <cell r="I30">
            <v>17556.786766447985</v>
          </cell>
          <cell r="J30">
            <v>14365.739348776999</v>
          </cell>
          <cell r="K30">
            <v>1031.171510700002</v>
          </cell>
          <cell r="L30">
            <v>361.56332</v>
          </cell>
          <cell r="M30">
            <v>262.92885629999995</v>
          </cell>
          <cell r="N30">
            <v>11923.6707848</v>
          </cell>
          <cell r="O30">
            <v>2647.2557063000004</v>
          </cell>
        </row>
        <row r="31">
          <cell r="C31">
            <v>21172</v>
          </cell>
          <cell r="D31">
            <v>522.79</v>
          </cell>
          <cell r="E31">
            <v>522.79</v>
          </cell>
          <cell r="F31">
            <v>0</v>
          </cell>
          <cell r="G31">
            <v>1550.7068162</v>
          </cell>
          <cell r="H31">
            <v>15748.17</v>
          </cell>
          <cell r="I31">
            <v>9853</v>
          </cell>
          <cell r="J31">
            <v>5895.17</v>
          </cell>
          <cell r="K31">
            <v>567.61137</v>
          </cell>
          <cell r="L31">
            <v>1661.7118799999998</v>
          </cell>
          <cell r="M31">
            <v>155.29</v>
          </cell>
          <cell r="N31">
            <v>6058.86</v>
          </cell>
          <cell r="O31">
            <v>1904.3396599999999</v>
          </cell>
        </row>
        <row r="32">
          <cell r="C32">
            <v>2539.153005874226</v>
          </cell>
          <cell r="D32">
            <v>625.5026978396311</v>
          </cell>
          <cell r="E32">
            <v>625.5026978396311</v>
          </cell>
          <cell r="F32">
            <v>0</v>
          </cell>
          <cell r="G32">
            <v>1140.2120418809186</v>
          </cell>
          <cell r="H32">
            <v>9537.249312200005</v>
          </cell>
          <cell r="I32">
            <v>7133.134464300001</v>
          </cell>
          <cell r="J32">
            <v>2404.114847900004</v>
          </cell>
          <cell r="K32">
            <v>3132.880419299999</v>
          </cell>
          <cell r="L32">
            <v>0</v>
          </cell>
          <cell r="M32">
            <v>404.55860999999993</v>
          </cell>
          <cell r="N32">
            <v>262.0743991</v>
          </cell>
          <cell r="O32">
            <v>160.44504490000003</v>
          </cell>
        </row>
        <row r="33">
          <cell r="C33">
            <v>1814.9654649742774</v>
          </cell>
          <cell r="D33">
            <v>556.5054036679251</v>
          </cell>
          <cell r="E33">
            <v>556.5054036679251</v>
          </cell>
          <cell r="F33">
            <v>0</v>
          </cell>
          <cell r="G33">
            <v>1109.3601010203447</v>
          </cell>
          <cell r="H33">
            <v>6488.62345159032</v>
          </cell>
          <cell r="I33">
            <v>4148.523394239715</v>
          </cell>
          <cell r="J33">
            <v>2340.100057350604</v>
          </cell>
          <cell r="K33">
            <v>914.9853503566316</v>
          </cell>
          <cell r="L33">
            <v>0</v>
          </cell>
          <cell r="M33">
            <v>374.040972727158</v>
          </cell>
          <cell r="N33">
            <v>277.42846027777773</v>
          </cell>
          <cell r="O33">
            <v>212.98197575493947</v>
          </cell>
        </row>
        <row r="34">
          <cell r="C34">
            <v>404.47537875</v>
          </cell>
          <cell r="D34">
            <v>202.8784</v>
          </cell>
          <cell r="E34">
            <v>202.8784</v>
          </cell>
          <cell r="F34">
            <v>0</v>
          </cell>
          <cell r="G34">
            <v>189.24779</v>
          </cell>
          <cell r="H34">
            <v>26467.3516305</v>
          </cell>
          <cell r="I34">
            <v>13755.091360499999</v>
          </cell>
          <cell r="J34">
            <v>12712.26027</v>
          </cell>
          <cell r="K34">
            <v>0</v>
          </cell>
          <cell r="L34">
            <v>0</v>
          </cell>
          <cell r="M34">
            <v>163.96119</v>
          </cell>
          <cell r="N34">
            <v>0</v>
          </cell>
          <cell r="O34">
            <v>108.24842999999998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3048.7780000000002</v>
          </cell>
          <cell r="I35">
            <v>1938.835</v>
          </cell>
          <cell r="J35">
            <v>1109.943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3048.7780000000002</v>
          </cell>
        </row>
        <row r="36">
          <cell r="K36">
            <v>72125.87000000001</v>
          </cell>
          <cell r="N36">
            <v>1551.85</v>
          </cell>
          <cell r="O36">
            <v>0</v>
          </cell>
        </row>
        <row r="37">
          <cell r="K37">
            <v>57495.32</v>
          </cell>
          <cell r="N37">
            <v>1109.96</v>
          </cell>
          <cell r="O37">
            <v>0</v>
          </cell>
        </row>
        <row r="38">
          <cell r="K38">
            <v>35375.914876385</v>
          </cell>
          <cell r="N38">
            <v>1019.6488532</v>
          </cell>
          <cell r="O38">
            <v>884.3019606</v>
          </cell>
        </row>
        <row r="39">
          <cell r="K39">
            <v>34441.4169425157</v>
          </cell>
          <cell r="N39">
            <v>824.3665027</v>
          </cell>
          <cell r="O39">
            <v>638.2177303</v>
          </cell>
        </row>
        <row r="40">
          <cell r="K40">
            <v>20557.5</v>
          </cell>
          <cell r="N40">
            <v>84.3</v>
          </cell>
          <cell r="O40">
            <v>0</v>
          </cell>
        </row>
        <row r="41">
          <cell r="K41">
            <v>12604.46505</v>
          </cell>
          <cell r="N41">
            <v>63.14344</v>
          </cell>
          <cell r="O41">
            <v>0</v>
          </cell>
        </row>
        <row r="42">
          <cell r="K42">
            <v>10850.429999999998</v>
          </cell>
          <cell r="N42">
            <v>164.44</v>
          </cell>
          <cell r="O42">
            <v>0</v>
          </cell>
        </row>
        <row r="43">
          <cell r="K43">
            <v>1978.1105699999998</v>
          </cell>
          <cell r="N43">
            <v>0</v>
          </cell>
          <cell r="O43">
            <v>0</v>
          </cell>
        </row>
        <row r="44">
          <cell r="C44">
            <v>659.6025991</v>
          </cell>
          <cell r="D44">
            <v>66.3952812</v>
          </cell>
          <cell r="E44">
            <v>0</v>
          </cell>
          <cell r="F44">
            <v>0</v>
          </cell>
          <cell r="G44">
            <v>272.0418467</v>
          </cell>
          <cell r="H44">
            <v>5953.8158752</v>
          </cell>
          <cell r="I44">
            <v>5129.0976752</v>
          </cell>
          <cell r="J44">
            <v>824.7182</v>
          </cell>
          <cell r="K44">
            <v>0</v>
          </cell>
          <cell r="L44">
            <v>0</v>
          </cell>
          <cell r="M44">
            <v>81.9457329</v>
          </cell>
          <cell r="N44">
            <v>362.37007489999996</v>
          </cell>
          <cell r="O44">
            <v>110.123868</v>
          </cell>
        </row>
        <row r="48">
          <cell r="C48">
            <v>99227.97</v>
          </cell>
          <cell r="D48">
            <v>53396.8</v>
          </cell>
          <cell r="E48">
            <v>23873.67</v>
          </cell>
          <cell r="F48">
            <v>29523.13</v>
          </cell>
          <cell r="G48">
            <v>29874.69</v>
          </cell>
          <cell r="H48">
            <v>332908.26</v>
          </cell>
          <cell r="I48">
            <v>168040.4</v>
          </cell>
          <cell r="J48">
            <v>164867.86</v>
          </cell>
          <cell r="K48">
            <v>244390.55</v>
          </cell>
          <cell r="L48">
            <v>7574.39</v>
          </cell>
          <cell r="M48">
            <v>19556.74</v>
          </cell>
          <cell r="N48">
            <v>12607.07</v>
          </cell>
          <cell r="O48">
            <v>40192.41</v>
          </cell>
        </row>
        <row r="49">
          <cell r="C49">
            <v>94594.64</v>
          </cell>
          <cell r="D49">
            <v>47612.81</v>
          </cell>
          <cell r="E49">
            <v>23758.44</v>
          </cell>
          <cell r="F49">
            <v>23854.37</v>
          </cell>
          <cell r="G49">
            <v>29740.57</v>
          </cell>
          <cell r="H49">
            <v>270242.37</v>
          </cell>
          <cell r="I49">
            <v>138717.19</v>
          </cell>
          <cell r="J49">
            <v>131525.18</v>
          </cell>
          <cell r="K49">
            <v>211680.12</v>
          </cell>
          <cell r="L49">
            <v>8524.41</v>
          </cell>
          <cell r="M49">
            <v>17121.19</v>
          </cell>
          <cell r="N49">
            <v>12821.69</v>
          </cell>
          <cell r="O49">
            <v>40086.92</v>
          </cell>
        </row>
        <row r="50">
          <cell r="C50">
            <v>65635.00647000001</v>
          </cell>
          <cell r="D50">
            <v>26725.587955</v>
          </cell>
          <cell r="E50">
            <v>14291.27699</v>
          </cell>
          <cell r="F50">
            <v>12434.310965</v>
          </cell>
          <cell r="G50">
            <v>21723.4019</v>
          </cell>
          <cell r="H50">
            <v>354122.50942</v>
          </cell>
          <cell r="I50">
            <v>158034.3856</v>
          </cell>
          <cell r="J50">
            <v>196088.12381999998</v>
          </cell>
          <cell r="K50">
            <v>181784.3545</v>
          </cell>
          <cell r="L50">
            <v>7604.81477</v>
          </cell>
          <cell r="M50">
            <v>7007.7514895</v>
          </cell>
          <cell r="N50">
            <v>9846.22466</v>
          </cell>
          <cell r="O50">
            <v>34191.345400000006</v>
          </cell>
        </row>
        <row r="51">
          <cell r="C51">
            <v>60574.108309999996</v>
          </cell>
          <cell r="D51">
            <v>25917.41442</v>
          </cell>
          <cell r="E51">
            <v>15297.231300000001</v>
          </cell>
          <cell r="F51">
            <v>10620.213120000002</v>
          </cell>
          <cell r="G51">
            <v>22273.168370800002</v>
          </cell>
          <cell r="H51">
            <v>303110.05769000005</v>
          </cell>
          <cell r="I51">
            <v>140950.62953</v>
          </cell>
          <cell r="J51">
            <v>162159.42816</v>
          </cell>
          <cell r="K51">
            <v>172921.36901</v>
          </cell>
          <cell r="L51">
            <v>5204.96</v>
          </cell>
          <cell r="M51">
            <v>7101.011170000001</v>
          </cell>
          <cell r="N51">
            <v>10088.89121</v>
          </cell>
          <cell r="O51">
            <v>42111.02073</v>
          </cell>
        </row>
        <row r="52">
          <cell r="C52">
            <v>90029.91</v>
          </cell>
          <cell r="D52">
            <v>50537.87</v>
          </cell>
          <cell r="E52">
            <v>23566.73</v>
          </cell>
          <cell r="F52">
            <v>26971.140000000003</v>
          </cell>
          <cell r="G52">
            <v>40365.3</v>
          </cell>
          <cell r="H52">
            <v>269502.76</v>
          </cell>
          <cell r="I52">
            <v>125472.52000000002</v>
          </cell>
          <cell r="J52">
            <v>144030.24</v>
          </cell>
          <cell r="K52">
            <v>205109.18</v>
          </cell>
          <cell r="L52">
            <v>3484.3</v>
          </cell>
          <cell r="M52">
            <v>11220.48</v>
          </cell>
          <cell r="N52">
            <v>12272.03</v>
          </cell>
          <cell r="O52">
            <v>48181.689999999995</v>
          </cell>
        </row>
        <row r="53">
          <cell r="C53">
            <v>84230.34</v>
          </cell>
          <cell r="D53">
            <v>48392.8</v>
          </cell>
          <cell r="E53">
            <v>24580.070000000003</v>
          </cell>
          <cell r="F53">
            <v>23812.73</v>
          </cell>
          <cell r="G53">
            <v>38552.7</v>
          </cell>
          <cell r="H53">
            <v>249099.09</v>
          </cell>
          <cell r="I53">
            <v>126457.49999999999</v>
          </cell>
          <cell r="J53">
            <v>122641.59000000001</v>
          </cell>
          <cell r="K53">
            <v>200115.88</v>
          </cell>
          <cell r="L53">
            <v>3925.5600000000004</v>
          </cell>
          <cell r="M53">
            <v>10044.89</v>
          </cell>
          <cell r="N53">
            <v>11256.45</v>
          </cell>
          <cell r="O53">
            <v>48927.62</v>
          </cell>
        </row>
        <row r="54">
          <cell r="C54">
            <v>77638.99</v>
          </cell>
          <cell r="D54">
            <v>36823.649999999994</v>
          </cell>
          <cell r="E54">
            <v>19301.89</v>
          </cell>
          <cell r="F54">
            <v>17521.76</v>
          </cell>
          <cell r="G54">
            <v>25619.03</v>
          </cell>
          <cell r="H54">
            <v>191703.09</v>
          </cell>
          <cell r="I54">
            <v>84748.78</v>
          </cell>
          <cell r="J54">
            <v>106954.31</v>
          </cell>
          <cell r="K54">
            <v>126224.12999999999</v>
          </cell>
          <cell r="L54">
            <v>8584.1</v>
          </cell>
          <cell r="M54">
            <v>9285.14</v>
          </cell>
          <cell r="N54">
            <v>9109.78</v>
          </cell>
          <cell r="O54">
            <v>44869.07</v>
          </cell>
        </row>
        <row r="55">
          <cell r="C55">
            <v>69585.44</v>
          </cell>
          <cell r="D55">
            <v>38135.28999999999</v>
          </cell>
          <cell r="E55">
            <v>21174.78</v>
          </cell>
          <cell r="F55">
            <v>16960.51</v>
          </cell>
          <cell r="G55">
            <v>23968.57</v>
          </cell>
          <cell r="H55">
            <v>174556.53</v>
          </cell>
          <cell r="I55">
            <v>82462.1</v>
          </cell>
          <cell r="J55">
            <v>92094.43</v>
          </cell>
          <cell r="K55">
            <v>107666.42</v>
          </cell>
          <cell r="L55">
            <v>6949.68</v>
          </cell>
          <cell r="M55">
            <v>8728.24</v>
          </cell>
          <cell r="N55">
            <v>9265.13</v>
          </cell>
          <cell r="O55">
            <v>37809.09</v>
          </cell>
        </row>
        <row r="56">
          <cell r="O56">
            <v>91656.92</v>
          </cell>
        </row>
        <row r="57">
          <cell r="O57">
            <v>82775.24</v>
          </cell>
        </row>
        <row r="58">
          <cell r="O58">
            <v>256304.33</v>
          </cell>
        </row>
        <row r="59">
          <cell r="O59">
            <v>226577.59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A1">
      <pane xSplit="2" ySplit="3" topLeftCell="K4" activePane="bottomRight" state="frozen"/>
      <selection pane="topLeft" activeCell="P143" sqref="P143"/>
      <selection pane="topRight" activeCell="P143" sqref="P143"/>
      <selection pane="bottomLeft" activeCell="P143" sqref="P143"/>
      <selection pane="bottomRight" activeCell="A1" sqref="A1:L1"/>
    </sheetView>
  </sheetViews>
  <sheetFormatPr defaultColWidth="9.140625" defaultRowHeight="15"/>
  <cols>
    <col min="1" max="1" width="7.28125" style="31" customWidth="1"/>
    <col min="2" max="2" width="19.8515625" style="3" customWidth="1"/>
    <col min="3" max="6" width="13.8515625" style="3" customWidth="1"/>
    <col min="7" max="7" width="15.140625" style="3" customWidth="1"/>
    <col min="8" max="16" width="13.8515625" style="3" customWidth="1"/>
    <col min="17" max="17" width="12.7109375" style="3" customWidth="1"/>
    <col min="18" max="18" width="11.8515625" style="3" hidden="1" customWidth="1"/>
    <col min="19" max="19" width="9.140625" style="3" customWidth="1"/>
    <col min="20" max="20" width="10.140625" style="3" bestFit="1" customWidth="1"/>
    <col min="21" max="16384" width="9.140625" style="3" customWidth="1"/>
  </cols>
  <sheetData>
    <row r="1" spans="1:17" ht="15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  <c r="P1" s="2"/>
      <c r="Q1" s="1"/>
    </row>
    <row r="2" spans="1:16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 t="s">
        <v>1</v>
      </c>
    </row>
    <row r="3" spans="1:17" ht="35.2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s="12" customFormat="1" ht="16.5" customHeight="1">
      <c r="A4" s="8">
        <v>1</v>
      </c>
      <c r="B4" s="9" t="s">
        <v>19</v>
      </c>
      <c r="C4" s="10">
        <f>+'[1]Journal (Lakh)'!C4/100</f>
        <v>54.6988739759167</v>
      </c>
      <c r="D4" s="10">
        <f>+'[1]Journal (Lakh)'!D4/100</f>
        <v>22.2206629</v>
      </c>
      <c r="E4" s="10">
        <f>+'[1]Journal (Lakh)'!E4/100</f>
        <v>21.004701700000002</v>
      </c>
      <c r="F4" s="10">
        <f>+'[1]Journal (Lakh)'!F4/100</f>
        <v>1.2159612000000002</v>
      </c>
      <c r="G4" s="10">
        <f>+'[1]Journal (Lakh)'!G4/100</f>
        <v>26.5859799</v>
      </c>
      <c r="H4" s="10">
        <f>+'[1]Journal (Lakh)'!H4/100</f>
        <v>764.7098170607688</v>
      </c>
      <c r="I4" s="10">
        <f>+'[1]Journal (Lakh)'!I4/100</f>
        <v>540.0377815859031</v>
      </c>
      <c r="J4" s="10">
        <f>+'[1]Journal (Lakh)'!J4/100</f>
        <v>224.6720354748657</v>
      </c>
      <c r="K4" s="10">
        <f>+'[1]Journal (Lakh)'!K4/100</f>
        <v>163.87118312146671</v>
      </c>
      <c r="L4" s="10">
        <f>+'[1]Journal (Lakh)'!L4/100</f>
        <v>0</v>
      </c>
      <c r="M4" s="10">
        <f>+'[1]Journal (Lakh)'!M4/100</f>
        <v>12.473132999999997</v>
      </c>
      <c r="N4" s="10">
        <f>+'[1]Journal (Lakh)'!N4/100</f>
        <v>30.8844428</v>
      </c>
      <c r="O4" s="10">
        <f>+'[1]Journal (Lakh)'!O4/100</f>
        <v>11.063506481737274</v>
      </c>
      <c r="P4" s="10">
        <f>C4+D4+G4+H4+K4+L4+M4+N4+O4</f>
        <v>1086.5075992398895</v>
      </c>
      <c r="Q4" s="11">
        <f>+(P4/P$62)*100</f>
        <v>1.926896506988576</v>
      </c>
    </row>
    <row r="5" spans="1:17" s="17" customFormat="1" ht="16.5" customHeight="1">
      <c r="A5" s="13"/>
      <c r="B5" s="14" t="s">
        <v>20</v>
      </c>
      <c r="C5" s="15">
        <f>+'[1]Journal (Lakh)'!C5/100</f>
        <v>76.47968837570096</v>
      </c>
      <c r="D5" s="15">
        <f>+'[1]Journal (Lakh)'!D5/100</f>
        <v>20.130396100000002</v>
      </c>
      <c r="E5" s="15">
        <f>+'[1]Journal (Lakh)'!E5/100</f>
        <v>20.1333194</v>
      </c>
      <c r="F5" s="15">
        <f>+'[1]Journal (Lakh)'!F5/100</f>
        <v>-0.0029232999999999998</v>
      </c>
      <c r="G5" s="15">
        <f>+'[1]Journal (Lakh)'!G5/100</f>
        <v>26.977252033535066</v>
      </c>
      <c r="H5" s="15">
        <f>+'[1]Journal (Lakh)'!H5/100</f>
        <v>789.7188633979328</v>
      </c>
      <c r="I5" s="15">
        <f>+'[1]Journal (Lakh)'!I5/100</f>
        <v>589.8839546777818</v>
      </c>
      <c r="J5" s="15">
        <f>+'[1]Journal (Lakh)'!J5/100</f>
        <v>199.83490872015093</v>
      </c>
      <c r="K5" s="15">
        <f>+'[1]Journal (Lakh)'!K5/100</f>
        <v>155.71033205544677</v>
      </c>
      <c r="L5" s="15">
        <f>+'[1]Journal (Lakh)'!L5/100</f>
        <v>0</v>
      </c>
      <c r="M5" s="15">
        <f>+'[1]Journal (Lakh)'!M5/100</f>
        <v>14.29103005461018</v>
      </c>
      <c r="N5" s="15">
        <f>+'[1]Journal (Lakh)'!N5/100</f>
        <v>36.821512600000005</v>
      </c>
      <c r="O5" s="15">
        <f>+'[1]Journal (Lakh)'!O5/100</f>
        <v>12.877342933107869</v>
      </c>
      <c r="P5" s="15">
        <f aca="true" t="shared" si="0" ref="P5:P45">C5+D5+G5+H5+K5+L5+M5+N5+O5</f>
        <v>1133.0064175503337</v>
      </c>
      <c r="Q5" s="16">
        <f>+(P5/P$63)*100</f>
        <v>2.2706572185490526</v>
      </c>
    </row>
    <row r="6" spans="1:17" s="12" customFormat="1" ht="16.5" customHeight="1">
      <c r="A6" s="8">
        <v>2</v>
      </c>
      <c r="B6" s="9" t="s">
        <v>21</v>
      </c>
      <c r="C6" s="10">
        <f>+'[1]Journal (Lakh)'!C6/100</f>
        <v>259.9722306029996</v>
      </c>
      <c r="D6" s="10">
        <f>+'[1]Journal (Lakh)'!D6/100</f>
        <v>169.61643248999894</v>
      </c>
      <c r="E6" s="10">
        <f>+'[1]Journal (Lakh)'!E6/100</f>
        <v>169.61643248999894</v>
      </c>
      <c r="F6" s="10">
        <f>+'[1]Journal (Lakh)'!F6/100</f>
        <v>0</v>
      </c>
      <c r="G6" s="10">
        <f>+'[1]Journal (Lakh)'!G6/100</f>
        <v>54.06286050599998</v>
      </c>
      <c r="H6" s="10">
        <f>+'[1]Journal (Lakh)'!H6/100</f>
        <v>772.7480207199978</v>
      </c>
      <c r="I6" s="10">
        <f>+'[1]Journal (Lakh)'!I6/100</f>
        <v>510.8040074349953</v>
      </c>
      <c r="J6" s="10">
        <f>+'[1]Journal (Lakh)'!J6/100</f>
        <v>261.94401328500254</v>
      </c>
      <c r="K6" s="10">
        <f>+'[1]Journal (Lakh)'!K6/100</f>
        <v>169.32307922200002</v>
      </c>
      <c r="L6" s="10">
        <f>+'[1]Journal (Lakh)'!L6/100</f>
        <v>2.4757965380000004</v>
      </c>
      <c r="M6" s="10">
        <f>+'[1]Journal (Lakh)'!M6/100</f>
        <v>168.4103757619997</v>
      </c>
      <c r="N6" s="10">
        <f>+'[1]Journal (Lakh)'!N6/100</f>
        <v>114.84130485699978</v>
      </c>
      <c r="O6" s="10">
        <f>+'[1]Journal (Lakh)'!O6/100</f>
        <v>44.93391683399998</v>
      </c>
      <c r="P6" s="10">
        <f t="shared" si="0"/>
        <v>1756.3840175319958</v>
      </c>
      <c r="Q6" s="11">
        <f>+(P6/P$62)*100</f>
        <v>3.1149070937751726</v>
      </c>
    </row>
    <row r="7" spans="1:17" s="17" customFormat="1" ht="16.5" customHeight="1">
      <c r="A7" s="13"/>
      <c r="B7" s="14" t="s">
        <v>20</v>
      </c>
      <c r="C7" s="15">
        <f>+'[1]Journal (Lakh)'!C7/100</f>
        <v>203.955275027</v>
      </c>
      <c r="D7" s="15">
        <f>+'[1]Journal (Lakh)'!D7/100</f>
        <v>159.328847589</v>
      </c>
      <c r="E7" s="15">
        <f>+'[1]Journal (Lakh)'!E7/100</f>
        <v>159.328847589</v>
      </c>
      <c r="F7" s="15">
        <f>+'[1]Journal (Lakh)'!F7/100</f>
        <v>0</v>
      </c>
      <c r="G7" s="15">
        <f>+'[1]Journal (Lakh)'!G7/100</f>
        <v>45.88743466800001</v>
      </c>
      <c r="H7" s="15">
        <f>+'[1]Journal (Lakh)'!H7/100</f>
        <v>723.05990345</v>
      </c>
      <c r="I7" s="15">
        <f>+'[1]Journal (Lakh)'!I7/100</f>
        <v>517.9033712190012</v>
      </c>
      <c r="J7" s="15">
        <f>+'[1]Journal (Lakh)'!J7/100</f>
        <v>205.15653223099878</v>
      </c>
      <c r="K7" s="15">
        <f>+'[1]Journal (Lakh)'!K7/100</f>
        <v>123.170183343</v>
      </c>
      <c r="L7" s="15">
        <f>+'[1]Journal (Lakh)'!L7/100</f>
        <v>0.840832985</v>
      </c>
      <c r="M7" s="15">
        <f>+'[1]Journal (Lakh)'!M7/100</f>
        <v>148.97223408099998</v>
      </c>
      <c r="N7" s="15">
        <f>+'[1]Journal (Lakh)'!N7/100</f>
        <v>93.25646004000002</v>
      </c>
      <c r="O7" s="15">
        <f>+'[1]Journal (Lakh)'!O7/100</f>
        <v>42.481980908</v>
      </c>
      <c r="P7" s="15">
        <f t="shared" si="0"/>
        <v>1540.9531520909998</v>
      </c>
      <c r="Q7" s="16">
        <f>+(P7/P$63)*100</f>
        <v>3.0882229297575026</v>
      </c>
    </row>
    <row r="8" spans="1:17" s="12" customFormat="1" ht="16.5" customHeight="1">
      <c r="A8" s="8">
        <v>3</v>
      </c>
      <c r="B8" s="9" t="s">
        <v>22</v>
      </c>
      <c r="C8" s="10">
        <f>+'[1]Journal (Lakh)'!C8/100</f>
        <v>154.72382843085998</v>
      </c>
      <c r="D8" s="10">
        <f>+'[1]Journal (Lakh)'!D8/100</f>
        <v>31.8254650219</v>
      </c>
      <c r="E8" s="10">
        <f>+'[1]Journal (Lakh)'!E8/100</f>
        <v>30.4165990599</v>
      </c>
      <c r="F8" s="10">
        <f>+'[1]Journal (Lakh)'!F8/100</f>
        <v>1.4088659620000001</v>
      </c>
      <c r="G8" s="10">
        <f>+'[1]Journal (Lakh)'!G8/100</f>
        <v>61.274184412619995</v>
      </c>
      <c r="H8" s="10">
        <f>+'[1]Journal (Lakh)'!H8/100</f>
        <v>1059.8341916067618</v>
      </c>
      <c r="I8" s="10">
        <f>+'[1]Journal (Lakh)'!I8/100</f>
        <v>576.547955112</v>
      </c>
      <c r="J8" s="10">
        <f>+'[1]Journal (Lakh)'!J8/100</f>
        <v>483.28623649476197</v>
      </c>
      <c r="K8" s="10">
        <f>+'[1]Journal (Lakh)'!K8/100</f>
        <v>399.803249895582</v>
      </c>
      <c r="L8" s="10">
        <f>+'[1]Journal (Lakh)'!L8/100</f>
        <v>2.499303721</v>
      </c>
      <c r="M8" s="10">
        <f>+'[1]Journal (Lakh)'!M8/100</f>
        <v>32.3932793264</v>
      </c>
      <c r="N8" s="10">
        <f>+'[1]Journal (Lakh)'!N8/100</f>
        <v>13.93075044021</v>
      </c>
      <c r="O8" s="10">
        <f>+'[1]Journal (Lakh)'!O8/100</f>
        <v>102.45435674820001</v>
      </c>
      <c r="P8" s="10">
        <f t="shared" si="0"/>
        <v>1858.7386096035339</v>
      </c>
      <c r="Q8" s="11">
        <f>+(P8/P$62)*100</f>
        <v>3.296430634038366</v>
      </c>
    </row>
    <row r="9" spans="1:17" s="17" customFormat="1" ht="16.5" customHeight="1">
      <c r="A9" s="13"/>
      <c r="B9" s="14" t="s">
        <v>20</v>
      </c>
      <c r="C9" s="15">
        <f>+'[1]Journal (Lakh)'!C9/100</f>
        <v>139.41035697761998</v>
      </c>
      <c r="D9" s="15">
        <f>+'[1]Journal (Lakh)'!D9/100</f>
        <v>24.808747329150997</v>
      </c>
      <c r="E9" s="15">
        <f>+'[1]Journal (Lakh)'!E9/100</f>
        <v>24.254762836151</v>
      </c>
      <c r="F9" s="15">
        <f>+'[1]Journal (Lakh)'!F9/100</f>
        <v>0.5539844930000001</v>
      </c>
      <c r="G9" s="15">
        <f>+'[1]Journal (Lakh)'!G9/100</f>
        <v>72.31425305781501</v>
      </c>
      <c r="H9" s="15">
        <f>+'[1]Journal (Lakh)'!H9/100</f>
        <v>967.4201740426801</v>
      </c>
      <c r="I9" s="15">
        <f>+'[1]Journal (Lakh)'!I9/100</f>
        <v>556.46619697</v>
      </c>
      <c r="J9" s="15">
        <f>+'[1]Journal (Lakh)'!J9/100</f>
        <v>410.95397707268</v>
      </c>
      <c r="K9" s="15">
        <f>+'[1]Journal (Lakh)'!K9/100</f>
        <v>213.68023017977401</v>
      </c>
      <c r="L9" s="15">
        <f>+'[1]Journal (Lakh)'!L9/100</f>
        <v>1.7876813242</v>
      </c>
      <c r="M9" s="15">
        <f>+'[1]Journal (Lakh)'!M9/100</f>
        <v>32.61811967555</v>
      </c>
      <c r="N9" s="15">
        <f>+'[1]Journal (Lakh)'!N9/100</f>
        <v>18.721003113</v>
      </c>
      <c r="O9" s="15">
        <f>+'[1]Journal (Lakh)'!O9/100</f>
        <v>65.338451423675</v>
      </c>
      <c r="P9" s="15">
        <f t="shared" si="0"/>
        <v>1536.099017123465</v>
      </c>
      <c r="Q9" s="16">
        <f>+(P9/P$63)*100</f>
        <v>3.0784947619085736</v>
      </c>
    </row>
    <row r="10" spans="1:17" s="12" customFormat="1" ht="16.5" customHeight="1">
      <c r="A10" s="8">
        <v>4</v>
      </c>
      <c r="B10" s="9" t="s">
        <v>23</v>
      </c>
      <c r="C10" s="10">
        <f>+'[1]Journal (Lakh)'!C10/100</f>
        <v>163.19075176499993</v>
      </c>
      <c r="D10" s="10">
        <f>+'[1]Journal (Lakh)'!D10/100</f>
        <v>91.36353681599999</v>
      </c>
      <c r="E10" s="10">
        <f>+'[1]Journal (Lakh)'!E10/100</f>
        <v>80.34793160899999</v>
      </c>
      <c r="F10" s="10">
        <f>+'[1]Journal (Lakh)'!F10/100</f>
        <v>11.015605207</v>
      </c>
      <c r="G10" s="10">
        <f>+'[1]Journal (Lakh)'!G10/100</f>
        <v>67.390557534</v>
      </c>
      <c r="H10" s="10">
        <f>+'[1]Journal (Lakh)'!H10/100</f>
        <v>1285.2982110110004</v>
      </c>
      <c r="I10" s="10">
        <f>+'[1]Journal (Lakh)'!I10/100</f>
        <v>762.3691898680003</v>
      </c>
      <c r="J10" s="10">
        <f>+'[1]Journal (Lakh)'!J10/100</f>
        <v>522.9290211430001</v>
      </c>
      <c r="K10" s="10">
        <f>+'[1]Journal (Lakh)'!K10/100</f>
        <v>183.61253965300006</v>
      </c>
      <c r="L10" s="10">
        <f>+'[1]Journal (Lakh)'!L10/100</f>
        <v>2.529346497</v>
      </c>
      <c r="M10" s="10">
        <f>+'[1]Journal (Lakh)'!M10/100</f>
        <v>36.76012950200001</v>
      </c>
      <c r="N10" s="10">
        <f>+'[1]Journal (Lakh)'!N10/100</f>
        <v>23.448920392999995</v>
      </c>
      <c r="O10" s="10">
        <f>+'[1]Journal (Lakh)'!O10/100</f>
        <v>271.553022736</v>
      </c>
      <c r="P10" s="10">
        <f t="shared" si="0"/>
        <v>2125.1470159070004</v>
      </c>
      <c r="Q10" s="11">
        <f>+(P10/P$62)*100</f>
        <v>3.7688998812830903</v>
      </c>
    </row>
    <row r="11" spans="1:17" s="17" customFormat="1" ht="16.5" customHeight="1">
      <c r="A11" s="13"/>
      <c r="B11" s="14" t="s">
        <v>20</v>
      </c>
      <c r="C11" s="15">
        <f>+'[1]Journal (Lakh)'!C11/100</f>
        <v>144.06229612100003</v>
      </c>
      <c r="D11" s="15">
        <f>+'[1]Journal (Lakh)'!D11/100</f>
        <v>77.62618262199999</v>
      </c>
      <c r="E11" s="15">
        <f>+'[1]Journal (Lakh)'!E11/100</f>
        <v>65.08528708699998</v>
      </c>
      <c r="F11" s="15">
        <f>+'[1]Journal (Lakh)'!F11/100</f>
        <v>12.540895534999999</v>
      </c>
      <c r="G11" s="15">
        <f>+'[1]Journal (Lakh)'!G11/100</f>
        <v>44.52604957799998</v>
      </c>
      <c r="H11" s="15">
        <f>+'[1]Journal (Lakh)'!H11/100</f>
        <v>1120.475141534</v>
      </c>
      <c r="I11" s="15">
        <f>+'[1]Journal (Lakh)'!I11/100</f>
        <v>703.403101617</v>
      </c>
      <c r="J11" s="15">
        <f>+'[1]Journal (Lakh)'!J11/100</f>
        <v>417.072039917</v>
      </c>
      <c r="K11" s="15">
        <f>+'[1]Journal (Lakh)'!K11/100</f>
        <v>124.45410583199998</v>
      </c>
      <c r="L11" s="15">
        <f>+'[1]Journal (Lakh)'!L11/100</f>
        <v>3.5259890090000003</v>
      </c>
      <c r="M11" s="15">
        <f>+'[1]Journal (Lakh)'!M11/100</f>
        <v>32.27127601799999</v>
      </c>
      <c r="N11" s="15">
        <f>+'[1]Journal (Lakh)'!N11/100</f>
        <v>22.420736064000007</v>
      </c>
      <c r="O11" s="15">
        <f>+'[1]Journal (Lakh)'!O11/100</f>
        <v>303.25506415000007</v>
      </c>
      <c r="P11" s="15">
        <f t="shared" si="0"/>
        <v>1872.6168409280003</v>
      </c>
      <c r="Q11" s="16">
        <f>+(P11/P$63)*100</f>
        <v>3.7529098525523477</v>
      </c>
    </row>
    <row r="12" spans="1:17" s="12" customFormat="1" ht="16.5" customHeight="1">
      <c r="A12" s="8">
        <v>5</v>
      </c>
      <c r="B12" s="9" t="s">
        <v>24</v>
      </c>
      <c r="C12" s="10">
        <f>+'[1]Journal (Lakh)'!C12/100</f>
        <v>402.7136051393801</v>
      </c>
      <c r="D12" s="10">
        <f>+'[1]Journal (Lakh)'!D12/100</f>
        <v>207.49331060155998</v>
      </c>
      <c r="E12" s="10">
        <f>+'[1]Journal (Lakh)'!E12/100</f>
        <v>154.47301299340998</v>
      </c>
      <c r="F12" s="10">
        <f>+'[1]Journal (Lakh)'!F12/100</f>
        <v>53.02029760815</v>
      </c>
      <c r="G12" s="10">
        <f>+'[1]Journal (Lakh)'!G12/100</f>
        <v>136.46388217982</v>
      </c>
      <c r="H12" s="10">
        <f>+'[1]Journal (Lakh)'!H12/100</f>
        <v>2405.6715838184778</v>
      </c>
      <c r="I12" s="10">
        <f>+'[1]Journal (Lakh)'!I12/100</f>
        <v>1551.6332785062236</v>
      </c>
      <c r="J12" s="10">
        <f>+'[1]Journal (Lakh)'!J12/100</f>
        <v>854.0383053122542</v>
      </c>
      <c r="K12" s="10">
        <f>+'[1]Journal (Lakh)'!K12/100</f>
        <v>1173.0083275734905</v>
      </c>
      <c r="L12" s="10">
        <f>+'[1]Journal (Lakh)'!L12/100</f>
        <v>33.16810633970999</v>
      </c>
      <c r="M12" s="10">
        <f>+'[1]Journal (Lakh)'!M12/100</f>
        <v>124.48446678669</v>
      </c>
      <c r="N12" s="10">
        <f>+'[1]Journal (Lakh)'!N12/100</f>
        <v>146.41500700448663</v>
      </c>
      <c r="O12" s="10">
        <f>+'[1]Journal (Lakh)'!O12/100</f>
        <v>448.77913189059984</v>
      </c>
      <c r="P12" s="10">
        <f t="shared" si="0"/>
        <v>5078.1974213342155</v>
      </c>
      <c r="Q12" s="11">
        <f>+(P12/P$62)*100</f>
        <v>9.006067587390001</v>
      </c>
    </row>
    <row r="13" spans="1:17" s="17" customFormat="1" ht="16.5" customHeight="1">
      <c r="A13" s="13"/>
      <c r="B13" s="14" t="s">
        <v>20</v>
      </c>
      <c r="C13" s="15">
        <f>+'[1]Journal (Lakh)'!C13/100</f>
        <v>311.6424665934</v>
      </c>
      <c r="D13" s="15">
        <f>+'[1]Journal (Lakh)'!D13/100</f>
        <v>174.48890829609002</v>
      </c>
      <c r="E13" s="15">
        <f>+'[1]Journal (Lakh)'!E13/100</f>
        <v>120.53711951459003</v>
      </c>
      <c r="F13" s="15">
        <f>+'[1]Journal (Lakh)'!F13/100</f>
        <v>53.9517887815</v>
      </c>
      <c r="G13" s="15">
        <f>+'[1]Journal (Lakh)'!G13/100</f>
        <v>138.90545936776002</v>
      </c>
      <c r="H13" s="15">
        <f>+'[1]Journal (Lakh)'!H13/100</f>
        <v>1948.2597958093788</v>
      </c>
      <c r="I13" s="15">
        <f>+'[1]Journal (Lakh)'!I13/100</f>
        <v>1326.9903202699375</v>
      </c>
      <c r="J13" s="15">
        <f>+'[1]Journal (Lakh)'!J13/100</f>
        <v>621.2694755394414</v>
      </c>
      <c r="K13" s="15">
        <f>+'[1]Journal (Lakh)'!K13/100</f>
        <v>1232.8225295867105</v>
      </c>
      <c r="L13" s="15">
        <f>+'[1]Journal (Lakh)'!L13/100</f>
        <v>57.99278807332</v>
      </c>
      <c r="M13" s="15">
        <f>+'[1]Journal (Lakh)'!M13/100</f>
        <v>113.90787129507999</v>
      </c>
      <c r="N13" s="15">
        <f>+'[1]Journal (Lakh)'!N13/100</f>
        <v>127.38764057608958</v>
      </c>
      <c r="O13" s="15">
        <f>+'[1]Journal (Lakh)'!O13/100</f>
        <v>393.8802997269598</v>
      </c>
      <c r="P13" s="15">
        <f t="shared" si="0"/>
        <v>4499.287759324789</v>
      </c>
      <c r="Q13" s="16">
        <f>+(P13/P$63)*100</f>
        <v>9.017018854252308</v>
      </c>
    </row>
    <row r="14" spans="1:17" s="12" customFormat="1" ht="16.5" customHeight="1">
      <c r="A14" s="8">
        <v>6</v>
      </c>
      <c r="B14" s="9" t="s">
        <v>25</v>
      </c>
      <c r="C14" s="10">
        <f>+'[1]Journal (Lakh)'!C14/100</f>
        <v>243.91110540000003</v>
      </c>
      <c r="D14" s="10">
        <f>+'[1]Journal (Lakh)'!D14/100</f>
        <v>90.5646373</v>
      </c>
      <c r="E14" s="10">
        <f>+'[1]Journal (Lakh)'!E14/100</f>
        <v>81.5696533</v>
      </c>
      <c r="F14" s="10">
        <f>+'[1]Journal (Lakh)'!F14/100</f>
        <v>8.994983999999999</v>
      </c>
      <c r="G14" s="10">
        <f>+'[1]Journal (Lakh)'!G14/100</f>
        <v>89.2833011</v>
      </c>
      <c r="H14" s="10">
        <f>+'[1]Journal (Lakh)'!H14/100</f>
        <v>1953.1455904</v>
      </c>
      <c r="I14" s="10">
        <f>+'[1]Journal (Lakh)'!I14/100</f>
        <v>1356.0010605999998</v>
      </c>
      <c r="J14" s="10">
        <f>+'[1]Journal (Lakh)'!J14/100</f>
        <v>597.1445298</v>
      </c>
      <c r="K14" s="10">
        <f>+'[1]Journal (Lakh)'!K14/100</f>
        <v>581.8628251</v>
      </c>
      <c r="L14" s="10">
        <f>+'[1]Journal (Lakh)'!L14/100</f>
        <v>5.6512</v>
      </c>
      <c r="M14" s="10">
        <f>+'[1]Journal (Lakh)'!M14/100</f>
        <v>126.78576560000002</v>
      </c>
      <c r="N14" s="10">
        <f>+'[1]Journal (Lakh)'!N14/100</f>
        <v>37.0737324</v>
      </c>
      <c r="O14" s="10">
        <f>+'[1]Journal (Lakh)'!O14/100</f>
        <v>138.0991971</v>
      </c>
      <c r="P14" s="10">
        <f t="shared" si="0"/>
        <v>3266.3773544</v>
      </c>
      <c r="Q14" s="11">
        <f>+(P14/P$62)*100</f>
        <v>5.7928459212831545</v>
      </c>
    </row>
    <row r="15" spans="1:17" s="17" customFormat="1" ht="16.5" customHeight="1">
      <c r="A15" s="13"/>
      <c r="B15" s="14" t="s">
        <v>20</v>
      </c>
      <c r="C15" s="15">
        <f>+'[1]Journal (Lakh)'!C15/100</f>
        <v>232.6860156</v>
      </c>
      <c r="D15" s="15">
        <f>+'[1]Journal (Lakh)'!D15/100</f>
        <v>66.84405459999999</v>
      </c>
      <c r="E15" s="15">
        <f>+'[1]Journal (Lakh)'!E15/100</f>
        <v>66.6911403</v>
      </c>
      <c r="F15" s="15">
        <f>+'[1]Journal (Lakh)'!F15/100</f>
        <v>0.1529143</v>
      </c>
      <c r="G15" s="15">
        <f>+'[1]Journal (Lakh)'!G15/100</f>
        <v>102.26568069999999</v>
      </c>
      <c r="H15" s="15">
        <f>+'[1]Journal (Lakh)'!H15/100</f>
        <v>1714.341346</v>
      </c>
      <c r="I15" s="15">
        <f>+'[1]Journal (Lakh)'!I15/100</f>
        <v>1223.6259414</v>
      </c>
      <c r="J15" s="15">
        <f>+'[1]Journal (Lakh)'!J15/100</f>
        <v>490.71540459999994</v>
      </c>
      <c r="K15" s="15">
        <f>+'[1]Journal (Lakh)'!K15/100</f>
        <v>402.7959156</v>
      </c>
      <c r="L15" s="15">
        <f>+'[1]Journal (Lakh)'!L15/100</f>
        <v>6.138509</v>
      </c>
      <c r="M15" s="15">
        <f>+'[1]Journal (Lakh)'!M15/100</f>
        <v>112.74043830000001</v>
      </c>
      <c r="N15" s="15">
        <f>+'[1]Journal (Lakh)'!N15/100</f>
        <v>42.6229503</v>
      </c>
      <c r="O15" s="15">
        <f>+'[1]Journal (Lakh)'!O15/100</f>
        <v>137.9017245</v>
      </c>
      <c r="P15" s="15">
        <f t="shared" si="0"/>
        <v>2818.3366346</v>
      </c>
      <c r="Q15" s="16">
        <f>+(P15/P$63)*100</f>
        <v>5.64822610404273</v>
      </c>
    </row>
    <row r="16" spans="1:17" s="12" customFormat="1" ht="16.5" customHeight="1">
      <c r="A16" s="8">
        <v>7</v>
      </c>
      <c r="B16" s="9" t="s">
        <v>26</v>
      </c>
      <c r="C16" s="10">
        <f>+'[1]Journal (Lakh)'!C16/100</f>
        <v>218.58004920869004</v>
      </c>
      <c r="D16" s="10">
        <f>+'[1]Journal (Lakh)'!D16/100</f>
        <v>69.66441961317999</v>
      </c>
      <c r="E16" s="10">
        <f>+'[1]Journal (Lakh)'!E16/100</f>
        <v>55.774469624999995</v>
      </c>
      <c r="F16" s="10">
        <f>+'[1]Journal (Lakh)'!F16/100</f>
        <v>13.88994998818</v>
      </c>
      <c r="G16" s="10">
        <f>+'[1]Journal (Lakh)'!G16/100</f>
        <v>54.07995473550999</v>
      </c>
      <c r="H16" s="10">
        <f>+'[1]Journal (Lakh)'!H16/100</f>
        <v>692.148715863</v>
      </c>
      <c r="I16" s="10">
        <f>+'[1]Journal (Lakh)'!I16/100</f>
        <v>442.9087459289999</v>
      </c>
      <c r="J16" s="10">
        <f>+'[1]Journal (Lakh)'!J16/100</f>
        <v>249.239969934</v>
      </c>
      <c r="K16" s="10">
        <f>+'[1]Journal (Lakh)'!K16/100</f>
        <v>481.2814109022622</v>
      </c>
      <c r="L16" s="10">
        <f>+'[1]Journal (Lakh)'!L16/100</f>
        <v>18.49170589997</v>
      </c>
      <c r="M16" s="10">
        <f>+'[1]Journal (Lakh)'!M16/100</f>
        <v>96.67138939200998</v>
      </c>
      <c r="N16" s="10">
        <f>+'[1]Journal (Lakh)'!N16/100</f>
        <v>212.8052934239696</v>
      </c>
      <c r="O16" s="10">
        <f>+'[1]Journal (Lakh)'!O16/100</f>
        <v>234.86819672854975</v>
      </c>
      <c r="P16" s="10">
        <f t="shared" si="0"/>
        <v>2078.5911357671416</v>
      </c>
      <c r="Q16" s="11">
        <f>+(P16/P$62)*100</f>
        <v>3.6863340870962555</v>
      </c>
    </row>
    <row r="17" spans="1:17" s="17" customFormat="1" ht="16.5" customHeight="1">
      <c r="A17" s="13"/>
      <c r="B17" s="14" t="s">
        <v>20</v>
      </c>
      <c r="C17" s="15">
        <f>+'[1]Journal (Lakh)'!C17/100</f>
        <v>210.91285323975998</v>
      </c>
      <c r="D17" s="15">
        <f>+'[1]Journal (Lakh)'!D17/100</f>
        <v>61.22133927080001</v>
      </c>
      <c r="E17" s="15">
        <f>+'[1]Journal (Lakh)'!E17/100</f>
        <v>48.361187400000006</v>
      </c>
      <c r="F17" s="15">
        <f>+'[1]Journal (Lakh)'!F17/100</f>
        <v>12.860151870800001</v>
      </c>
      <c r="G17" s="15">
        <f>+'[1]Journal (Lakh)'!G17/100</f>
        <v>54.92950341456999</v>
      </c>
      <c r="H17" s="15">
        <f>+'[1]Journal (Lakh)'!H17/100</f>
        <v>556.1225969249999</v>
      </c>
      <c r="I17" s="15">
        <f>+'[1]Journal (Lakh)'!I17/100</f>
        <v>374.529995758</v>
      </c>
      <c r="J17" s="15">
        <f>+'[1]Journal (Lakh)'!J17/100</f>
        <v>181.592601167</v>
      </c>
      <c r="K17" s="15">
        <f>+'[1]Journal (Lakh)'!K17/100</f>
        <v>393.3428079965031</v>
      </c>
      <c r="L17" s="15">
        <f>+'[1]Journal (Lakh)'!L17/100</f>
        <v>19.666971927</v>
      </c>
      <c r="M17" s="15">
        <f>+'[1]Journal (Lakh)'!M17/100</f>
        <v>87.85186669662</v>
      </c>
      <c r="N17" s="15">
        <f>+'[1]Journal (Lakh)'!N17/100</f>
        <v>187.38645978600007</v>
      </c>
      <c r="O17" s="15">
        <f>+'[1]Journal (Lakh)'!O17/100</f>
        <v>215.54962906749992</v>
      </c>
      <c r="P17" s="15">
        <f t="shared" si="0"/>
        <v>1786.984028323753</v>
      </c>
      <c r="Q17" s="16">
        <f>+(P17/P$63)*100</f>
        <v>3.58129320407396</v>
      </c>
    </row>
    <row r="18" spans="1:17" s="12" customFormat="1" ht="16.5" customHeight="1">
      <c r="A18" s="8">
        <v>8</v>
      </c>
      <c r="B18" s="9" t="s">
        <v>27</v>
      </c>
      <c r="C18" s="10">
        <f>+'[1]Journal (Lakh)'!C18/100</f>
        <v>80.737122317</v>
      </c>
      <c r="D18" s="10">
        <f>+'[1]Journal (Lakh)'!D18/100</f>
        <v>47.764972252999996</v>
      </c>
      <c r="E18" s="10">
        <f>+'[1]Journal (Lakh)'!E18/100</f>
        <v>47.754406153</v>
      </c>
      <c r="F18" s="10">
        <f>+'[1]Journal (Lakh)'!F18/100</f>
        <v>0.0105661</v>
      </c>
      <c r="G18" s="10">
        <f>+'[1]Journal (Lakh)'!G18/100</f>
        <v>21.382529747</v>
      </c>
      <c r="H18" s="10">
        <f>+'[1]Journal (Lakh)'!H18/100</f>
        <v>913.0335377679999</v>
      </c>
      <c r="I18" s="10">
        <f>+'[1]Journal (Lakh)'!I18/100</f>
        <v>471.25075491899986</v>
      </c>
      <c r="J18" s="10">
        <f>+'[1]Journal (Lakh)'!J18/100</f>
        <v>441.782782849</v>
      </c>
      <c r="K18" s="10">
        <f>+'[1]Journal (Lakh)'!K18/100</f>
        <v>163.30575426933333</v>
      </c>
      <c r="L18" s="10">
        <f>+'[1]Journal (Lakh)'!L18/100</f>
        <v>0</v>
      </c>
      <c r="M18" s="10">
        <f>+'[1]Journal (Lakh)'!M18/100</f>
        <v>10.659453570999998</v>
      </c>
      <c r="N18" s="10">
        <f>+'[1]Journal (Lakh)'!N18/100</f>
        <v>45.307975702</v>
      </c>
      <c r="O18" s="10">
        <f>+'[1]Journal (Lakh)'!O18/100</f>
        <v>34.323514172625</v>
      </c>
      <c r="P18" s="10">
        <f t="shared" si="0"/>
        <v>1316.5148597999585</v>
      </c>
      <c r="Q18" s="11">
        <f>+(P18/P$62)*100</f>
        <v>2.334809150457675</v>
      </c>
    </row>
    <row r="19" spans="1:17" s="17" customFormat="1" ht="16.5" customHeight="1">
      <c r="A19" s="13"/>
      <c r="B19" s="14" t="s">
        <v>20</v>
      </c>
      <c r="C19" s="15">
        <f>+'[1]Journal (Lakh)'!C19/100</f>
        <v>70.34006742826782</v>
      </c>
      <c r="D19" s="15">
        <f>+'[1]Journal (Lakh)'!D19/100</f>
        <v>35.63082070030086</v>
      </c>
      <c r="E19" s="15">
        <f>+'[1]Journal (Lakh)'!E19/100</f>
        <v>35.620254600300854</v>
      </c>
      <c r="F19" s="15">
        <f>+'[1]Journal (Lakh)'!F19/100</f>
        <v>0.0105661</v>
      </c>
      <c r="G19" s="15">
        <f>+'[1]Journal (Lakh)'!G19/100</f>
        <v>20.984182325121033</v>
      </c>
      <c r="H19" s="15">
        <f>+'[1]Journal (Lakh)'!H19/100</f>
        <v>772.6892192340421</v>
      </c>
      <c r="I19" s="15">
        <f>+'[1]Journal (Lakh)'!I19/100</f>
        <v>431.88839099404197</v>
      </c>
      <c r="J19" s="15">
        <f>+'[1]Journal (Lakh)'!J19/100</f>
        <v>340.8008282400001</v>
      </c>
      <c r="K19" s="15">
        <f>+'[1]Journal (Lakh)'!K19/100</f>
        <v>209.27612668267884</v>
      </c>
      <c r="L19" s="15">
        <f>+'[1]Journal (Lakh)'!L19/100</f>
        <v>0</v>
      </c>
      <c r="M19" s="15">
        <f>+'[1]Journal (Lakh)'!M19/100</f>
        <v>9.726797560233</v>
      </c>
      <c r="N19" s="15">
        <f>+'[1]Journal (Lakh)'!N19/100</f>
        <v>38.43858127136719</v>
      </c>
      <c r="O19" s="15">
        <f>+'[1]Journal (Lakh)'!O19/100</f>
        <v>16.92742932897552</v>
      </c>
      <c r="P19" s="15">
        <f t="shared" si="0"/>
        <v>1174.0132245309862</v>
      </c>
      <c r="Q19" s="16">
        <f>+(P19/P$63)*100</f>
        <v>2.352838926293995</v>
      </c>
    </row>
    <row r="20" spans="1:17" s="17" customFormat="1" ht="16.5" customHeight="1">
      <c r="A20" s="8">
        <v>9</v>
      </c>
      <c r="B20" s="9" t="s">
        <v>28</v>
      </c>
      <c r="C20" s="10">
        <f>+'[1]Journal (Lakh)'!C20/100</f>
        <v>98.083630684</v>
      </c>
      <c r="D20" s="10">
        <f>+'[1]Journal (Lakh)'!D20/100</f>
        <v>39.433006612999996</v>
      </c>
      <c r="E20" s="10">
        <f>+'[1]Journal (Lakh)'!E20/100</f>
        <v>39.433006612999996</v>
      </c>
      <c r="F20" s="10">
        <f>+'[1]Journal (Lakh)'!F20/100</f>
        <v>0</v>
      </c>
      <c r="G20" s="10">
        <f>+'[1]Journal (Lakh)'!G20/100</f>
        <v>29.241681074</v>
      </c>
      <c r="H20" s="10">
        <f>+'[1]Journal (Lakh)'!H20/100</f>
        <v>502.6524216060001</v>
      </c>
      <c r="I20" s="10">
        <f>+'[1]Journal (Lakh)'!I20/100</f>
        <v>355.38360009</v>
      </c>
      <c r="J20" s="10">
        <f>+'[1]Journal (Lakh)'!J20/100</f>
        <v>147.268821516</v>
      </c>
      <c r="K20" s="10">
        <f>+'[1]Journal (Lakh)'!K20/100</f>
        <v>108.75800142</v>
      </c>
      <c r="L20" s="10">
        <f>+'[1]Journal (Lakh)'!L20/100</f>
        <v>0</v>
      </c>
      <c r="M20" s="10">
        <f>+'[1]Journal (Lakh)'!M20/100</f>
        <v>27.032828535</v>
      </c>
      <c r="N20" s="10">
        <f>+'[1]Journal (Lakh)'!N20/100</f>
        <v>39.612572574</v>
      </c>
      <c r="O20" s="10">
        <f>+'[1]Journal (Lakh)'!O20/100</f>
        <v>83.806623645</v>
      </c>
      <c r="P20" s="10">
        <f t="shared" si="0"/>
        <v>928.620766151</v>
      </c>
      <c r="Q20" s="11">
        <f>+(P20/P$62)*100</f>
        <v>1.6468878007528283</v>
      </c>
    </row>
    <row r="21" spans="1:17" s="17" customFormat="1" ht="16.5" customHeight="1">
      <c r="A21" s="13"/>
      <c r="B21" s="14" t="s">
        <v>20</v>
      </c>
      <c r="C21" s="15">
        <f>+'[1]Journal (Lakh)'!C21/100</f>
        <v>82.75909900299999</v>
      </c>
      <c r="D21" s="15">
        <f>+'[1]Journal (Lakh)'!D21/100</f>
        <v>42.134623407999996</v>
      </c>
      <c r="E21" s="15">
        <f>+'[1]Journal (Lakh)'!E21/100</f>
        <v>42.134623407999996</v>
      </c>
      <c r="F21" s="15">
        <f>+'[1]Journal (Lakh)'!F21/100</f>
        <v>0</v>
      </c>
      <c r="G21" s="15">
        <f>+'[1]Journal (Lakh)'!G21/100</f>
        <v>26.366469643000002</v>
      </c>
      <c r="H21" s="15">
        <f>+'[1]Journal (Lakh)'!H21/100</f>
        <v>450.09051201</v>
      </c>
      <c r="I21" s="15">
        <f>+'[1]Journal (Lakh)'!I21/100</f>
        <v>309.065089211</v>
      </c>
      <c r="J21" s="15">
        <f>+'[1]Journal (Lakh)'!J21/100</f>
        <v>141.025422799</v>
      </c>
      <c r="K21" s="15">
        <f>+'[1]Journal (Lakh)'!K21/100</f>
        <v>113.203088644</v>
      </c>
      <c r="L21" s="15">
        <f>+'[1]Journal (Lakh)'!L21/100</f>
        <v>0</v>
      </c>
      <c r="M21" s="15">
        <f>+'[1]Journal (Lakh)'!M21/100</f>
        <v>22.716806269</v>
      </c>
      <c r="N21" s="15">
        <f>+'[1]Journal (Lakh)'!N21/100</f>
        <v>51.724564142999995</v>
      </c>
      <c r="O21" s="15">
        <f>+'[1]Journal (Lakh)'!O21/100</f>
        <v>43.43362049</v>
      </c>
      <c r="P21" s="15">
        <f t="shared" si="0"/>
        <v>832.4287836099999</v>
      </c>
      <c r="Q21" s="16">
        <f>+(P21/P$63)*100</f>
        <v>1.6682698325034713</v>
      </c>
    </row>
    <row r="22" spans="1:17" s="17" customFormat="1" ht="16.5" customHeight="1">
      <c r="A22" s="8">
        <v>10</v>
      </c>
      <c r="B22" s="9" t="s">
        <v>29</v>
      </c>
      <c r="C22" s="10">
        <f>+'[1]Journal (Lakh)'!C22/100</f>
        <v>79.7290869</v>
      </c>
      <c r="D22" s="10">
        <f>+'[1]Journal (Lakh)'!D22/100</f>
        <v>14.9615637</v>
      </c>
      <c r="E22" s="10">
        <f>+'[1]Journal (Lakh)'!E22/100</f>
        <v>14.9615637</v>
      </c>
      <c r="F22" s="10">
        <f>+'[1]Journal (Lakh)'!F22/100</f>
        <v>0</v>
      </c>
      <c r="G22" s="10">
        <f>+'[1]Journal (Lakh)'!G22/100</f>
        <v>15.476209682999997</v>
      </c>
      <c r="H22" s="10">
        <f>+'[1]Journal (Lakh)'!H22/100</f>
        <v>164.71801100000002</v>
      </c>
      <c r="I22" s="10">
        <f>+'[1]Journal (Lakh)'!I22/100</f>
        <v>89.40476122604001</v>
      </c>
      <c r="J22" s="10">
        <f>+'[1]Journal (Lakh)'!J22/100</f>
        <v>75.31324977396</v>
      </c>
      <c r="K22" s="10">
        <f>+'[1]Journal (Lakh)'!K22/100</f>
        <v>56.2486618</v>
      </c>
      <c r="L22" s="10">
        <f>+'[1]Journal (Lakh)'!L22/100</f>
        <v>0.3445497</v>
      </c>
      <c r="M22" s="10">
        <f>+'[1]Journal (Lakh)'!M22/100</f>
        <v>3.3065045</v>
      </c>
      <c r="N22" s="10">
        <f>+'[1]Journal (Lakh)'!N22/100</f>
        <v>4.8348702</v>
      </c>
      <c r="O22" s="10">
        <f>+'[1]Journal (Lakh)'!O22/100</f>
        <v>46.1531282</v>
      </c>
      <c r="P22" s="10">
        <f t="shared" si="0"/>
        <v>385.772585683</v>
      </c>
      <c r="Q22" s="11">
        <f>+(P22/P$62)*100</f>
        <v>0.6841589035958517</v>
      </c>
    </row>
    <row r="23" spans="1:17" s="17" customFormat="1" ht="16.5" customHeight="1">
      <c r="A23" s="13"/>
      <c r="B23" s="14" t="s">
        <v>20</v>
      </c>
      <c r="C23" s="15">
        <f>+'[1]Journal (Lakh)'!C23/100</f>
        <v>65.404261722</v>
      </c>
      <c r="D23" s="15">
        <f>+'[1]Journal (Lakh)'!D23/100</f>
        <v>10.949989700000001</v>
      </c>
      <c r="E23" s="15">
        <f>+'[1]Journal (Lakh)'!E23/100</f>
        <v>10.949989700000001</v>
      </c>
      <c r="F23" s="15">
        <f>+'[1]Journal (Lakh)'!F23/100</f>
        <v>0</v>
      </c>
      <c r="G23" s="15">
        <f>+'[1]Journal (Lakh)'!G23/100</f>
        <v>8.874273953000003</v>
      </c>
      <c r="H23" s="15">
        <f>+'[1]Journal (Lakh)'!H23/100</f>
        <v>195.764302579</v>
      </c>
      <c r="I23" s="15">
        <f>+'[1]Journal (Lakh)'!I23/100</f>
        <v>100.7900656995</v>
      </c>
      <c r="J23" s="15">
        <f>+'[1]Journal (Lakh)'!J23/100</f>
        <v>94.97423687949998</v>
      </c>
      <c r="K23" s="15">
        <f>+'[1]Journal (Lakh)'!K23/100</f>
        <v>35.6419698</v>
      </c>
      <c r="L23" s="15">
        <f>+'[1]Journal (Lakh)'!L23/100</f>
        <v>0</v>
      </c>
      <c r="M23" s="15">
        <f>+'[1]Journal (Lakh)'!M23/100</f>
        <v>3.2443424000000003</v>
      </c>
      <c r="N23" s="15">
        <f>+'[1]Journal (Lakh)'!N23/100</f>
        <v>4.055456899999999</v>
      </c>
      <c r="O23" s="15">
        <f>+'[1]Journal (Lakh)'!O23/100</f>
        <v>43.593104381</v>
      </c>
      <c r="P23" s="15">
        <f t="shared" si="0"/>
        <v>367.52770143500004</v>
      </c>
      <c r="Q23" s="16">
        <f>+(P23/P$63)*100</f>
        <v>0.7365619605972353</v>
      </c>
    </row>
    <row r="24" spans="1:17" s="17" customFormat="1" ht="16.5" customHeight="1">
      <c r="A24" s="8">
        <v>11</v>
      </c>
      <c r="B24" s="9" t="s">
        <v>30</v>
      </c>
      <c r="C24" s="10">
        <f>+'[1]Journal (Lakh)'!C24/100</f>
        <v>8.4930406</v>
      </c>
      <c r="D24" s="10">
        <f>+'[1]Journal (Lakh)'!D24/100</f>
        <v>0.6391176000000001</v>
      </c>
      <c r="E24" s="10">
        <f>+'[1]Journal (Lakh)'!E24/100</f>
        <v>0.6391176000000001</v>
      </c>
      <c r="F24" s="10">
        <f>+'[1]Journal (Lakh)'!F24/100</f>
        <v>0</v>
      </c>
      <c r="G24" s="10">
        <f>+'[1]Journal (Lakh)'!G24/100</f>
        <v>4.4520854</v>
      </c>
      <c r="H24" s="10">
        <f>+'[1]Journal (Lakh)'!H24/100</f>
        <v>1084.6865039</v>
      </c>
      <c r="I24" s="10">
        <f>+'[1]Journal (Lakh)'!I24/100</f>
        <v>378.85625289999996</v>
      </c>
      <c r="J24" s="10">
        <f>+'[1]Journal (Lakh)'!J24/100</f>
        <v>705.830251</v>
      </c>
      <c r="K24" s="10">
        <f>+'[1]Journal (Lakh)'!K24/100</f>
        <v>0</v>
      </c>
      <c r="L24" s="10">
        <f>+'[1]Journal (Lakh)'!L24/100</f>
        <v>0</v>
      </c>
      <c r="M24" s="10">
        <f>+'[1]Journal (Lakh)'!M24/100</f>
        <v>1.0557856</v>
      </c>
      <c r="N24" s="10">
        <f>+'[1]Journal (Lakh)'!N24/100</f>
        <v>3.4348447000000006</v>
      </c>
      <c r="O24" s="10">
        <f>+'[1]Journal (Lakh)'!O24/100</f>
        <v>4.5285023</v>
      </c>
      <c r="P24" s="10">
        <f t="shared" si="0"/>
        <v>1107.2898801</v>
      </c>
      <c r="Q24" s="11">
        <f>+(P24/P$62)*100</f>
        <v>1.9637534092547153</v>
      </c>
    </row>
    <row r="25" spans="1:17" s="17" customFormat="1" ht="16.5" customHeight="1">
      <c r="A25" s="13"/>
      <c r="B25" s="14" t="s">
        <v>20</v>
      </c>
      <c r="C25" s="15">
        <f>+'[1]Journal (Lakh)'!C25/100</f>
        <v>7.4818522000000005</v>
      </c>
      <c r="D25" s="15">
        <f>+'[1]Journal (Lakh)'!D25/100</f>
        <v>1.4718278999999999</v>
      </c>
      <c r="E25" s="15">
        <f>+'[1]Journal (Lakh)'!E25/100</f>
        <v>1.4718278999999999</v>
      </c>
      <c r="F25" s="15">
        <f>+'[1]Journal (Lakh)'!F25/100</f>
        <v>0</v>
      </c>
      <c r="G25" s="15">
        <f>+'[1]Journal (Lakh)'!G25/100</f>
        <v>3.0334720999999996</v>
      </c>
      <c r="H25" s="15">
        <f>+'[1]Journal (Lakh)'!H25/100</f>
        <v>1069.9338881</v>
      </c>
      <c r="I25" s="15">
        <f>+'[1]Journal (Lakh)'!I25/100</f>
        <v>413.3727958</v>
      </c>
      <c r="J25" s="15">
        <f>+'[1]Journal (Lakh)'!J25/100</f>
        <v>656.5610923</v>
      </c>
      <c r="K25" s="15">
        <f>+'[1]Journal (Lakh)'!K25/100</f>
        <v>0</v>
      </c>
      <c r="L25" s="15">
        <f>+'[1]Journal (Lakh)'!L25/100</f>
        <v>0</v>
      </c>
      <c r="M25" s="15">
        <f>+'[1]Journal (Lakh)'!M25/100</f>
        <v>0.43897390000000003</v>
      </c>
      <c r="N25" s="15">
        <f>+'[1]Journal (Lakh)'!N25/100</f>
        <v>2.8251690000000003</v>
      </c>
      <c r="O25" s="15">
        <f>+'[1]Journal (Lakh)'!O25/100</f>
        <v>3.0340911999999998</v>
      </c>
      <c r="P25" s="15">
        <f t="shared" si="0"/>
        <v>1088.2192744000001</v>
      </c>
      <c r="Q25" s="16">
        <f>+(P25/P$63)*100</f>
        <v>2.180899342232366</v>
      </c>
    </row>
    <row r="26" spans="1:17" s="17" customFormat="1" ht="16.5" customHeight="1">
      <c r="A26" s="8">
        <v>12</v>
      </c>
      <c r="B26" s="9" t="s">
        <v>31</v>
      </c>
      <c r="C26" s="10">
        <f>+'[1]Journal (Lakh)'!C26/100</f>
        <v>63.506054042</v>
      </c>
      <c r="D26" s="10">
        <f>+'[1]Journal (Lakh)'!D26/100</f>
        <v>25.132575066999994</v>
      </c>
      <c r="E26" s="10">
        <f>+'[1]Journal (Lakh)'!E26/100</f>
        <v>25.132575066999994</v>
      </c>
      <c r="F26" s="10">
        <f>+'[1]Journal (Lakh)'!F26/100</f>
        <v>0</v>
      </c>
      <c r="G26" s="10">
        <f>+'[1]Journal (Lakh)'!G26/100</f>
        <v>26.529843686999996</v>
      </c>
      <c r="H26" s="10">
        <f>+'[1]Journal (Lakh)'!H26/100</f>
        <v>755.5729620099996</v>
      </c>
      <c r="I26" s="10">
        <f>+'[1]Journal (Lakh)'!I26/100</f>
        <v>520.1436518189996</v>
      </c>
      <c r="J26" s="10">
        <f>+'[1]Journal (Lakh)'!J26/100</f>
        <v>235.42931019099996</v>
      </c>
      <c r="K26" s="10">
        <f>+'[1]Journal (Lakh)'!K26/100</f>
        <v>119.1889675099994</v>
      </c>
      <c r="L26" s="10">
        <f>+'[1]Journal (Lakh)'!L26/100</f>
        <v>0</v>
      </c>
      <c r="M26" s="10">
        <f>+'[1]Journal (Lakh)'!M26/100</f>
        <v>11.036868283999997</v>
      </c>
      <c r="N26" s="10">
        <f>+'[1]Journal (Lakh)'!N26/100</f>
        <v>18.388662801000006</v>
      </c>
      <c r="O26" s="10">
        <f>+'[1]Journal (Lakh)'!O26/100</f>
        <v>12.608959596</v>
      </c>
      <c r="P26" s="10">
        <f t="shared" si="0"/>
        <v>1031.964892996999</v>
      </c>
      <c r="Q26" s="11">
        <f>+(P26/P$62)*100</f>
        <v>1.830166258424594</v>
      </c>
    </row>
    <row r="27" spans="1:17" s="17" customFormat="1" ht="16.5" customHeight="1">
      <c r="A27" s="13"/>
      <c r="B27" s="14" t="s">
        <v>20</v>
      </c>
      <c r="C27" s="15">
        <f>+'[1]Journal (Lakh)'!C27/100</f>
        <v>42.739894791</v>
      </c>
      <c r="D27" s="15">
        <f>+'[1]Journal (Lakh)'!D27/100</f>
        <v>16.490450492</v>
      </c>
      <c r="E27" s="15">
        <f>+'[1]Journal (Lakh)'!E27/100</f>
        <v>16.490450492</v>
      </c>
      <c r="F27" s="15">
        <f>+'[1]Journal (Lakh)'!F27/100</f>
        <v>0</v>
      </c>
      <c r="G27" s="15">
        <f>+'[1]Journal (Lakh)'!G27/100</f>
        <v>19.093636799</v>
      </c>
      <c r="H27" s="15">
        <f>+'[1]Journal (Lakh)'!H27/100</f>
        <v>602.017920911</v>
      </c>
      <c r="I27" s="15">
        <f>+'[1]Journal (Lakh)'!I27/100</f>
        <v>444.91423886100006</v>
      </c>
      <c r="J27" s="15">
        <f>+'[1]Journal (Lakh)'!J27/100</f>
        <v>157.10368205</v>
      </c>
      <c r="K27" s="15">
        <f>+'[1]Journal (Lakh)'!K27/100</f>
        <v>156.8828304979999</v>
      </c>
      <c r="L27" s="15">
        <f>+'[1]Journal (Lakh)'!L27/100</f>
        <v>0</v>
      </c>
      <c r="M27" s="15">
        <f>+'[1]Journal (Lakh)'!M27/100</f>
        <v>6.884147478</v>
      </c>
      <c r="N27" s="15">
        <f>+'[1]Journal (Lakh)'!N27/100</f>
        <v>21.82166359</v>
      </c>
      <c r="O27" s="15">
        <f>+'[1]Journal (Lakh)'!O27/100</f>
        <v>10.160985512</v>
      </c>
      <c r="P27" s="15">
        <f t="shared" si="0"/>
        <v>876.091530071</v>
      </c>
      <c r="Q27" s="16">
        <f>+(P27/P$63)*100</f>
        <v>1.7557743063507631</v>
      </c>
    </row>
    <row r="28" spans="1:17" s="17" customFormat="1" ht="16.5" customHeight="1">
      <c r="A28" s="8">
        <v>13</v>
      </c>
      <c r="B28" s="9" t="s">
        <v>32</v>
      </c>
      <c r="C28" s="10">
        <f>+'[1]Journal (Lakh)'!C28/100</f>
        <v>0.252860006</v>
      </c>
      <c r="D28" s="10">
        <f>+'[1]Journal (Lakh)'!D28/100</f>
        <v>0.0068631</v>
      </c>
      <c r="E28" s="10">
        <f>+'[1]Journal (Lakh)'!E28/100</f>
        <v>0.0068631</v>
      </c>
      <c r="F28" s="10">
        <f>+'[1]Journal (Lakh)'!F28/100</f>
        <v>0</v>
      </c>
      <c r="G28" s="10">
        <f>+'[1]Journal (Lakh)'!G28/100</f>
        <v>0.289029497</v>
      </c>
      <c r="H28" s="10">
        <f>+'[1]Journal (Lakh)'!H28/100</f>
        <v>0.579344649</v>
      </c>
      <c r="I28" s="10">
        <f>+'[1]Journal (Lakh)'!I28/100</f>
        <v>0</v>
      </c>
      <c r="J28" s="10">
        <f>+'[1]Journal (Lakh)'!J28/100</f>
        <v>0.579344649</v>
      </c>
      <c r="K28" s="10">
        <f>+'[1]Journal (Lakh)'!K28/100</f>
        <v>0.01370414</v>
      </c>
      <c r="L28" s="10">
        <f>+'[1]Journal (Lakh)'!L28/100</f>
        <v>0</v>
      </c>
      <c r="M28" s="10">
        <f>+'[1]Journal (Lakh)'!M28/100</f>
        <v>15.441836247</v>
      </c>
      <c r="N28" s="10">
        <f>+'[1]Journal (Lakh)'!N28/100</f>
        <v>0.316845446</v>
      </c>
      <c r="O28" s="10">
        <f>+'[1]Journal (Lakh)'!O28/100</f>
        <v>0.819258104</v>
      </c>
      <c r="P28" s="10">
        <f t="shared" si="0"/>
        <v>17.719741188999997</v>
      </c>
      <c r="Q28" s="11">
        <f>+(P28/P$62)*100</f>
        <v>0.031425557838447325</v>
      </c>
    </row>
    <row r="29" spans="1:17" s="17" customFormat="1" ht="16.5" customHeight="1">
      <c r="A29" s="13"/>
      <c r="B29" s="14" t="s">
        <v>20</v>
      </c>
      <c r="C29" s="15">
        <f>+'[1]Journal (Lakh)'!C29/100</f>
        <v>0.678338072</v>
      </c>
      <c r="D29" s="15">
        <f>+'[1]Journal (Lakh)'!D29/100</f>
        <v>0.01213625</v>
      </c>
      <c r="E29" s="15">
        <f>+'[1]Journal (Lakh)'!E29/100</f>
        <v>0.01213625</v>
      </c>
      <c r="F29" s="15">
        <f>+'[1]Journal (Lakh)'!F29/100</f>
        <v>0</v>
      </c>
      <c r="G29" s="15">
        <f>+'[1]Journal (Lakh)'!G29/100</f>
        <v>0.259346411</v>
      </c>
      <c r="H29" s="15">
        <f>+'[1]Journal (Lakh)'!H29/100</f>
        <v>0.224853888</v>
      </c>
      <c r="I29" s="15">
        <f>+'[1]Journal (Lakh)'!I29/100</f>
        <v>0.11854248799999999</v>
      </c>
      <c r="J29" s="15">
        <f>+'[1]Journal (Lakh)'!J29/100</f>
        <v>0.1063114</v>
      </c>
      <c r="K29" s="15">
        <f>+'[1]Journal (Lakh)'!K29/100</f>
        <v>0.010202027</v>
      </c>
      <c r="L29" s="15">
        <f>+'[1]Journal (Lakh)'!L29/100</f>
        <v>0</v>
      </c>
      <c r="M29" s="15">
        <f>+'[1]Journal (Lakh)'!M29/100</f>
        <v>10.952684162999999</v>
      </c>
      <c r="N29" s="15">
        <f>+'[1]Journal (Lakh)'!N29/100</f>
        <v>0.48191818499999994</v>
      </c>
      <c r="O29" s="15">
        <f>+'[1]Journal (Lakh)'!O29/100</f>
        <v>3.712371046</v>
      </c>
      <c r="P29" s="15">
        <f t="shared" si="0"/>
        <v>16.331850042</v>
      </c>
      <c r="Q29" s="16">
        <f>+(P29/P$63)*100</f>
        <v>0.032730647078157864</v>
      </c>
    </row>
    <row r="30" spans="1:17" s="17" customFormat="1" ht="16.5" customHeight="1">
      <c r="A30" s="8">
        <v>14</v>
      </c>
      <c r="B30" s="9" t="s">
        <v>33</v>
      </c>
      <c r="C30" s="10">
        <f>+'[1]Journal (Lakh)'!C30/100</f>
        <v>321.1268</v>
      </c>
      <c r="D30" s="10">
        <f>+'[1]Journal (Lakh)'!D30/100</f>
        <v>7.40934646035</v>
      </c>
      <c r="E30" s="10">
        <f>+'[1]Journal (Lakh)'!E30/100</f>
        <v>7.40934646035</v>
      </c>
      <c r="F30" s="10">
        <f>+'[1]Journal (Lakh)'!F30/100</f>
        <v>0</v>
      </c>
      <c r="G30" s="10">
        <f>+'[1]Journal (Lakh)'!G30/100</f>
        <v>15.044064877</v>
      </c>
      <c r="H30" s="10">
        <f>+'[1]Journal (Lakh)'!H30/100</f>
        <v>319.22526115224986</v>
      </c>
      <c r="I30" s="10">
        <f>+'[1]Journal (Lakh)'!I30/100</f>
        <v>175.56786766447985</v>
      </c>
      <c r="J30" s="10">
        <f>+'[1]Journal (Lakh)'!J30/100</f>
        <v>143.65739348776998</v>
      </c>
      <c r="K30" s="10">
        <f>+'[1]Journal (Lakh)'!K30/100</f>
        <v>10.31171510700002</v>
      </c>
      <c r="L30" s="10">
        <f>+'[1]Journal (Lakh)'!L30/100</f>
        <v>3.6156331999999995</v>
      </c>
      <c r="M30" s="10">
        <f>+'[1]Journal (Lakh)'!M30/100</f>
        <v>2.6292885629999994</v>
      </c>
      <c r="N30" s="10">
        <f>+'[1]Journal (Lakh)'!N30/100</f>
        <v>119.23670784800001</v>
      </c>
      <c r="O30" s="10">
        <f>+'[1]Journal (Lakh)'!O30/100</f>
        <v>26.472557063000004</v>
      </c>
      <c r="P30" s="10">
        <f t="shared" si="0"/>
        <v>825.0713742706</v>
      </c>
      <c r="Q30" s="11">
        <f>+(P30/P$62)*100</f>
        <v>1.4632453102127507</v>
      </c>
    </row>
    <row r="31" spans="1:17" s="17" customFormat="1" ht="16.5" customHeight="1">
      <c r="A31" s="8"/>
      <c r="B31" s="14" t="s">
        <v>20</v>
      </c>
      <c r="C31" s="15">
        <f>+'[1]Journal (Lakh)'!C31/100</f>
        <v>211.72</v>
      </c>
      <c r="D31" s="15">
        <f>+'[1]Journal (Lakh)'!D31/100</f>
        <v>5.2279</v>
      </c>
      <c r="E31" s="15">
        <f>+'[1]Journal (Lakh)'!E31/100</f>
        <v>5.2279</v>
      </c>
      <c r="F31" s="15">
        <f>+'[1]Journal (Lakh)'!F31/100</f>
        <v>0</v>
      </c>
      <c r="G31" s="15">
        <f>+'[1]Journal (Lakh)'!G31/100</f>
        <v>15.507068162000001</v>
      </c>
      <c r="H31" s="15">
        <f>+'[1]Journal (Lakh)'!H31/100</f>
        <v>157.4817</v>
      </c>
      <c r="I31" s="15">
        <f>+'[1]Journal (Lakh)'!I31/100</f>
        <v>98.53</v>
      </c>
      <c r="J31" s="15">
        <f>+'[1]Journal (Lakh)'!J31/100</f>
        <v>58.9517</v>
      </c>
      <c r="K31" s="15">
        <f>+'[1]Journal (Lakh)'!K31/100</f>
        <v>5.676113699999999</v>
      </c>
      <c r="L31" s="15">
        <f>+'[1]Journal (Lakh)'!L31/100</f>
        <v>16.6171188</v>
      </c>
      <c r="M31" s="15">
        <f>+'[1]Journal (Lakh)'!M31/100</f>
        <v>1.5529</v>
      </c>
      <c r="N31" s="15">
        <f>+'[1]Journal (Lakh)'!N31/100</f>
        <v>60.5886</v>
      </c>
      <c r="O31" s="15">
        <f>+'[1]Journal (Lakh)'!O31/100</f>
        <v>19.043396599999998</v>
      </c>
      <c r="P31" s="18">
        <f>C31+D31+G31+H31+K31+L31+M31+N31+O31</f>
        <v>493.414797262</v>
      </c>
      <c r="Q31" s="16">
        <f>+(P31/P$63)*100</f>
        <v>0.9888521845835925</v>
      </c>
    </row>
    <row r="32" spans="1:17" s="17" customFormat="1" ht="16.5" customHeight="1">
      <c r="A32" s="8">
        <v>15</v>
      </c>
      <c r="B32" s="9" t="s">
        <v>34</v>
      </c>
      <c r="C32" s="10">
        <f>+'[1]Journal (Lakh)'!C32/100</f>
        <v>25.39153005874226</v>
      </c>
      <c r="D32" s="10">
        <f>+'[1]Journal (Lakh)'!D32/100</f>
        <v>6.255026978396311</v>
      </c>
      <c r="E32" s="10">
        <f>+'[1]Journal (Lakh)'!E32/100</f>
        <v>6.255026978396311</v>
      </c>
      <c r="F32" s="10">
        <f>+'[1]Journal (Lakh)'!F32/100</f>
        <v>0</v>
      </c>
      <c r="G32" s="10">
        <f>+'[1]Journal (Lakh)'!G32/100</f>
        <v>11.402120418809186</v>
      </c>
      <c r="H32" s="10">
        <f>+'[1]Journal (Lakh)'!H32/100</f>
        <v>95.37249312200005</v>
      </c>
      <c r="I32" s="10">
        <f>+'[1]Journal (Lakh)'!I32/100</f>
        <v>71.33134464300001</v>
      </c>
      <c r="J32" s="10">
        <f>+'[1]Journal (Lakh)'!J32/100</f>
        <v>24.04114847900004</v>
      </c>
      <c r="K32" s="10">
        <f>+'[1]Journal (Lakh)'!K32/100</f>
        <v>31.328804192999993</v>
      </c>
      <c r="L32" s="10">
        <f>+'[1]Journal (Lakh)'!L32/100</f>
        <v>0</v>
      </c>
      <c r="M32" s="10">
        <f>+'[1]Journal (Lakh)'!M32/100</f>
        <v>4.0455860999999995</v>
      </c>
      <c r="N32" s="10">
        <f>+'[1]Journal (Lakh)'!N32/100</f>
        <v>2.620743991</v>
      </c>
      <c r="O32" s="10">
        <f>+'[1]Journal (Lakh)'!O32/100</f>
        <v>1.6044504490000002</v>
      </c>
      <c r="P32" s="10">
        <f t="shared" si="0"/>
        <v>178.02075531094783</v>
      </c>
      <c r="Q32" s="11">
        <f>+(P32/P$62)*100</f>
        <v>0.3157157592087826</v>
      </c>
    </row>
    <row r="33" spans="1:17" s="17" customFormat="1" ht="16.5" customHeight="1">
      <c r="A33" s="8"/>
      <c r="B33" s="14" t="s">
        <v>20</v>
      </c>
      <c r="C33" s="15">
        <f>+'[1]Journal (Lakh)'!C33/100</f>
        <v>18.149654649742775</v>
      </c>
      <c r="D33" s="15">
        <f>+'[1]Journal (Lakh)'!D33/100</f>
        <v>5.565054036679251</v>
      </c>
      <c r="E33" s="15">
        <f>+'[1]Journal (Lakh)'!E33/100</f>
        <v>5.565054036679251</v>
      </c>
      <c r="F33" s="15">
        <f>+'[1]Journal (Lakh)'!F33/100</f>
        <v>0</v>
      </c>
      <c r="G33" s="15">
        <f>+'[1]Journal (Lakh)'!G33/100</f>
        <v>11.093601010203447</v>
      </c>
      <c r="H33" s="15">
        <f>+'[1]Journal (Lakh)'!H33/100</f>
        <v>64.8862345159032</v>
      </c>
      <c r="I33" s="15">
        <f>+'[1]Journal (Lakh)'!I33/100</f>
        <v>41.48523394239715</v>
      </c>
      <c r="J33" s="15">
        <f>+'[1]Journal (Lakh)'!J33/100</f>
        <v>23.40100057350604</v>
      </c>
      <c r="K33" s="15">
        <f>+'[1]Journal (Lakh)'!K33/100</f>
        <v>9.149853503566316</v>
      </c>
      <c r="L33" s="15">
        <f>+'[1]Journal (Lakh)'!L33/100</f>
        <v>0</v>
      </c>
      <c r="M33" s="15">
        <f>+'[1]Journal (Lakh)'!M33/100</f>
        <v>3.7404097272715804</v>
      </c>
      <c r="N33" s="15">
        <f>+'[1]Journal (Lakh)'!N33/100</f>
        <v>2.774284602777777</v>
      </c>
      <c r="O33" s="15">
        <f>+'[1]Journal (Lakh)'!O33/100</f>
        <v>2.1298197575493947</v>
      </c>
      <c r="P33" s="15">
        <f>C33+D33+G33+H33+K33+L33+M33+N33+O33</f>
        <v>117.48891180369375</v>
      </c>
      <c r="Q33" s="11">
        <f>+(P33/P$63)*100</f>
        <v>0.23545943037403724</v>
      </c>
    </row>
    <row r="34" spans="1:17" s="17" customFormat="1" ht="16.5" customHeight="1">
      <c r="A34" s="8">
        <v>16</v>
      </c>
      <c r="B34" s="9" t="s">
        <v>35</v>
      </c>
      <c r="C34" s="10">
        <f>+'[1]Journal (Lakh)'!C34/100</f>
        <v>4.0447537875</v>
      </c>
      <c r="D34" s="10">
        <f>+'[1]Journal (Lakh)'!D34/100</f>
        <v>2.028784</v>
      </c>
      <c r="E34" s="10">
        <f>+'[1]Journal (Lakh)'!E34/100</f>
        <v>2.028784</v>
      </c>
      <c r="F34" s="10">
        <f>+'[1]Journal (Lakh)'!F34/100</f>
        <v>0</v>
      </c>
      <c r="G34" s="10">
        <f>+'[1]Journal (Lakh)'!G34/100</f>
        <v>1.8924779</v>
      </c>
      <c r="H34" s="10">
        <f>+'[1]Journal (Lakh)'!H34/100</f>
        <v>264.673516305</v>
      </c>
      <c r="I34" s="10">
        <f>+'[1]Journal (Lakh)'!I34/100</f>
        <v>137.55091360499998</v>
      </c>
      <c r="J34" s="10">
        <f>+'[1]Journal (Lakh)'!J34/100</f>
        <v>127.1226027</v>
      </c>
      <c r="K34" s="10">
        <f>+'[1]Journal (Lakh)'!K34/100</f>
        <v>0</v>
      </c>
      <c r="L34" s="10">
        <f>+'[1]Journal (Lakh)'!L34/100</f>
        <v>0</v>
      </c>
      <c r="M34" s="10">
        <f>+'[1]Journal (Lakh)'!M34/100</f>
        <v>1.6396118999999998</v>
      </c>
      <c r="N34" s="10">
        <f>+'[1]Journal (Lakh)'!N34/100</f>
        <v>0</v>
      </c>
      <c r="O34" s="10">
        <f>+'[1]Journal (Lakh)'!O34/100</f>
        <v>1.0824843</v>
      </c>
      <c r="P34" s="10">
        <f>C34+D34+G34+H34+K34+L34+M34+N34+O34</f>
        <v>275.36162819249995</v>
      </c>
      <c r="Q34" s="11">
        <f>+(P34/P$62)*100</f>
        <v>0.48834758256087046</v>
      </c>
    </row>
    <row r="35" spans="1:17" s="17" customFormat="1" ht="16.5" customHeight="1">
      <c r="A35" s="8"/>
      <c r="B35" s="14" t="s">
        <v>20</v>
      </c>
      <c r="C35" s="18">
        <f>+'[1]Journal (Lakh)'!C35/100</f>
        <v>0</v>
      </c>
      <c r="D35" s="18">
        <f>+'[1]Journal (Lakh)'!D35/100</f>
        <v>0</v>
      </c>
      <c r="E35" s="18">
        <f>+'[1]Journal (Lakh)'!E35/100</f>
        <v>0</v>
      </c>
      <c r="F35" s="18">
        <f>+'[1]Journal (Lakh)'!F35/100</f>
        <v>0</v>
      </c>
      <c r="G35" s="18">
        <f>+'[1]Journal (Lakh)'!G35/100</f>
        <v>0</v>
      </c>
      <c r="H35" s="18">
        <f>+'[1]Journal (Lakh)'!H35/100</f>
        <v>30.48778</v>
      </c>
      <c r="I35" s="18">
        <f>+'[1]Journal (Lakh)'!I35/100</f>
        <v>19.38835</v>
      </c>
      <c r="J35" s="18">
        <f>+'[1]Journal (Lakh)'!J35/100</f>
        <v>11.09943</v>
      </c>
      <c r="K35" s="18">
        <f>+'[1]Journal (Lakh)'!K35/100</f>
        <v>0</v>
      </c>
      <c r="L35" s="18">
        <f>+'[1]Journal (Lakh)'!L35/100</f>
        <v>0</v>
      </c>
      <c r="M35" s="18">
        <f>+'[1]Journal (Lakh)'!M35/100</f>
        <v>0</v>
      </c>
      <c r="N35" s="18">
        <f>+'[1]Journal (Lakh)'!N35/100</f>
        <v>0</v>
      </c>
      <c r="O35" s="18">
        <f>+'[1]Journal (Lakh)'!O35/100</f>
        <v>0</v>
      </c>
      <c r="P35" s="18">
        <f>+'[1]Journal (Lakh)'!P35/100</f>
        <v>30.48778</v>
      </c>
      <c r="Q35" s="18">
        <f>+'[1]Journal (Lakh)'!Q35/100</f>
        <v>0</v>
      </c>
    </row>
    <row r="36" spans="1:17" s="17" customFormat="1" ht="16.5" customHeight="1">
      <c r="A36" s="8">
        <v>17</v>
      </c>
      <c r="B36" s="9" t="s">
        <v>36</v>
      </c>
      <c r="C36" s="10">
        <f>+'[1]Journal (Lakh)'!C44/100</f>
        <v>6.596025991</v>
      </c>
      <c r="D36" s="10">
        <f>+'[1]Journal (Lakh)'!D44/100</f>
        <v>0.663952812</v>
      </c>
      <c r="E36" s="10">
        <f>+'[1]Journal (Lakh)'!E44/100</f>
        <v>0</v>
      </c>
      <c r="F36" s="10">
        <f>+'[1]Journal (Lakh)'!F44/100</f>
        <v>0</v>
      </c>
      <c r="G36" s="10">
        <f>+'[1]Journal (Lakh)'!G44/100</f>
        <v>2.720418467</v>
      </c>
      <c r="H36" s="10">
        <f>+'[1]Journal (Lakh)'!H44/100</f>
        <v>59.538158752</v>
      </c>
      <c r="I36" s="10">
        <f>+'[1]Journal (Lakh)'!I44/100</f>
        <v>51.290976752</v>
      </c>
      <c r="J36" s="10">
        <f>+'[1]Journal (Lakh)'!J44/100</f>
        <v>8.247182</v>
      </c>
      <c r="K36" s="10">
        <f>+'[1]Journal (Lakh)'!K44/100</f>
        <v>0</v>
      </c>
      <c r="L36" s="10">
        <f>+'[1]Journal (Lakh)'!L44/100</f>
        <v>0</v>
      </c>
      <c r="M36" s="10">
        <f>+'[1]Journal (Lakh)'!M44/100</f>
        <v>0.819457329</v>
      </c>
      <c r="N36" s="10">
        <f>+'[1]Journal (Lakh)'!N44/100</f>
        <v>3.6237007489999997</v>
      </c>
      <c r="O36" s="10">
        <f>+'[1]Journal (Lakh)'!O44/100</f>
        <v>1.10123868</v>
      </c>
      <c r="P36" s="10">
        <f>C36+D36+G36+H36+K36+L36+M36+N36+O36</f>
        <v>75.06295277999999</v>
      </c>
      <c r="Q36" s="11">
        <f>+(P36/P$62)*100</f>
        <v>0.1331224389200942</v>
      </c>
    </row>
    <row r="37" spans="1:17" s="17" customFormat="1" ht="16.5" customHeight="1">
      <c r="A37" s="13"/>
      <c r="B37" s="14" t="s">
        <v>20</v>
      </c>
      <c r="C37" s="19" t="s">
        <v>37</v>
      </c>
      <c r="D37" s="19" t="s">
        <v>37</v>
      </c>
      <c r="E37" s="19" t="s">
        <v>37</v>
      </c>
      <c r="F37" s="19" t="s">
        <v>37</v>
      </c>
      <c r="G37" s="19" t="s">
        <v>37</v>
      </c>
      <c r="H37" s="19" t="s">
        <v>37</v>
      </c>
      <c r="I37" s="19" t="s">
        <v>37</v>
      </c>
      <c r="J37" s="19" t="s">
        <v>37</v>
      </c>
      <c r="K37" s="19" t="s">
        <v>37</v>
      </c>
      <c r="L37" s="19" t="s">
        <v>37</v>
      </c>
      <c r="M37" s="19" t="s">
        <v>37</v>
      </c>
      <c r="N37" s="19" t="s">
        <v>37</v>
      </c>
      <c r="O37" s="19" t="s">
        <v>37</v>
      </c>
      <c r="P37" s="19" t="s">
        <v>37</v>
      </c>
      <c r="Q37" s="19" t="s">
        <v>37</v>
      </c>
    </row>
    <row r="38" spans="1:17" s="17" customFormat="1" ht="31.5" customHeight="1">
      <c r="A38" s="8">
        <v>18</v>
      </c>
      <c r="B38" s="20" t="s">
        <v>38</v>
      </c>
      <c r="C38" s="21"/>
      <c r="D38" s="21"/>
      <c r="E38" s="21"/>
      <c r="F38" s="21"/>
      <c r="G38" s="21"/>
      <c r="H38" s="21"/>
      <c r="I38" s="21"/>
      <c r="J38" s="21"/>
      <c r="K38" s="10">
        <f>+'[1]Journal (Lakh)'!K36/100</f>
        <v>721.2587000000001</v>
      </c>
      <c r="L38" s="21"/>
      <c r="M38" s="21"/>
      <c r="N38" s="10">
        <f>+'[1]Journal (Lakh)'!N36/100</f>
        <v>15.5185</v>
      </c>
      <c r="O38" s="10">
        <f>+'[1]Journal (Lakh)'!O36/100</f>
        <v>0</v>
      </c>
      <c r="P38" s="10">
        <f t="shared" si="0"/>
        <v>736.7772000000001</v>
      </c>
      <c r="Q38" s="11">
        <f>+(P38/P$62)*100</f>
        <v>1.3066576010163462</v>
      </c>
    </row>
    <row r="39" spans="1:17" s="17" customFormat="1" ht="16.5" customHeight="1">
      <c r="A39" s="13"/>
      <c r="B39" s="14" t="s">
        <v>20</v>
      </c>
      <c r="C39" s="21"/>
      <c r="D39" s="21"/>
      <c r="E39" s="21"/>
      <c r="F39" s="21"/>
      <c r="G39" s="21"/>
      <c r="H39" s="21"/>
      <c r="I39" s="21"/>
      <c r="J39" s="21"/>
      <c r="K39" s="10">
        <f>+'[1]Journal (Lakh)'!K37/100</f>
        <v>574.9532</v>
      </c>
      <c r="L39" s="19"/>
      <c r="M39" s="19"/>
      <c r="N39" s="10">
        <f>+'[1]Journal (Lakh)'!N37/100</f>
        <v>11.0996</v>
      </c>
      <c r="O39" s="10">
        <f>+'[1]Journal (Lakh)'!O37/100</f>
        <v>0</v>
      </c>
      <c r="P39" s="15">
        <f t="shared" si="0"/>
        <v>586.0528</v>
      </c>
      <c r="Q39" s="16">
        <f>+(P39/P$63)*100</f>
        <v>1.1745079287794649</v>
      </c>
    </row>
    <row r="40" spans="1:17" s="17" customFormat="1" ht="16.5" customHeight="1">
      <c r="A40" s="8">
        <v>19</v>
      </c>
      <c r="B40" s="9" t="s">
        <v>39</v>
      </c>
      <c r="C40" s="10"/>
      <c r="D40" s="10"/>
      <c r="E40" s="10"/>
      <c r="F40" s="10"/>
      <c r="G40" s="10"/>
      <c r="H40" s="10"/>
      <c r="I40" s="10"/>
      <c r="J40" s="10"/>
      <c r="K40" s="10">
        <f>+'[1]Journal (Lakh)'!K38/100</f>
        <v>353.75914876385</v>
      </c>
      <c r="L40" s="10"/>
      <c r="M40" s="10"/>
      <c r="N40" s="10">
        <f>+'[1]Journal (Lakh)'!N38/100</f>
        <v>10.196488532</v>
      </c>
      <c r="O40" s="10">
        <f>+'[1]Journal (Lakh)'!O38/100</f>
        <v>8.843019606</v>
      </c>
      <c r="P40" s="10">
        <f t="shared" si="0"/>
        <v>372.79865690185</v>
      </c>
      <c r="Q40" s="11">
        <f>+(P40/P$62)*100</f>
        <v>0.6611499360858168</v>
      </c>
    </row>
    <row r="41" spans="1:17" s="17" customFormat="1" ht="16.5" customHeight="1">
      <c r="A41" s="13"/>
      <c r="B41" s="14" t="s">
        <v>20</v>
      </c>
      <c r="C41" s="15"/>
      <c r="D41" s="15"/>
      <c r="E41" s="15"/>
      <c r="F41" s="15"/>
      <c r="G41" s="15"/>
      <c r="H41" s="15"/>
      <c r="I41" s="15"/>
      <c r="J41" s="15"/>
      <c r="K41" s="15">
        <f>+'[1]Journal (Lakh)'!K39/100</f>
        <v>344.414169425157</v>
      </c>
      <c r="L41" s="15"/>
      <c r="M41" s="15"/>
      <c r="N41" s="15">
        <f>+'[1]Journal (Lakh)'!N39/100</f>
        <v>8.243665026999999</v>
      </c>
      <c r="O41" s="15">
        <f>+'[1]Journal (Lakh)'!O39/100</f>
        <v>6.382177303</v>
      </c>
      <c r="P41" s="15">
        <f t="shared" si="0"/>
        <v>359.040011755157</v>
      </c>
      <c r="Q41" s="16">
        <f>+(P41/P$63)*100</f>
        <v>0.7195517887731347</v>
      </c>
    </row>
    <row r="42" spans="1:17" s="17" customFormat="1" ht="16.5" customHeight="1">
      <c r="A42" s="8">
        <v>20</v>
      </c>
      <c r="B42" s="9" t="s">
        <v>40</v>
      </c>
      <c r="C42" s="10"/>
      <c r="D42" s="10"/>
      <c r="E42" s="10"/>
      <c r="F42" s="10"/>
      <c r="G42" s="10"/>
      <c r="H42" s="10"/>
      <c r="I42" s="10"/>
      <c r="J42" s="10"/>
      <c r="K42" s="10">
        <f>+'[1]Journal (Lakh)'!K40/100</f>
        <v>205.575</v>
      </c>
      <c r="L42" s="10"/>
      <c r="M42" s="10"/>
      <c r="N42" s="10">
        <f>+'[1]Journal (Lakh)'!N40/100</f>
        <v>0.843</v>
      </c>
      <c r="O42" s="10">
        <f>+'[1]Journal (Lakh)'!O40/100</f>
        <v>0</v>
      </c>
      <c r="P42" s="10">
        <f t="shared" si="0"/>
        <v>206.41799999999998</v>
      </c>
      <c r="Q42" s="11">
        <f>+(P42/P$62)*100</f>
        <v>0.36607762656959536</v>
      </c>
    </row>
    <row r="43" spans="1:17" s="17" customFormat="1" ht="16.5" customHeight="1">
      <c r="A43" s="13"/>
      <c r="B43" s="14" t="s">
        <v>20</v>
      </c>
      <c r="C43" s="15"/>
      <c r="D43" s="15"/>
      <c r="E43" s="15"/>
      <c r="F43" s="15"/>
      <c r="G43" s="15"/>
      <c r="H43" s="15"/>
      <c r="I43" s="15"/>
      <c r="J43" s="15"/>
      <c r="K43" s="15">
        <f>+'[1]Journal (Lakh)'!K41/100</f>
        <v>126.0446505</v>
      </c>
      <c r="L43" s="15"/>
      <c r="M43" s="15"/>
      <c r="N43" s="15">
        <f>+'[1]Journal (Lakh)'!N41/100</f>
        <v>0.6314344</v>
      </c>
      <c r="O43" s="15">
        <f>+'[1]Journal (Lakh)'!O41/100</f>
        <v>0</v>
      </c>
      <c r="P43" s="18">
        <f t="shared" si="0"/>
        <v>126.6760849</v>
      </c>
      <c r="Q43" s="16">
        <f>+(P43/P$63)*100</f>
        <v>0.25387143633097675</v>
      </c>
    </row>
    <row r="44" spans="1:17" s="17" customFormat="1" ht="16.5" customHeight="1">
      <c r="A44" s="8">
        <v>21</v>
      </c>
      <c r="B44" s="9" t="s">
        <v>41</v>
      </c>
      <c r="C44" s="10"/>
      <c r="D44" s="10"/>
      <c r="E44" s="10"/>
      <c r="F44" s="10"/>
      <c r="G44" s="10"/>
      <c r="H44" s="10"/>
      <c r="I44" s="10"/>
      <c r="J44" s="10"/>
      <c r="K44" s="10">
        <f>'[1]Journal (Lakh)'!K42/100</f>
        <v>108.50429999999999</v>
      </c>
      <c r="L44" s="10"/>
      <c r="M44" s="10"/>
      <c r="N44" s="10">
        <f>'[1]Journal (Lakh)'!N42/100</f>
        <v>1.6444</v>
      </c>
      <c r="O44" s="10">
        <f>'[1]Journal (Lakh)'!O42</f>
        <v>0</v>
      </c>
      <c r="P44" s="10">
        <f t="shared" si="0"/>
        <v>110.14869999999999</v>
      </c>
      <c r="Q44" s="11">
        <f>+(P44/P$62)*100</f>
        <v>0.195346213342472</v>
      </c>
    </row>
    <row r="45" spans="1:17" s="17" customFormat="1" ht="16.5" customHeight="1">
      <c r="A45" s="13"/>
      <c r="B45" s="14" t="s">
        <v>20</v>
      </c>
      <c r="C45" s="15"/>
      <c r="D45" s="15"/>
      <c r="E45" s="15"/>
      <c r="F45" s="15"/>
      <c r="G45" s="15"/>
      <c r="H45" s="15"/>
      <c r="I45" s="15"/>
      <c r="J45" s="15"/>
      <c r="K45" s="10">
        <f>'[1]Journal (Lakh)'!K43/100</f>
        <v>19.781105699999998</v>
      </c>
      <c r="L45" s="15"/>
      <c r="M45" s="15"/>
      <c r="N45" s="10">
        <f>'[1]Journal (Lakh)'!N43/100</f>
        <v>0</v>
      </c>
      <c r="O45" s="10">
        <f>'[1]Journal (Lakh)'!O43</f>
        <v>0</v>
      </c>
      <c r="P45" s="10">
        <f t="shared" si="0"/>
        <v>19.781105699999998</v>
      </c>
      <c r="Q45" s="19" t="s">
        <v>37</v>
      </c>
    </row>
    <row r="46" spans="1:17" s="12" customFormat="1" ht="16.5" customHeight="1">
      <c r="A46" s="8"/>
      <c r="B46" s="9" t="s">
        <v>42</v>
      </c>
      <c r="C46" s="10">
        <f aca="true" t="shared" si="1" ref="C46:P46">+C4+C6+C8+C10+C12+C14+C16+C18+C20+C22+C24+C26+C28+C30+C32+C38+C40+C42+C44+C34+C36</f>
        <v>2185.751348909089</v>
      </c>
      <c r="D46" s="10">
        <f t="shared" si="1"/>
        <v>827.0436733263851</v>
      </c>
      <c r="E46" s="10">
        <f t="shared" si="1"/>
        <v>736.8234904490553</v>
      </c>
      <c r="F46" s="10">
        <f t="shared" si="1"/>
        <v>89.55623006533</v>
      </c>
      <c r="G46" s="10">
        <f t="shared" si="1"/>
        <v>617.5711811187591</v>
      </c>
      <c r="H46" s="10">
        <f t="shared" si="1"/>
        <v>13093.608340744258</v>
      </c>
      <c r="I46" s="10">
        <f t="shared" si="1"/>
        <v>7991.082142654641</v>
      </c>
      <c r="J46" s="10">
        <f t="shared" si="1"/>
        <v>5102.526198089614</v>
      </c>
      <c r="K46" s="10">
        <f t="shared" si="1"/>
        <v>5031.015372670983</v>
      </c>
      <c r="L46" s="10">
        <f t="shared" si="1"/>
        <v>68.77564189568</v>
      </c>
      <c r="M46" s="10">
        <f t="shared" si="1"/>
        <v>675.6457599980997</v>
      </c>
      <c r="N46" s="10">
        <f t="shared" si="1"/>
        <v>844.978763861666</v>
      </c>
      <c r="O46" s="10">
        <f t="shared" si="1"/>
        <v>1473.0950646347121</v>
      </c>
      <c r="P46" s="10">
        <f t="shared" si="1"/>
        <v>24817.485147159638</v>
      </c>
      <c r="Q46" s="10">
        <f>+Q4+Q6+Q8+Q10+Q12+Q14+Q16+Q18+Q20+Q22+Q24+Q26+Q28+Q30+Q32+Q38+Q40+Q42+Q44+Q34</f>
        <v>43.88012282117536</v>
      </c>
    </row>
    <row r="47" spans="1:20" s="17" customFormat="1" ht="16.5" customHeight="1">
      <c r="A47" s="13"/>
      <c r="B47" s="14" t="s">
        <v>20</v>
      </c>
      <c r="C47" s="18">
        <f aca="true" t="shared" si="2" ref="C47:N47">+C5+C7+C9+C11+C13+C15+C17+C19+C21+C23+C25+C27+C29+C31+C33+C39+C41+C43+C45+C35</f>
        <v>1818.4221198004918</v>
      </c>
      <c r="D47" s="18">
        <f t="shared" si="2"/>
        <v>701.9312782940212</v>
      </c>
      <c r="E47" s="18">
        <f t="shared" si="2"/>
        <v>621.8639005137211</v>
      </c>
      <c r="F47" s="18">
        <f t="shared" si="2"/>
        <v>80.0673777803</v>
      </c>
      <c r="G47" s="18">
        <f t="shared" si="2"/>
        <v>591.0176832230046</v>
      </c>
      <c r="H47" s="18">
        <f t="shared" si="2"/>
        <v>11162.974232396935</v>
      </c>
      <c r="I47" s="18">
        <f t="shared" si="2"/>
        <v>7152.355588907659</v>
      </c>
      <c r="J47" s="18">
        <f t="shared" si="2"/>
        <v>4010.6186434892766</v>
      </c>
      <c r="K47" s="18">
        <f t="shared" si="2"/>
        <v>4241.009415073837</v>
      </c>
      <c r="L47" s="18">
        <f t="shared" si="2"/>
        <v>106.56989111852</v>
      </c>
      <c r="M47" s="18">
        <f t="shared" si="2"/>
        <v>601.9098976183647</v>
      </c>
      <c r="N47" s="18">
        <f t="shared" si="2"/>
        <v>731.3016995982347</v>
      </c>
      <c r="O47" s="18">
        <f>+O5+O7+O9+O11+O13+O15+O17+O19+O21+O23+O25+O27+O29+O31+O33+O39+O41+O43+O45+O35</f>
        <v>1319.7014883277675</v>
      </c>
      <c r="P47" s="18">
        <f>+P5+P7+P9+P11+P13+P15+P17+P19+P21+P23+P25+P27+P29+P31+P33+P39+P41+P43+P45+P35</f>
        <v>21274.83770545118</v>
      </c>
      <c r="Q47" s="18">
        <f>+Q5+Q7+Q9+Q11+Q13+Q15+Q17+Q19+Q21+Q23+Q25+Q27+Q29+Q31+Q33+Q39+Q41+Q43</f>
        <v>42.53614070903367</v>
      </c>
      <c r="T47" s="22"/>
    </row>
    <row r="48" spans="1:17" s="12" customFormat="1" ht="16.5" customHeight="1">
      <c r="A48" s="8">
        <v>22</v>
      </c>
      <c r="B48" s="9" t="s">
        <v>43</v>
      </c>
      <c r="C48" s="10">
        <f>+'[1]Journal (Lakh)'!C48/100</f>
        <v>992.2797</v>
      </c>
      <c r="D48" s="10">
        <f>+'[1]Journal (Lakh)'!D48/100</f>
        <v>533.9680000000001</v>
      </c>
      <c r="E48" s="10">
        <f>+'[1]Journal (Lakh)'!E48/100</f>
        <v>238.73669999999998</v>
      </c>
      <c r="F48" s="10">
        <f>+'[1]Journal (Lakh)'!F48/100</f>
        <v>295.23130000000003</v>
      </c>
      <c r="G48" s="10">
        <f>+'[1]Journal (Lakh)'!G48/100</f>
        <v>298.7469</v>
      </c>
      <c r="H48" s="10">
        <f>+'[1]Journal (Lakh)'!H48/100</f>
        <v>3329.0826</v>
      </c>
      <c r="I48" s="10">
        <f>+'[1]Journal (Lakh)'!I48/100</f>
        <v>1680.404</v>
      </c>
      <c r="J48" s="10">
        <f>+'[1]Journal (Lakh)'!J48/100</f>
        <v>1648.6786</v>
      </c>
      <c r="K48" s="10">
        <f>+'[1]Journal (Lakh)'!K48/100</f>
        <v>2443.9055</v>
      </c>
      <c r="L48" s="10">
        <f>+'[1]Journal (Lakh)'!L48/100</f>
        <v>75.7439</v>
      </c>
      <c r="M48" s="10">
        <f>+'[1]Journal (Lakh)'!M48/100</f>
        <v>195.56740000000002</v>
      </c>
      <c r="N48" s="10">
        <f>+'[1]Journal (Lakh)'!N48/100</f>
        <v>126.0707</v>
      </c>
      <c r="O48" s="10">
        <f>+'[1]Journal (Lakh)'!O48/100</f>
        <v>401.9241</v>
      </c>
      <c r="P48" s="10">
        <f aca="true" t="shared" si="3" ref="P48:P62">C48+D48+G48+H48+K48+L48+M48+N48+O48</f>
        <v>8397.2888</v>
      </c>
      <c r="Q48" s="11">
        <f>+(P48/P$62)*100</f>
        <v>14.892400631356983</v>
      </c>
    </row>
    <row r="49" spans="1:17" s="17" customFormat="1" ht="16.5" customHeight="1">
      <c r="A49" s="13"/>
      <c r="B49" s="14" t="s">
        <v>20</v>
      </c>
      <c r="C49" s="15">
        <f>+'[1]Journal (Lakh)'!C49/100</f>
        <v>945.9464</v>
      </c>
      <c r="D49" s="15">
        <f>+'[1]Journal (Lakh)'!D49/100</f>
        <v>476.12809999999996</v>
      </c>
      <c r="E49" s="15">
        <f>+'[1]Journal (Lakh)'!E49/100</f>
        <v>237.5844</v>
      </c>
      <c r="F49" s="15">
        <f>+'[1]Journal (Lakh)'!F49/100</f>
        <v>238.5437</v>
      </c>
      <c r="G49" s="15">
        <f>+'[1]Journal (Lakh)'!G49/100</f>
        <v>297.4057</v>
      </c>
      <c r="H49" s="15">
        <f>+'[1]Journal (Lakh)'!H49/100</f>
        <v>2702.4237</v>
      </c>
      <c r="I49" s="15">
        <f>+'[1]Journal (Lakh)'!I49/100</f>
        <v>1387.1719</v>
      </c>
      <c r="J49" s="15">
        <f>+'[1]Journal (Lakh)'!J49/100</f>
        <v>1315.2518</v>
      </c>
      <c r="K49" s="15">
        <f>+'[1]Journal (Lakh)'!K49/100</f>
        <v>2116.8012</v>
      </c>
      <c r="L49" s="15">
        <f>+'[1]Journal (Lakh)'!L49/100</f>
        <v>85.2441</v>
      </c>
      <c r="M49" s="15">
        <f>+'[1]Journal (Lakh)'!M49/100</f>
        <v>171.21189999999999</v>
      </c>
      <c r="N49" s="15">
        <f>+'[1]Journal (Lakh)'!N49/100</f>
        <v>128.2169</v>
      </c>
      <c r="O49" s="15">
        <f>+'[1]Journal (Lakh)'!O49/100</f>
        <v>400.8692</v>
      </c>
      <c r="P49" s="15">
        <f t="shared" si="3"/>
        <v>7324.2472</v>
      </c>
      <c r="Q49" s="16">
        <f>+(P49/P$63)*100</f>
        <v>14.678517718439013</v>
      </c>
    </row>
    <row r="50" spans="1:17" s="12" customFormat="1" ht="16.5" customHeight="1">
      <c r="A50" s="8">
        <v>23</v>
      </c>
      <c r="B50" s="9" t="s">
        <v>44</v>
      </c>
      <c r="C50" s="10">
        <f>+'[1]Journal (Lakh)'!C50/100</f>
        <v>656.3500647000001</v>
      </c>
      <c r="D50" s="10">
        <f>+'[1]Journal (Lakh)'!D50/100</f>
        <v>267.25587955</v>
      </c>
      <c r="E50" s="10">
        <f>+'[1]Journal (Lakh)'!E50/100</f>
        <v>142.9127699</v>
      </c>
      <c r="F50" s="10">
        <f>+'[1]Journal (Lakh)'!F50/100</f>
        <v>124.34310965</v>
      </c>
      <c r="G50" s="10">
        <f>+'[1]Journal (Lakh)'!G50/100</f>
        <v>217.23401900000002</v>
      </c>
      <c r="H50" s="10">
        <f>+'[1]Journal (Lakh)'!H50/100</f>
        <v>3541.2250942</v>
      </c>
      <c r="I50" s="10">
        <f>+'[1]Journal (Lakh)'!I50/100</f>
        <v>1580.3438560000002</v>
      </c>
      <c r="J50" s="10">
        <f>+'[1]Journal (Lakh)'!J50/100</f>
        <v>1960.8812381999999</v>
      </c>
      <c r="K50" s="10">
        <f>+'[1]Journal (Lakh)'!K50/100</f>
        <v>1817.843545</v>
      </c>
      <c r="L50" s="10">
        <f>+'[1]Journal (Lakh)'!L50/100</f>
        <v>76.0481477</v>
      </c>
      <c r="M50" s="10">
        <f>+'[1]Journal (Lakh)'!M50/100</f>
        <v>70.07751489500001</v>
      </c>
      <c r="N50" s="10">
        <f>+'[1]Journal (Lakh)'!N50/100</f>
        <v>98.4622466</v>
      </c>
      <c r="O50" s="10">
        <f>+'[1]Journal (Lakh)'!O50/100</f>
        <v>341.91345400000006</v>
      </c>
      <c r="P50" s="10">
        <f t="shared" si="3"/>
        <v>7086.409965645</v>
      </c>
      <c r="Q50" s="11">
        <f>+(P50/P$62)*100</f>
        <v>12.56758684379487</v>
      </c>
    </row>
    <row r="51" spans="1:17" s="17" customFormat="1" ht="16.5" customHeight="1">
      <c r="A51" s="13"/>
      <c r="B51" s="14" t="s">
        <v>20</v>
      </c>
      <c r="C51" s="15">
        <f>+'[1]Journal (Lakh)'!C51/100</f>
        <v>605.7410831</v>
      </c>
      <c r="D51" s="15">
        <f>+'[1]Journal (Lakh)'!D51/100</f>
        <v>259.1741442</v>
      </c>
      <c r="E51" s="15">
        <f>+'[1]Journal (Lakh)'!E51/100</f>
        <v>152.972313</v>
      </c>
      <c r="F51" s="15">
        <f>+'[1]Journal (Lakh)'!F51/100</f>
        <v>106.20213120000003</v>
      </c>
      <c r="G51" s="15">
        <f>+'[1]Journal (Lakh)'!G51/100</f>
        <v>222.73168370800002</v>
      </c>
      <c r="H51" s="15">
        <f>+'[1]Journal (Lakh)'!H51/100</f>
        <v>3031.1005769000003</v>
      </c>
      <c r="I51" s="15">
        <f>+'[1]Journal (Lakh)'!I51/100</f>
        <v>1409.5062953000001</v>
      </c>
      <c r="J51" s="15">
        <f>+'[1]Journal (Lakh)'!J51/100</f>
        <v>1621.5942816000002</v>
      </c>
      <c r="K51" s="15">
        <f>+'[1]Journal (Lakh)'!K51/100</f>
        <v>1729.2136901</v>
      </c>
      <c r="L51" s="15">
        <f>+'[1]Journal (Lakh)'!L51/100</f>
        <v>52.0496</v>
      </c>
      <c r="M51" s="15">
        <f>+'[1]Journal (Lakh)'!M51/100</f>
        <v>71.01011170000001</v>
      </c>
      <c r="N51" s="15">
        <f>+'[1]Journal (Lakh)'!N51/100</f>
        <v>100.8889121</v>
      </c>
      <c r="O51" s="15">
        <f>+'[1]Journal (Lakh)'!O51/100</f>
        <v>421.11020729999996</v>
      </c>
      <c r="P51" s="15">
        <f t="shared" si="3"/>
        <v>6493.0200091080005</v>
      </c>
      <c r="Q51" s="16">
        <f>+(P51/P$63)*100</f>
        <v>13.012655996901746</v>
      </c>
    </row>
    <row r="52" spans="1:17" s="12" customFormat="1" ht="16.5" customHeight="1">
      <c r="A52" s="8">
        <v>24</v>
      </c>
      <c r="B52" s="9" t="s">
        <v>45</v>
      </c>
      <c r="C52" s="10">
        <f>+'[1]Journal (Lakh)'!C52/100</f>
        <v>900.2991000000001</v>
      </c>
      <c r="D52" s="10">
        <f>+'[1]Journal (Lakh)'!D52/100</f>
        <v>505.37870000000004</v>
      </c>
      <c r="E52" s="10">
        <f>+'[1]Journal (Lakh)'!E52/100</f>
        <v>235.66729999999998</v>
      </c>
      <c r="F52" s="10">
        <f>+'[1]Journal (Lakh)'!F52/100</f>
        <v>269.7114</v>
      </c>
      <c r="G52" s="10">
        <f>+'[1]Journal (Lakh)'!G52/100</f>
        <v>403.653</v>
      </c>
      <c r="H52" s="10">
        <f>+'[1]Journal (Lakh)'!H52/100</f>
        <v>2695.0276</v>
      </c>
      <c r="I52" s="10">
        <f>+'[1]Journal (Lakh)'!I52/100</f>
        <v>1254.7252</v>
      </c>
      <c r="J52" s="10">
        <f>+'[1]Journal (Lakh)'!J52/100</f>
        <v>1440.3023999999998</v>
      </c>
      <c r="K52" s="10">
        <f>+'[1]Journal (Lakh)'!K52/100</f>
        <v>2051.0918</v>
      </c>
      <c r="L52" s="10">
        <f>+'[1]Journal (Lakh)'!L52/100</f>
        <v>34.843</v>
      </c>
      <c r="M52" s="10">
        <f>+'[1]Journal (Lakh)'!M52/100</f>
        <v>112.20479999999999</v>
      </c>
      <c r="N52" s="10">
        <f>+'[1]Journal (Lakh)'!N52/100</f>
        <v>122.72030000000001</v>
      </c>
      <c r="O52" s="10">
        <f>+'[1]Journal (Lakh)'!O52/100</f>
        <v>481.8169</v>
      </c>
      <c r="P52" s="10">
        <f t="shared" si="3"/>
        <v>7307.0352</v>
      </c>
      <c r="Q52" s="11">
        <f>+(P52/P$62)*100</f>
        <v>12.958860677249506</v>
      </c>
    </row>
    <row r="53" spans="1:17" s="17" customFormat="1" ht="16.5" customHeight="1">
      <c r="A53" s="13"/>
      <c r="B53" s="14" t="s">
        <v>20</v>
      </c>
      <c r="C53" s="15">
        <f>+'[1]Journal (Lakh)'!C53/100</f>
        <v>842.3034</v>
      </c>
      <c r="D53" s="15">
        <f>+'[1]Journal (Lakh)'!D53/100</f>
        <v>483.92800000000005</v>
      </c>
      <c r="E53" s="15">
        <f>+'[1]Journal (Lakh)'!E53/100</f>
        <v>245.80070000000003</v>
      </c>
      <c r="F53" s="15">
        <f>+'[1]Journal (Lakh)'!F53/100</f>
        <v>238.1273</v>
      </c>
      <c r="G53" s="15">
        <f>+'[1]Journal (Lakh)'!G53/100</f>
        <v>385.527</v>
      </c>
      <c r="H53" s="15">
        <f>+'[1]Journal (Lakh)'!H53/100</f>
        <v>2490.9909</v>
      </c>
      <c r="I53" s="15">
        <f>+'[1]Journal (Lakh)'!I53/100</f>
        <v>1264.5749999999998</v>
      </c>
      <c r="J53" s="15">
        <f>+'[1]Journal (Lakh)'!J53/100</f>
        <v>1226.4159000000002</v>
      </c>
      <c r="K53" s="15">
        <f>+'[1]Journal (Lakh)'!K53/100</f>
        <v>2001.1588000000002</v>
      </c>
      <c r="L53" s="15">
        <f>+'[1]Journal (Lakh)'!L53/100</f>
        <v>39.2556</v>
      </c>
      <c r="M53" s="15">
        <f>+'[1]Journal (Lakh)'!M53/100</f>
        <v>100.4489</v>
      </c>
      <c r="N53" s="15">
        <f>+'[1]Journal (Lakh)'!N53/100</f>
        <v>112.56450000000001</v>
      </c>
      <c r="O53" s="15">
        <f>+'[1]Journal (Lakh)'!O53/100</f>
        <v>489.2762</v>
      </c>
      <c r="P53" s="15">
        <f t="shared" si="3"/>
        <v>6945.453300000001</v>
      </c>
      <c r="Q53" s="16">
        <f>+(P53/P$63)*100</f>
        <v>13.91937717867315</v>
      </c>
    </row>
    <row r="54" spans="1:17" s="12" customFormat="1" ht="16.5" customHeight="1">
      <c r="A54" s="8">
        <v>25</v>
      </c>
      <c r="B54" s="9" t="s">
        <v>46</v>
      </c>
      <c r="C54" s="10">
        <f>+'[1]Journal (Lakh)'!C54/100</f>
        <v>776.3899</v>
      </c>
      <c r="D54" s="10">
        <f>+'[1]Journal (Lakh)'!D54/100</f>
        <v>368.2364999999999</v>
      </c>
      <c r="E54" s="10">
        <f>+'[1]Journal (Lakh)'!E54/100</f>
        <v>193.0189</v>
      </c>
      <c r="F54" s="10">
        <f>+'[1]Journal (Lakh)'!F54/100</f>
        <v>175.21759999999998</v>
      </c>
      <c r="G54" s="10">
        <f>+'[1]Journal (Lakh)'!G54/100</f>
        <v>256.1903</v>
      </c>
      <c r="H54" s="10">
        <f>+'[1]Journal (Lakh)'!H54/100</f>
        <v>1917.0309</v>
      </c>
      <c r="I54" s="10">
        <f>+'[1]Journal (Lakh)'!I54/100</f>
        <v>847.4878</v>
      </c>
      <c r="J54" s="10">
        <f>+'[1]Journal (Lakh)'!J54/100</f>
        <v>1069.5430999999999</v>
      </c>
      <c r="K54" s="10">
        <f>+'[1]Journal (Lakh)'!K54/100</f>
        <v>1262.2413</v>
      </c>
      <c r="L54" s="10">
        <f>+'[1]Journal (Lakh)'!L54/100</f>
        <v>85.84100000000001</v>
      </c>
      <c r="M54" s="10">
        <f>+'[1]Journal (Lakh)'!M54/100</f>
        <v>92.8514</v>
      </c>
      <c r="N54" s="10">
        <f>+'[1]Journal (Lakh)'!N54/100</f>
        <v>91.0978</v>
      </c>
      <c r="O54" s="10">
        <f>+'[1]Journal (Lakh)'!O54/100</f>
        <v>448.6907</v>
      </c>
      <c r="P54" s="10">
        <f t="shared" si="3"/>
        <v>5298.5698</v>
      </c>
      <c r="Q54" s="11">
        <f>+(P54/P$62)*100</f>
        <v>9.396892987032796</v>
      </c>
    </row>
    <row r="55" spans="1:17" s="17" customFormat="1" ht="16.5" customHeight="1">
      <c r="A55" s="13"/>
      <c r="B55" s="14" t="s">
        <v>20</v>
      </c>
      <c r="C55" s="15">
        <f>+'[1]Journal (Lakh)'!C55/100</f>
        <v>695.8544</v>
      </c>
      <c r="D55" s="15">
        <f>+'[1]Journal (Lakh)'!D55/100</f>
        <v>381.3528999999999</v>
      </c>
      <c r="E55" s="15">
        <f>+'[1]Journal (Lakh)'!E55/100</f>
        <v>211.74779999999998</v>
      </c>
      <c r="F55" s="15">
        <f>+'[1]Journal (Lakh)'!F55/100</f>
        <v>169.6051</v>
      </c>
      <c r="G55" s="15">
        <f>+'[1]Journal (Lakh)'!G55/100</f>
        <v>239.6857</v>
      </c>
      <c r="H55" s="15">
        <f>+'[1]Journal (Lakh)'!H55/100</f>
        <v>1745.5653</v>
      </c>
      <c r="I55" s="15">
        <f>+'[1]Journal (Lakh)'!I55/100</f>
        <v>824.6210000000001</v>
      </c>
      <c r="J55" s="15">
        <f>+'[1]Journal (Lakh)'!J55/100</f>
        <v>920.9442999999999</v>
      </c>
      <c r="K55" s="15">
        <f>+'[1]Journal (Lakh)'!K55/100</f>
        <v>1076.6642</v>
      </c>
      <c r="L55" s="15">
        <f>+'[1]Journal (Lakh)'!L55/100</f>
        <v>69.49680000000001</v>
      </c>
      <c r="M55" s="15">
        <f>+'[1]Journal (Lakh)'!M55/100</f>
        <v>87.2824</v>
      </c>
      <c r="N55" s="15">
        <f>+'[1]Journal (Lakh)'!N55/100</f>
        <v>92.65129999999999</v>
      </c>
      <c r="O55" s="15">
        <f>+'[1]Journal (Lakh)'!O55/100</f>
        <v>378.0909</v>
      </c>
      <c r="P55" s="15">
        <f t="shared" si="3"/>
        <v>4766.6439</v>
      </c>
      <c r="Q55" s="16">
        <f>+(P55/P$63)*100</f>
        <v>9.552827073291468</v>
      </c>
    </row>
    <row r="56" spans="1:17" s="12" customFormat="1" ht="16.5" customHeight="1">
      <c r="A56" s="8">
        <v>26</v>
      </c>
      <c r="B56" s="9" t="s">
        <v>47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0">
        <f>+'[1]Journal (Lakh)'!O56/100</f>
        <v>916.5692</v>
      </c>
      <c r="P56" s="10">
        <f t="shared" si="3"/>
        <v>916.5692</v>
      </c>
      <c r="Q56" s="11">
        <f>+(P56/P$62)*100</f>
        <v>1.625514622381734</v>
      </c>
    </row>
    <row r="57" spans="1:17" s="17" customFormat="1" ht="16.5" customHeight="1">
      <c r="A57" s="13"/>
      <c r="B57" s="14" t="s">
        <v>20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10">
        <f>+'[1]Journal (Lakh)'!O57/100</f>
        <v>827.7524000000001</v>
      </c>
      <c r="P57" s="15">
        <f t="shared" si="3"/>
        <v>827.7524000000001</v>
      </c>
      <c r="Q57" s="16">
        <f>+(P57/P$63)*100</f>
        <v>1.6588978960022565</v>
      </c>
    </row>
    <row r="58" spans="1:17" s="17" customFormat="1" ht="16.5" customHeight="1">
      <c r="A58" s="8">
        <v>27</v>
      </c>
      <c r="B58" s="9" t="s">
        <v>48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0">
        <f>+'[1]Journal (Lakh)'!O58/100</f>
        <v>2563.0433</v>
      </c>
      <c r="P58" s="10">
        <f t="shared" si="3"/>
        <v>2563.0433</v>
      </c>
      <c r="Q58" s="11">
        <f>+(P58/P$62)*100</f>
        <v>4.545498978088652</v>
      </c>
    </row>
    <row r="59" spans="1:17" s="17" customFormat="1" ht="16.5" customHeight="1">
      <c r="A59" s="13"/>
      <c r="B59" s="14" t="s">
        <v>20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10">
        <f>+'[1]Journal (Lakh)'!O59/100</f>
        <v>2265.7759</v>
      </c>
      <c r="P59" s="15">
        <f t="shared" si="3"/>
        <v>2265.7759</v>
      </c>
      <c r="Q59" s="16">
        <f>+(P59/P$63)*100</f>
        <v>4.54083959566003</v>
      </c>
    </row>
    <row r="60" spans="1:18" s="12" customFormat="1" ht="16.5" customHeight="1">
      <c r="A60" s="8"/>
      <c r="B60" s="9" t="s">
        <v>49</v>
      </c>
      <c r="C60" s="10">
        <f>+C48+C50+C52+C54+C56+C58</f>
        <v>3325.3187647000004</v>
      </c>
      <c r="D60" s="10">
        <f aca="true" t="shared" si="4" ref="D60:P61">+D48+D50+D52+D54+D56+D58</f>
        <v>1674.83907955</v>
      </c>
      <c r="E60" s="10">
        <f t="shared" si="4"/>
        <v>810.3356699</v>
      </c>
      <c r="F60" s="10">
        <f t="shared" si="4"/>
        <v>864.50340965</v>
      </c>
      <c r="G60" s="10">
        <f t="shared" si="4"/>
        <v>1175.824219</v>
      </c>
      <c r="H60" s="10">
        <f t="shared" si="4"/>
        <v>11482.3661942</v>
      </c>
      <c r="I60" s="10">
        <f t="shared" si="4"/>
        <v>5362.960856</v>
      </c>
      <c r="J60" s="10">
        <f t="shared" si="4"/>
        <v>6119.405338199999</v>
      </c>
      <c r="K60" s="10">
        <f t="shared" si="4"/>
        <v>7575.082144999999</v>
      </c>
      <c r="L60" s="10">
        <f t="shared" si="4"/>
        <v>272.47604770000004</v>
      </c>
      <c r="M60" s="10">
        <f t="shared" si="4"/>
        <v>470.70111489500005</v>
      </c>
      <c r="N60" s="10">
        <f t="shared" si="4"/>
        <v>438.3510466</v>
      </c>
      <c r="O60" s="10">
        <f>+O48+O50+O52+O54+O56+O58</f>
        <v>5153.957654</v>
      </c>
      <c r="P60" s="10">
        <f>+P48+P50+P52+P54+P56+P58</f>
        <v>31568.916265645003</v>
      </c>
      <c r="Q60" s="11">
        <f>+(P60/P$62)*100</f>
        <v>55.98675473990454</v>
      </c>
      <c r="R60" s="24">
        <v>2067940.455432437</v>
      </c>
    </row>
    <row r="61" spans="1:18" s="17" customFormat="1" ht="16.5" customHeight="1">
      <c r="A61" s="13"/>
      <c r="B61" s="14" t="s">
        <v>20</v>
      </c>
      <c r="C61" s="15">
        <f>+C49+C51+C53+C55+C57+C59</f>
        <v>3089.8452831000004</v>
      </c>
      <c r="D61" s="15">
        <f t="shared" si="4"/>
        <v>1600.5831441999999</v>
      </c>
      <c r="E61" s="15">
        <f t="shared" si="4"/>
        <v>848.105213</v>
      </c>
      <c r="F61" s="15">
        <f t="shared" si="4"/>
        <v>752.4782312</v>
      </c>
      <c r="G61" s="15">
        <f t="shared" si="4"/>
        <v>1145.350083708</v>
      </c>
      <c r="H61" s="15">
        <f t="shared" si="4"/>
        <v>9970.0804769</v>
      </c>
      <c r="I61" s="15">
        <f t="shared" si="4"/>
        <v>4885.8741953</v>
      </c>
      <c r="J61" s="15">
        <f t="shared" si="4"/>
        <v>5084.206281600001</v>
      </c>
      <c r="K61" s="15">
        <f t="shared" si="4"/>
        <v>6923.837890100001</v>
      </c>
      <c r="L61" s="15">
        <f t="shared" si="4"/>
        <v>246.04610000000002</v>
      </c>
      <c r="M61" s="15">
        <f t="shared" si="4"/>
        <v>429.9533117</v>
      </c>
      <c r="N61" s="15">
        <f t="shared" si="4"/>
        <v>434.32161210000004</v>
      </c>
      <c r="O61" s="15">
        <f t="shared" si="4"/>
        <v>4782.874807300001</v>
      </c>
      <c r="P61" s="15">
        <f t="shared" si="4"/>
        <v>28622.892709108004</v>
      </c>
      <c r="Q61" s="16">
        <f>+(P61/P$63)*100</f>
        <v>57.36311545896767</v>
      </c>
      <c r="R61" s="25">
        <v>1682029.4762783952</v>
      </c>
    </row>
    <row r="62" spans="1:20" s="12" customFormat="1" ht="16.5" customHeight="1">
      <c r="A62" s="26"/>
      <c r="B62" s="9" t="s">
        <v>17</v>
      </c>
      <c r="C62" s="27">
        <f>+C46+C60</f>
        <v>5511.070113609089</v>
      </c>
      <c r="D62" s="27">
        <f aca="true" t="shared" si="5" ref="D62:O63">+D46+D60</f>
        <v>2501.882752876385</v>
      </c>
      <c r="E62" s="27">
        <f t="shared" si="5"/>
        <v>1547.1591603490551</v>
      </c>
      <c r="F62" s="27">
        <f t="shared" si="5"/>
        <v>954.0596397153299</v>
      </c>
      <c r="G62" s="27">
        <f t="shared" si="5"/>
        <v>1793.3954001187592</v>
      </c>
      <c r="H62" s="27">
        <f t="shared" si="5"/>
        <v>24575.97453494426</v>
      </c>
      <c r="I62" s="27">
        <f t="shared" si="5"/>
        <v>13354.04299865464</v>
      </c>
      <c r="J62" s="27">
        <f t="shared" si="5"/>
        <v>11221.931536289612</v>
      </c>
      <c r="K62" s="27">
        <f t="shared" si="5"/>
        <v>12606.097517670984</v>
      </c>
      <c r="L62" s="27">
        <f t="shared" si="5"/>
        <v>341.25168959568003</v>
      </c>
      <c r="M62" s="27">
        <f t="shared" si="5"/>
        <v>1146.3468748930998</v>
      </c>
      <c r="N62" s="27">
        <f t="shared" si="5"/>
        <v>1283.329810461666</v>
      </c>
      <c r="O62" s="27">
        <f>+O46+O60</f>
        <v>6627.052718634712</v>
      </c>
      <c r="P62" s="10">
        <f t="shared" si="3"/>
        <v>56386.40141280463</v>
      </c>
      <c r="Q62" s="11">
        <f>+(P62/P$62)*100</f>
        <v>100</v>
      </c>
      <c r="T62" s="28"/>
    </row>
    <row r="63" spans="1:20" s="17" customFormat="1" ht="16.5" customHeight="1">
      <c r="A63" s="29"/>
      <c r="B63" s="14" t="s">
        <v>20</v>
      </c>
      <c r="C63" s="30">
        <f>+C47+C61</f>
        <v>4908.267402900492</v>
      </c>
      <c r="D63" s="30">
        <f t="shared" si="5"/>
        <v>2302.5144224940213</v>
      </c>
      <c r="E63" s="30">
        <f t="shared" si="5"/>
        <v>1469.9691135137211</v>
      </c>
      <c r="F63" s="30">
        <f t="shared" si="5"/>
        <v>832.5456089803</v>
      </c>
      <c r="G63" s="30">
        <f t="shared" si="5"/>
        <v>1736.3677669310046</v>
      </c>
      <c r="H63" s="30">
        <f t="shared" si="5"/>
        <v>21133.054709296935</v>
      </c>
      <c r="I63" s="30">
        <f t="shared" si="5"/>
        <v>12038.229784207659</v>
      </c>
      <c r="J63" s="30">
        <f t="shared" si="5"/>
        <v>9094.824925089277</v>
      </c>
      <c r="K63" s="30">
        <f t="shared" si="5"/>
        <v>11164.847305173837</v>
      </c>
      <c r="L63" s="30">
        <f t="shared" si="5"/>
        <v>352.61599111852</v>
      </c>
      <c r="M63" s="30">
        <f t="shared" si="5"/>
        <v>1031.8632093183646</v>
      </c>
      <c r="N63" s="30">
        <f t="shared" si="5"/>
        <v>1165.6233116982348</v>
      </c>
      <c r="O63" s="30">
        <f t="shared" si="5"/>
        <v>6102.576295627769</v>
      </c>
      <c r="P63" s="15">
        <f>C63+D63+G63+H63+K63+L63+M63+N63+O63</f>
        <v>49897.73041455917</v>
      </c>
      <c r="Q63" s="16">
        <f>+(P63/P$63)*100</f>
        <v>100</v>
      </c>
      <c r="T63" s="28"/>
    </row>
    <row r="64" ht="9.75" customHeight="1"/>
    <row r="65" spans="1:21" s="35" customFormat="1" ht="12.75" customHeight="1">
      <c r="A65" s="39" t="s">
        <v>50</v>
      </c>
      <c r="B65" s="39"/>
      <c r="C65" s="39"/>
      <c r="D65" s="39"/>
      <c r="E65" s="39"/>
      <c r="F65" s="39"/>
      <c r="G65" s="39"/>
      <c r="H65" s="39"/>
      <c r="I65" s="32"/>
      <c r="J65" s="33"/>
      <c r="K65" s="34"/>
      <c r="L65" s="33"/>
      <c r="M65" s="33"/>
      <c r="N65" s="33"/>
      <c r="O65" s="33"/>
      <c r="P65" s="33"/>
      <c r="Q65" s="33"/>
      <c r="U65" s="36"/>
    </row>
    <row r="67" spans="1:10" ht="15">
      <c r="A67" s="3"/>
      <c r="J67" s="37"/>
    </row>
  </sheetData>
  <sheetProtection/>
  <mergeCells count="2">
    <mergeCell ref="A1:L1"/>
    <mergeCell ref="A65:H65"/>
  </mergeCells>
  <printOptions horizontalCentered="1" verticalCentered="1"/>
  <pageMargins left="0" right="0" top="0.21" bottom="0" header="0.25" footer="0.17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2014-03-03T13:11:33Z</dcterms:modified>
  <cp:category/>
  <cp:version/>
  <cp:contentType/>
  <cp:contentStatus/>
</cp:coreProperties>
</file>