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NOVEMBER_Internal" sheetId="1" r:id="rId1"/>
  </sheets>
  <definedNames>
    <definedName name="_xlnm.Print_Area" localSheetId="0">'NOVEMBER_Internal'!$A$1:$G$47</definedName>
  </definedNames>
  <calcPr fullCalcOnLoad="1"/>
</workbook>
</file>

<file path=xl/sharedStrings.xml><?xml version="1.0" encoding="utf-8"?>
<sst xmlns="http://schemas.openxmlformats.org/spreadsheetml/2006/main" count="53" uniqueCount="50">
  <si>
    <t>INSURANCE REGULATORY AND DEVELOPMENT AUTHORITY</t>
  </si>
  <si>
    <t>FLASH FIGURES -- NON LIFE INSURERS</t>
  </si>
  <si>
    <t>(` crore)</t>
  </si>
  <si>
    <t>INSURER</t>
  </si>
  <si>
    <t>GROWTH OVER THE CORRESPONDING PERIOD OF PREVIOUS YEAR</t>
  </si>
  <si>
    <t>2016-17</t>
  </si>
  <si>
    <t>2015-16*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</si>
  <si>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</si>
  <si>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</si>
  <si>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</si>
  <si>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</si>
  <si>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</si>
  <si>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</si>
  <si>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</si>
  <si>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</si>
  <si>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</si>
  <si>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</si>
  <si>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</si>
  <si>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</si>
  <si>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</si>
  <si>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</si>
  <si>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</si>
  <si>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Magma HDI</t>
  </si>
  <si>
    <t>Liberty</t>
  </si>
  <si>
    <t>Star Health &amp; Allied Insurance</t>
  </si>
  <si>
    <t>Apollo MUNICH</t>
  </si>
  <si>
    <t xml:space="preserve">Max BUPA </t>
  </si>
  <si>
    <t>Religare</t>
  </si>
  <si>
    <t>Cigna TTK</t>
  </si>
  <si>
    <t>NA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</si>
  <si>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</si>
  <si>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</si>
  <si>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</si>
  <si>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</si>
  <si>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</si>
  <si>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</si>
  <si>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</si>
  <si>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</si>
  <si>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</si>
  <si>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</si>
  <si>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*  Figures revised by insurance companies</t>
  </si>
  <si>
    <t>Private Sector Gen. Insurers Total</t>
  </si>
  <si>
    <t>Stand-alone Pvt Health Insurers</t>
  </si>
  <si>
    <t>Specialized PSU Insurers</t>
  </si>
  <si>
    <t>Public Sector Insurers Total</t>
  </si>
  <si>
    <t>Kotak Mahindra#</t>
  </si>
  <si>
    <t>Aditya Birla Health **</t>
  </si>
  <si>
    <t>** commenced operations in October 2016</t>
  </si>
  <si>
    <t xml:space="preserve"> # Commenced operations in Dec 2015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</si>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</sst>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0"/>
      <name val="Bookman Old Style"/>
      <family val="1"/>
    </font>
    <font>
      <sz val="10"/>
      <name val="Trebuchet MS"/>
      <family val="2"/>
    </font>
    <font>
      <sz val="11"/>
      <name val="Trebuchet MS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7D0E9"/>
        <bgColor indexed="64"/>
      </patternFill>
    </fill>
    <fill>
      <patternFill patternType="solid">
        <fgColor rgb="FFAABD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8" applyFont="1" applyAlignment="1">
      <alignment vertical="center"/>
      <protection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Alignment="1">
      <alignment horizontal="right" vertical="center"/>
      <protection/>
    </xf>
    <xf numFmtId="0" fontId="4" fillId="0" borderId="0" xfId="58" applyFont="1" applyFill="1" applyAlignment="1">
      <alignment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/>
      <protection/>
    </xf>
    <xf numFmtId="2" fontId="4" fillId="0" borderId="10" xfId="58" applyNumberFormat="1" applyFont="1" applyBorder="1" applyAlignment="1">
      <alignment vertical="center"/>
      <protection/>
    </xf>
    <xf numFmtId="2" fontId="4" fillId="0" borderId="10" xfId="46" applyNumberFormat="1" applyFont="1" applyFill="1" applyBorder="1" applyAlignment="1">
      <alignment vertical="center"/>
    </xf>
    <xf numFmtId="0" fontId="4" fillId="0" borderId="10" xfId="58" applyFont="1" applyFill="1" applyBorder="1" applyAlignment="1">
      <alignment vertical="center"/>
      <protection/>
    </xf>
    <xf numFmtId="0" fontId="6" fillId="0" borderId="10" xfId="58" applyFont="1" applyFill="1" applyBorder="1">
      <alignment/>
      <protection/>
    </xf>
    <xf numFmtId="0" fontId="7" fillId="0" borderId="10" xfId="58" applyFont="1" applyBorder="1">
      <alignment/>
      <protection/>
    </xf>
    <xf numFmtId="2" fontId="3" fillId="0" borderId="10" xfId="46" applyNumberFormat="1" applyFont="1" applyFill="1" applyBorder="1" applyAlignment="1">
      <alignment vertical="center"/>
    </xf>
    <xf numFmtId="2" fontId="3" fillId="0" borderId="0" xfId="46" applyNumberFormat="1" applyFont="1" applyFill="1" applyBorder="1" applyAlignment="1">
      <alignment vertical="center" wrapText="1"/>
    </xf>
    <xf numFmtId="2" fontId="4" fillId="0" borderId="0" xfId="58" applyNumberFormat="1" applyFont="1" applyAlignment="1">
      <alignment vertical="center"/>
      <protection/>
    </xf>
    <xf numFmtId="2" fontId="4" fillId="0" borderId="10" xfId="46" applyNumberFormat="1" applyFont="1" applyFill="1" applyBorder="1" applyAlignment="1">
      <alignment horizontal="right" vertical="center"/>
    </xf>
    <xf numFmtId="2" fontId="4" fillId="0" borderId="0" xfId="58" applyNumberFormat="1" applyFont="1" applyFill="1" applyBorder="1" applyAlignment="1">
      <alignment vertical="center"/>
      <protection/>
    </xf>
    <xf numFmtId="2" fontId="3" fillId="0" borderId="0" xfId="46" applyNumberFormat="1" applyFont="1" applyFill="1" applyBorder="1" applyAlignment="1">
      <alignment vertical="center"/>
    </xf>
    <xf numFmtId="0" fontId="4" fillId="0" borderId="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41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" fillId="14" borderId="10" xfId="58" applyFont="1" applyFill="1" applyBorder="1" applyAlignment="1">
      <alignment vertical="center"/>
      <protection/>
    </xf>
    <xf numFmtId="2" fontId="3" fillId="14" borderId="10" xfId="58" applyNumberFormat="1" applyFont="1" applyFill="1" applyBorder="1" applyAlignment="1">
      <alignment vertical="center"/>
      <protection/>
    </xf>
    <xf numFmtId="2" fontId="3" fillId="14" borderId="10" xfId="46" applyNumberFormat="1" applyFont="1" applyFill="1" applyBorder="1" applyAlignment="1">
      <alignment vertical="center"/>
    </xf>
    <xf numFmtId="2" fontId="3" fillId="33" borderId="10" xfId="46" applyNumberFormat="1" applyFont="1" applyFill="1" applyBorder="1" applyAlignment="1">
      <alignment vertical="center"/>
    </xf>
    <xf numFmtId="2" fontId="3" fillId="33" borderId="10" xfId="58" applyNumberFormat="1" applyFont="1" applyFill="1" applyBorder="1" applyAlignment="1">
      <alignment vertical="center"/>
      <protection/>
    </xf>
    <xf numFmtId="0" fontId="5" fillId="33" borderId="10" xfId="58" applyFont="1" applyFill="1" applyBorder="1">
      <alignment/>
      <protection/>
    </xf>
    <xf numFmtId="2" fontId="3" fillId="33" borderId="10" xfId="58" applyNumberFormat="1" applyFont="1" applyFill="1" applyBorder="1" applyAlignment="1">
      <alignment vertical="center"/>
      <protection/>
    </xf>
    <xf numFmtId="2" fontId="3" fillId="33" borderId="10" xfId="46" applyNumberFormat="1" applyFont="1" applyFill="1" applyBorder="1" applyAlignment="1">
      <alignment vertical="center"/>
    </xf>
    <xf numFmtId="0" fontId="3" fillId="33" borderId="10" xfId="58" applyFont="1" applyFill="1" applyBorder="1" applyAlignment="1">
      <alignment vertical="center"/>
      <protection/>
    </xf>
    <xf numFmtId="2" fontId="3" fillId="34" borderId="10" xfId="46" applyNumberFormat="1" applyFont="1" applyFill="1" applyBorder="1" applyAlignment="1">
      <alignment vertical="center"/>
    </xf>
    <xf numFmtId="2" fontId="3" fillId="34" borderId="10" xfId="58" applyNumberFormat="1" applyFont="1" applyFill="1" applyBorder="1" applyAlignment="1">
      <alignment vertical="center"/>
      <protection/>
    </xf>
    <xf numFmtId="2" fontId="3" fillId="35" borderId="10" xfId="46" applyNumberFormat="1" applyFont="1" applyFill="1" applyBorder="1" applyAlignment="1">
      <alignment vertical="center"/>
    </xf>
    <xf numFmtId="2" fontId="3" fillId="35" borderId="10" xfId="58" applyNumberFormat="1" applyFont="1" applyFill="1" applyBorder="1" applyAlignment="1">
      <alignment vertical="center"/>
      <protection/>
    </xf>
    <xf numFmtId="2" fontId="5" fillId="0" borderId="0" xfId="45" applyNumberFormat="1" applyFont="1" applyFill="1" applyBorder="1" applyAlignment="1">
      <alignment vertical="top" wrapText="1"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Alignment="1" quotePrefix="1">
      <alignment horizontal="center" vertical="center"/>
      <protection/>
    </xf>
    <xf numFmtId="0" fontId="3" fillId="0" borderId="0" xfId="58" applyFont="1" applyFill="1" applyAlignment="1" quotePrefix="1">
      <alignment horizontal="center" vertical="center"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Fill="1" applyAlignment="1" quotePrefix="1">
      <alignment horizontal="center"/>
      <protection/>
    </xf>
    <xf numFmtId="0" fontId="3" fillId="0" borderId="10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3" fillId="0" borderId="10" xfId="58" applyFont="1" applyBorder="1" applyAlignment="1" quotePrefix="1">
      <alignment horizontal="center" vertical="center" wrapText="1"/>
      <protection/>
    </xf>
    <xf numFmtId="0" fontId="3" fillId="0" borderId="10" xfId="58" applyFont="1" applyFill="1" applyBorder="1" applyAlignment="1" quotePrefix="1">
      <alignment horizontal="center" vertical="center" wrapText="1"/>
      <protection/>
    </xf>
    <xf numFmtId="2" fontId="4" fillId="0" borderId="0" xfId="58" applyNumberFormat="1" applyFont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omma_April06 - March 07 ex ECGC;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536"/>
  <sheetViews>
    <sheetView tabSelected="1" zoomScalePageLayoutView="0" workbookViewId="0" topLeftCell="A1">
      <pane xSplit="1" ySplit="6" topLeftCell="B22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H25" sqref="H25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38" t="s">
        <v>0</v>
      </c>
      <c r="B1" s="38"/>
      <c r="C1" s="38"/>
      <c r="D1" s="38"/>
      <c r="E1" s="38"/>
      <c r="F1" s="38"/>
      <c r="G1" s="39"/>
    </row>
    <row r="2" spans="1:7" ht="15.75" customHeight="1">
      <c r="A2" s="40" t="s">
        <v>1</v>
      </c>
      <c r="B2" s="40"/>
      <c r="C2" s="40"/>
      <c r="D2" s="40"/>
      <c r="E2" s="40"/>
      <c r="F2" s="40"/>
      <c r="G2" s="41"/>
    </row>
    <row r="3" spans="1:7" ht="15.75" customHeight="1">
      <c r="A3" s="42" t="str">
        <f>"GROSS DIRECT PREMIUM UNDERWRITTEN FOR AND UPTO THE MONTH  OF "&amp;B5&amp;", 2016"</f>
        <v>GROSS DIRECT PREMIUM UNDERWRITTEN FOR AND UPTO THE MONTH  OF NOVEMBER, 2016</v>
      </c>
      <c r="B3" s="42"/>
      <c r="C3" s="42"/>
      <c r="D3" s="42"/>
      <c r="E3" s="42"/>
      <c r="F3" s="42"/>
      <c r="G3" s="43"/>
    </row>
    <row r="4" spans="2:6" ht="15.75" customHeight="1">
      <c r="B4" s="2"/>
      <c r="C4" s="3" t="s">
        <v>2</v>
      </c>
      <c r="D4" s="2"/>
      <c r="E4" s="2"/>
      <c r="F4" s="2"/>
    </row>
    <row r="5" spans="1:7" ht="22.5" customHeight="1">
      <c r="A5" s="44" t="s">
        <v>3</v>
      </c>
      <c r="B5" s="45" t="s">
        <v>49</v>
      </c>
      <c r="C5" s="46"/>
      <c r="D5" s="47" t="str">
        <f>"APRIL- "&amp;B5</f>
        <v>APRIL- NOVEMBER</v>
      </c>
      <c r="E5" s="48"/>
      <c r="F5" s="49" t="str">
        <f>"MARKET SHARE UPTO "&amp;PROPER(B5)&amp;" , 2016"</f>
        <v>MARKET SHARE UPTO November , 2016</v>
      </c>
      <c r="G5" s="50" t="s">
        <v>4</v>
      </c>
    </row>
    <row r="6" spans="1:7" ht="54" customHeight="1">
      <c r="A6" s="44"/>
      <c r="B6" s="5" t="s">
        <v>5</v>
      </c>
      <c r="C6" s="5" t="s">
        <v>6</v>
      </c>
      <c r="D6" s="5" t="s">
        <v>5</v>
      </c>
      <c r="E6" s="5" t="s">
        <v>6</v>
      </c>
      <c r="F6" s="49"/>
      <c r="G6" s="50"/>
    </row>
    <row r="7" spans="1:7" ht="20.25" customHeight="1">
      <c r="A7" s="6" t="s">
        <v>7</v>
      </c>
      <c r="B7" s="7">
        <v>165.91215861189406</v>
      </c>
      <c r="C7" s="7">
        <v>136.17003021875132</v>
      </c>
      <c r="D7" s="7">
        <v>1460.7594086208178</v>
      </c>
      <c r="E7" s="7">
        <v>1073.7632621575149</v>
      </c>
      <c r="F7" s="8">
        <v>1.7864125063576657</v>
      </c>
      <c r="G7" s="8">
        <v>36.04110515810633</v>
      </c>
    </row>
    <row r="8" spans="1:7" s="2" customFormat="1" ht="20.25" customHeight="1">
      <c r="A8" s="6" t="s">
        <v>8</v>
      </c>
      <c r="B8" s="7">
        <v>339.58806406800016</v>
      </c>
      <c r="C8" s="7">
        <v>187.8172514960002</v>
      </c>
      <c r="D8" s="7">
        <v>2815.9207583570005</v>
      </c>
      <c r="E8" s="7">
        <v>1994.2959534880004</v>
      </c>
      <c r="F8" s="8">
        <v>3.4436855446240653</v>
      </c>
      <c r="G8" s="8">
        <v>41.198740008070914</v>
      </c>
    </row>
    <row r="9" spans="1:7" s="2" customFormat="1" ht="20.25" customHeight="1">
      <c r="A9" s="6" t="s">
        <v>9</v>
      </c>
      <c r="B9" s="7">
        <v>274.01049778500004</v>
      </c>
      <c r="C9" s="7">
        <v>220.48239570998913</v>
      </c>
      <c r="D9" s="7">
        <v>2892.999658625001</v>
      </c>
      <c r="E9" s="7">
        <v>1936.8926677135478</v>
      </c>
      <c r="F9" s="8">
        <v>3.5379479608730597</v>
      </c>
      <c r="G9" s="8">
        <v>49.362930989878386</v>
      </c>
    </row>
    <row r="10" spans="1:7" s="2" customFormat="1" ht="20.25" customHeight="1">
      <c r="A10" s="6" t="s">
        <v>10</v>
      </c>
      <c r="B10" s="7">
        <v>572.797996148</v>
      </c>
      <c r="C10" s="7">
        <v>288.39589754700006</v>
      </c>
      <c r="D10" s="7">
        <v>3083.5927234889996</v>
      </c>
      <c r="E10" s="7">
        <v>2375.3812589559993</v>
      </c>
      <c r="F10" s="8">
        <v>3.7710307209009746</v>
      </c>
      <c r="G10" s="8">
        <v>29.81464393822259</v>
      </c>
    </row>
    <row r="11" spans="1:7" s="2" customFormat="1" ht="20.25" customHeight="1">
      <c r="A11" s="6" t="s">
        <v>11</v>
      </c>
      <c r="B11" s="7">
        <v>832.7510947264838</v>
      </c>
      <c r="C11" s="7">
        <v>655.3208960269233</v>
      </c>
      <c r="D11" s="7">
        <v>7263.8406701937165</v>
      </c>
      <c r="E11" s="7">
        <v>5396.2673339739085</v>
      </c>
      <c r="F11" s="8">
        <v>8.883198520470287</v>
      </c>
      <c r="G11" s="8">
        <v>34.608614077770184</v>
      </c>
    </row>
    <row r="12" spans="1:7" s="2" customFormat="1" ht="20.25" customHeight="1">
      <c r="A12" s="6" t="s">
        <v>12</v>
      </c>
      <c r="B12" s="7">
        <v>478.50649960000004</v>
      </c>
      <c r="C12" s="7">
        <v>408.72777609999997</v>
      </c>
      <c r="D12" s="7">
        <v>4672.312066400001</v>
      </c>
      <c r="E12" s="7">
        <v>3673.0961094999993</v>
      </c>
      <c r="F12" s="8">
        <v>5.713929795532406</v>
      </c>
      <c r="G12" s="8">
        <v>27.203643115018295</v>
      </c>
    </row>
    <row r="13" spans="1:7" s="2" customFormat="1" ht="20.25" customHeight="1">
      <c r="A13" s="6" t="s">
        <v>13</v>
      </c>
      <c r="B13" s="7">
        <v>583.342211108</v>
      </c>
      <c r="C13" s="7">
        <v>224.08315255771</v>
      </c>
      <c r="D13" s="7">
        <v>3544.6226084690006</v>
      </c>
      <c r="E13" s="7">
        <v>2110.280265847324</v>
      </c>
      <c r="F13" s="8">
        <v>4.334839892673146</v>
      </c>
      <c r="G13" s="8">
        <v>67.96928189278958</v>
      </c>
    </row>
    <row r="14" spans="1:7" s="2" customFormat="1" ht="20.25" customHeight="1">
      <c r="A14" s="6" t="s">
        <v>14</v>
      </c>
      <c r="B14" s="7">
        <v>236.56083352967988</v>
      </c>
      <c r="C14" s="7">
        <v>195.46145096899988</v>
      </c>
      <c r="D14" s="7">
        <v>1968.360404954305</v>
      </c>
      <c r="E14" s="7">
        <v>1485.6511147150002</v>
      </c>
      <c r="F14" s="8">
        <v>2.4071750787143946</v>
      </c>
      <c r="G14" s="8">
        <v>32.49142988270873</v>
      </c>
    </row>
    <row r="15" spans="1:7" s="2" customFormat="1" ht="20.25" customHeight="1">
      <c r="A15" s="6" t="s">
        <v>15</v>
      </c>
      <c r="B15" s="7">
        <v>130.432739928</v>
      </c>
      <c r="C15" s="7">
        <v>108.208583167</v>
      </c>
      <c r="D15" s="7">
        <v>1140.748559178002</v>
      </c>
      <c r="E15" s="7">
        <v>996.2415031879998</v>
      </c>
      <c r="F15" s="8">
        <v>1.3950603232116867</v>
      </c>
      <c r="G15" s="8">
        <v>14.505223435038172</v>
      </c>
    </row>
    <row r="16" spans="1:7" s="2" customFormat="1" ht="20.25" customHeight="1">
      <c r="A16" s="6" t="s">
        <v>16</v>
      </c>
      <c r="B16" s="7">
        <v>76.35723720600002</v>
      </c>
      <c r="C16" s="7">
        <v>60.89475255200003</v>
      </c>
      <c r="D16" s="7">
        <v>677.3856014330001</v>
      </c>
      <c r="E16" s="7">
        <v>523.2055941350001</v>
      </c>
      <c r="F16" s="8">
        <v>0.8283979571755983</v>
      </c>
      <c r="G16" s="8">
        <v>29.468340749089506</v>
      </c>
    </row>
    <row r="17" spans="1:7" s="2" customFormat="1" ht="20.25" customHeight="1">
      <c r="A17" s="9" t="s">
        <v>17</v>
      </c>
      <c r="B17" s="7">
        <v>148.1715828</v>
      </c>
      <c r="C17" s="7">
        <v>133.84417569999997</v>
      </c>
      <c r="D17" s="7">
        <v>1174.7575198000002</v>
      </c>
      <c r="E17" s="7">
        <v>1064.7151117</v>
      </c>
      <c r="F17" s="8">
        <v>1.4366510411799003</v>
      </c>
      <c r="G17" s="8">
        <v>10.3353852021785</v>
      </c>
    </row>
    <row r="18" spans="1:7" s="2" customFormat="1" ht="20.25" customHeight="1">
      <c r="A18" s="9" t="s">
        <v>18</v>
      </c>
      <c r="B18" s="7">
        <v>109.32261040400016</v>
      </c>
      <c r="C18" s="7">
        <v>97.76110837500002</v>
      </c>
      <c r="D18" s="7">
        <v>875.8425125500004</v>
      </c>
      <c r="E18" s="7">
        <v>877.9463432060003</v>
      </c>
      <c r="F18" s="8">
        <v>1.0710976830170003</v>
      </c>
      <c r="G18" s="8">
        <v>-0.23963089228406978</v>
      </c>
    </row>
    <row r="19" spans="1:7" s="2" customFormat="1" ht="20.25" customHeight="1">
      <c r="A19" s="9" t="s">
        <v>19</v>
      </c>
      <c r="B19" s="7">
        <v>4.289965023000001</v>
      </c>
      <c r="C19" s="7">
        <v>1.378122759</v>
      </c>
      <c r="D19" s="7">
        <v>36.196634998</v>
      </c>
      <c r="E19" s="7">
        <v>16.419842364999997</v>
      </c>
      <c r="F19" s="8">
        <v>0.0442660995827792</v>
      </c>
      <c r="G19" s="8">
        <v>120.44447317688976</v>
      </c>
    </row>
    <row r="20" spans="1:7" s="2" customFormat="1" ht="20.25" customHeight="1">
      <c r="A20" s="9" t="s">
        <v>20</v>
      </c>
      <c r="B20" s="7">
        <v>216.7443420402373</v>
      </c>
      <c r="C20" s="7">
        <v>136.02319159610886</v>
      </c>
      <c r="D20" s="7">
        <v>1578.1858405047794</v>
      </c>
      <c r="E20" s="7">
        <v>1152.4858906432814</v>
      </c>
      <c r="F20" s="8">
        <v>1.930017295247934</v>
      </c>
      <c r="G20" s="8">
        <v>36.9375411289318</v>
      </c>
    </row>
    <row r="21" spans="1:7" s="2" customFormat="1" ht="20.25" customHeight="1">
      <c r="A21" s="10" t="s">
        <v>21</v>
      </c>
      <c r="B21" s="7">
        <v>20.913850433559993</v>
      </c>
      <c r="C21" s="7">
        <v>35.86970284562986</v>
      </c>
      <c r="D21" s="7">
        <v>257.7375522805398</v>
      </c>
      <c r="E21" s="7">
        <v>278.4448395464527</v>
      </c>
      <c r="F21" s="8">
        <v>0.3151960439444862</v>
      </c>
      <c r="G21" s="8">
        <v>-7.436764602871504</v>
      </c>
    </row>
    <row r="22" spans="1:7" s="2" customFormat="1" ht="20.25" customHeight="1">
      <c r="A22" s="11" t="s">
        <v>22</v>
      </c>
      <c r="B22" s="7">
        <v>32.845970849</v>
      </c>
      <c r="C22" s="7">
        <v>32.51425185</v>
      </c>
      <c r="D22" s="7">
        <v>257.77896184099995</v>
      </c>
      <c r="E22" s="7">
        <v>258.93100015000005</v>
      </c>
      <c r="F22" s="8">
        <v>0.3152466851084262</v>
      </c>
      <c r="G22" s="8">
        <v>-0.44492096671804804</v>
      </c>
    </row>
    <row r="23" spans="1:7" s="2" customFormat="1" ht="20.25" customHeight="1">
      <c r="A23" s="11" t="s">
        <v>23</v>
      </c>
      <c r="B23" s="7">
        <v>46.17510739400001</v>
      </c>
      <c r="C23" s="7">
        <v>32.986855827</v>
      </c>
      <c r="D23" s="7">
        <v>385.66364738799996</v>
      </c>
      <c r="E23" s="7">
        <v>271.86488492200004</v>
      </c>
      <c r="F23" s="8">
        <v>0.4716412291274681</v>
      </c>
      <c r="G23" s="8">
        <v>41.85857342284186</v>
      </c>
    </row>
    <row r="24" spans="1:7" s="2" customFormat="1" ht="20.25" customHeight="1">
      <c r="A24" s="11" t="s">
        <v>45</v>
      </c>
      <c r="B24" s="7">
        <v>8.537814157</v>
      </c>
      <c r="C24" s="7">
        <v>0</v>
      </c>
      <c r="D24" s="7">
        <v>41.62944384</v>
      </c>
      <c r="E24" s="7">
        <v>0</v>
      </c>
      <c r="F24" s="8">
        <v>0.05091006682524424</v>
      </c>
      <c r="G24" s="15" t="s">
        <v>29</v>
      </c>
    </row>
    <row r="25" spans="1:8" s="2" customFormat="1" ht="20.25" customHeight="1">
      <c r="A25" s="28" t="s">
        <v>41</v>
      </c>
      <c r="B25" s="29">
        <f>SUM(B7:B24)</f>
        <v>4277.260575811855</v>
      </c>
      <c r="C25" s="29">
        <f>SUM(C7:C24)</f>
        <v>2955.939595297113</v>
      </c>
      <c r="D25" s="29">
        <f>SUM(D7:D24)</f>
        <v>34128.33457292217</v>
      </c>
      <c r="E25" s="29">
        <f>SUM(E7:E24)</f>
        <v>25485.882976207035</v>
      </c>
      <c r="F25" s="30">
        <f>(D25/D$43)*100</f>
        <v>41.736704444566534</v>
      </c>
      <c r="G25" s="30">
        <f>(D25-E25)/E25*100</f>
        <v>33.91074032939532</v>
      </c>
      <c r="H25" s="51"/>
    </row>
    <row r="26" spans="1:7" s="2" customFormat="1" ht="20.25" customHeight="1">
      <c r="A26" s="10" t="s">
        <v>24</v>
      </c>
      <c r="B26" s="7">
        <v>206.72029999999998</v>
      </c>
      <c r="C26" s="7">
        <v>147.7599</v>
      </c>
      <c r="D26" s="7">
        <v>1530.2639</v>
      </c>
      <c r="E26" s="7">
        <v>1115.7199999999998</v>
      </c>
      <c r="F26" s="8">
        <v>1.8714119196183538</v>
      </c>
      <c r="G26" s="8">
        <v>37.154832753737516</v>
      </c>
    </row>
    <row r="27" spans="1:7" s="2" customFormat="1" ht="20.25" customHeight="1">
      <c r="A27" s="10" t="s">
        <v>25</v>
      </c>
      <c r="B27" s="7">
        <v>81.828904576</v>
      </c>
      <c r="C27" s="7">
        <v>65.8081315207</v>
      </c>
      <c r="D27" s="7">
        <v>632.771682502</v>
      </c>
      <c r="E27" s="7">
        <v>503.62229147369993</v>
      </c>
      <c r="F27" s="8">
        <v>0.7738380739630618</v>
      </c>
      <c r="G27" s="8">
        <v>25.644097414827094</v>
      </c>
    </row>
    <row r="28" spans="1:7" s="2" customFormat="1" ht="20.25" customHeight="1">
      <c r="A28" s="10" t="s">
        <v>26</v>
      </c>
      <c r="B28" s="7">
        <v>43.555466670877756</v>
      </c>
      <c r="C28" s="7">
        <v>31.920120537000116</v>
      </c>
      <c r="D28" s="7">
        <v>347.2929330009366</v>
      </c>
      <c r="E28" s="7">
        <v>282.6002279880006</v>
      </c>
      <c r="F28" s="8">
        <v>0.42471637370336657</v>
      </c>
      <c r="G28" s="8">
        <v>22.8919507508971</v>
      </c>
    </row>
    <row r="29" spans="1:7" s="2" customFormat="1" ht="20.25" customHeight="1">
      <c r="A29" s="11" t="s">
        <v>27</v>
      </c>
      <c r="B29" s="7">
        <v>50.69721188800019</v>
      </c>
      <c r="C29" s="7">
        <v>32.78432016219896</v>
      </c>
      <c r="D29" s="7">
        <v>405.6197677070324</v>
      </c>
      <c r="E29" s="7">
        <v>302.378707545737</v>
      </c>
      <c r="F29" s="8">
        <v>0.49604624935592373</v>
      </c>
      <c r="G29" s="8">
        <v>34.142966282002334</v>
      </c>
    </row>
    <row r="30" spans="1:7" s="2" customFormat="1" ht="20.25" customHeight="1">
      <c r="A30" s="11" t="s">
        <v>28</v>
      </c>
      <c r="B30" s="7">
        <v>16.470549192497103</v>
      </c>
      <c r="C30" s="7">
        <v>10.325884666678999</v>
      </c>
      <c r="D30" s="7">
        <v>129.11869882683524</v>
      </c>
      <c r="E30" s="7">
        <v>58.889591876785</v>
      </c>
      <c r="F30" s="8">
        <v>0.15790366095034447</v>
      </c>
      <c r="G30" s="8">
        <v>119.25555044937477</v>
      </c>
    </row>
    <row r="31" spans="1:7" s="2" customFormat="1" ht="20.25" customHeight="1">
      <c r="A31" s="19" t="s">
        <v>46</v>
      </c>
      <c r="B31" s="7">
        <v>1.797654239548541</v>
      </c>
      <c r="C31" s="7">
        <v>0</v>
      </c>
      <c r="D31" s="7">
        <v>2.5572043395485404</v>
      </c>
      <c r="E31" s="7">
        <v>0</v>
      </c>
      <c r="F31" s="8">
        <v>0.0031272924114140828</v>
      </c>
      <c r="G31" s="15" t="s">
        <v>29</v>
      </c>
    </row>
    <row r="32" spans="1:7" s="2" customFormat="1" ht="20.25" customHeight="1">
      <c r="A32" s="28" t="s">
        <v>42</v>
      </c>
      <c r="B32" s="29">
        <f>SUM(B26:B31)</f>
        <v>401.0700865669236</v>
      </c>
      <c r="C32" s="29">
        <f>SUM(C26:C31)</f>
        <v>288.5983568865781</v>
      </c>
      <c r="D32" s="29">
        <f>SUM(D26:D31)</f>
        <v>3047.624186376352</v>
      </c>
      <c r="E32" s="29">
        <f>SUM(E26:E31)</f>
        <v>2263.210818884222</v>
      </c>
      <c r="F32" s="29">
        <f>(D32/D$43)*100</f>
        <v>3.727043570002465</v>
      </c>
      <c r="G32" s="29">
        <f>(D32-E32)/E32*100</f>
        <v>34.659315029204876</v>
      </c>
    </row>
    <row r="33" spans="1:7" s="2" customFormat="1" ht="20.25" customHeight="1">
      <c r="A33" s="6" t="s">
        <v>30</v>
      </c>
      <c r="B33" s="7">
        <v>1234.0181000000005</v>
      </c>
      <c r="C33" s="7">
        <v>1073.7796999999996</v>
      </c>
      <c r="D33" s="7">
        <v>12182.3116</v>
      </c>
      <c r="E33" s="7">
        <v>9764.351999999999</v>
      </c>
      <c r="F33" s="8">
        <v>14.898164386381291</v>
      </c>
      <c r="G33" s="12">
        <v>24.76313430732528</v>
      </c>
    </row>
    <row r="34" spans="1:7" s="2" customFormat="1" ht="20.25" customHeight="1">
      <c r="A34" s="6" t="s">
        <v>31</v>
      </c>
      <c r="B34" s="7">
        <v>1057.5699515000001</v>
      </c>
      <c r="C34" s="7">
        <v>1002.3399848680002</v>
      </c>
      <c r="D34" s="7">
        <v>9122.79999829</v>
      </c>
      <c r="E34" s="7">
        <v>7862.8999605610015</v>
      </c>
      <c r="F34" s="8">
        <v>11.156583290695288</v>
      </c>
      <c r="G34" s="12">
        <v>16.023350723631836</v>
      </c>
    </row>
    <row r="35" spans="1:7" s="2" customFormat="1" ht="20.25" customHeight="1">
      <c r="A35" s="6" t="s">
        <v>32</v>
      </c>
      <c r="B35" s="7">
        <v>1217.91</v>
      </c>
      <c r="C35" s="7">
        <v>863.52</v>
      </c>
      <c r="D35" s="7">
        <v>10631.18</v>
      </c>
      <c r="E35" s="7">
        <v>7874.55</v>
      </c>
      <c r="F35" s="8">
        <v>13.001232644649235</v>
      </c>
      <c r="G35" s="12">
        <v>35.00682578687036</v>
      </c>
    </row>
    <row r="36" spans="1:7" s="2" customFormat="1" ht="20.25" customHeight="1">
      <c r="A36" s="6" t="s">
        <v>33</v>
      </c>
      <c r="B36" s="7">
        <v>683.4208</v>
      </c>
      <c r="C36" s="7">
        <v>586.2559</v>
      </c>
      <c r="D36" s="7">
        <v>7010.9023</v>
      </c>
      <c r="E36" s="7">
        <v>5445.27</v>
      </c>
      <c r="F36" s="8">
        <v>8.573871559996764</v>
      </c>
      <c r="G36" s="12">
        <v>28.752151867584146</v>
      </c>
    </row>
    <row r="37" spans="1:7" s="2" customFormat="1" ht="20.25" customHeight="1">
      <c r="A37" s="31" t="s">
        <v>44</v>
      </c>
      <c r="B37" s="27">
        <f>SUM(B33:B36)</f>
        <v>4192.9188515000005</v>
      </c>
      <c r="C37" s="27">
        <f>SUM(C33:C36)</f>
        <v>3525.895584868</v>
      </c>
      <c r="D37" s="27">
        <f>SUM(D33:D36)</f>
        <v>38947.19389829</v>
      </c>
      <c r="E37" s="27">
        <f>SUM(E33:E36)</f>
        <v>30947.071960561</v>
      </c>
      <c r="F37" s="26">
        <f aca="true" t="shared" si="0" ref="F37:F43">(D37/D$43)*100</f>
        <v>47.62985188172259</v>
      </c>
      <c r="G37" s="30">
        <f>(D37-E37)/E37*100</f>
        <v>25.850981792152655</v>
      </c>
    </row>
    <row r="38" spans="1:7" s="2" customFormat="1" ht="20.25" customHeight="1">
      <c r="A38" s="6" t="s">
        <v>34</v>
      </c>
      <c r="B38" s="7">
        <v>98.01620000000001</v>
      </c>
      <c r="C38" s="7">
        <v>103.24</v>
      </c>
      <c r="D38" s="7">
        <v>755.544</v>
      </c>
      <c r="E38" s="7">
        <v>821.6347999999999</v>
      </c>
      <c r="F38" s="8">
        <v>0.9239805287154259</v>
      </c>
      <c r="G38" s="8">
        <v>-8.043817034039936</v>
      </c>
    </row>
    <row r="39" spans="1:7" s="2" customFormat="1" ht="20.25" customHeight="1">
      <c r="A39" s="6" t="s">
        <v>35</v>
      </c>
      <c r="B39" s="7">
        <v>193.5485052662018</v>
      </c>
      <c r="C39" s="7">
        <v>230.74810974404343</v>
      </c>
      <c r="D39" s="7">
        <v>4891.857647316935</v>
      </c>
      <c r="E39" s="7">
        <v>2581.032127117</v>
      </c>
      <c r="F39" s="8">
        <v>5.982419574992987</v>
      </c>
      <c r="G39" s="8">
        <v>89.53106379117858</v>
      </c>
    </row>
    <row r="40" spans="1:7" s="2" customFormat="1" ht="20.25" customHeight="1">
      <c r="A40" s="23" t="s">
        <v>43</v>
      </c>
      <c r="B40" s="24">
        <f>SUM(B38:B39)</f>
        <v>291.5647052662018</v>
      </c>
      <c r="C40" s="24">
        <f>SUM(C38:C39)</f>
        <v>333.9881097440434</v>
      </c>
      <c r="D40" s="24">
        <f>SUM(D38:D39)</f>
        <v>5647.401647316935</v>
      </c>
      <c r="E40" s="24">
        <f>SUM(E38:E39)</f>
        <v>3402.666927117</v>
      </c>
      <c r="F40" s="25">
        <f t="shared" si="0"/>
        <v>6.906400103708414</v>
      </c>
      <c r="G40" s="25">
        <f>(D40-E40)/E40*100</f>
        <v>65.96986329490223</v>
      </c>
    </row>
    <row r="41" spans="1:7" s="2" customFormat="1" ht="20.25" customHeight="1">
      <c r="A41" s="34" t="s">
        <v>36</v>
      </c>
      <c r="B41" s="35">
        <f>B25+B32</f>
        <v>4678.3306623787785</v>
      </c>
      <c r="C41" s="35">
        <f>C25+C32</f>
        <v>3244.5379521836912</v>
      </c>
      <c r="D41" s="35">
        <f>D25+D32</f>
        <v>37175.95875929852</v>
      </c>
      <c r="E41" s="35">
        <f>E25+E32</f>
        <v>27749.093795091256</v>
      </c>
      <c r="F41" s="34">
        <f t="shared" si="0"/>
        <v>45.463748014569</v>
      </c>
      <c r="G41" s="34">
        <f>(D41-E41)/E41*100</f>
        <v>33.97179393971724</v>
      </c>
    </row>
    <row r="42" spans="1:7" s="2" customFormat="1" ht="20.25" customHeight="1">
      <c r="A42" s="34" t="s">
        <v>37</v>
      </c>
      <c r="B42" s="35">
        <f>B37+B40</f>
        <v>4484.483556766202</v>
      </c>
      <c r="C42" s="35">
        <f>C37+C40</f>
        <v>3859.883694612043</v>
      </c>
      <c r="D42" s="35">
        <f>D37+D40</f>
        <v>44594.595545606935</v>
      </c>
      <c r="E42" s="35">
        <f>E37+E40</f>
        <v>34349.738887678</v>
      </c>
      <c r="F42" s="34">
        <f t="shared" si="0"/>
        <v>54.53625198543101</v>
      </c>
      <c r="G42" s="34">
        <f>(D42-E42)/E42*100</f>
        <v>29.825136928781674</v>
      </c>
    </row>
    <row r="43" spans="1:7" ht="20.25" customHeight="1">
      <c r="A43" s="32" t="s">
        <v>38</v>
      </c>
      <c r="B43" s="33">
        <f>B41+B42</f>
        <v>9162.81421914498</v>
      </c>
      <c r="C43" s="33">
        <f>C41+C42</f>
        <v>7104.421646795734</v>
      </c>
      <c r="D43" s="33">
        <f>D41+D42</f>
        <v>81770.55430490545</v>
      </c>
      <c r="E43" s="33">
        <f>E41+E42</f>
        <v>62098.83268276926</v>
      </c>
      <c r="F43" s="32">
        <f t="shared" si="0"/>
        <v>100</v>
      </c>
      <c r="G43" s="32">
        <f>(D43-E43)/E43*100</f>
        <v>31.6780859998268</v>
      </c>
    </row>
    <row r="44" spans="1:7" ht="12.75" customHeight="1">
      <c r="A44" s="36" t="s">
        <v>39</v>
      </c>
      <c r="B44" s="36"/>
      <c r="C44" s="36"/>
      <c r="D44" s="36"/>
      <c r="E44" s="36"/>
      <c r="F44" s="36"/>
      <c r="G44" s="13"/>
    </row>
    <row r="45" spans="1:6" ht="12.75">
      <c r="A45" s="37" t="s">
        <v>40</v>
      </c>
      <c r="B45" s="37"/>
      <c r="C45" s="37"/>
      <c r="D45" s="37"/>
      <c r="E45" s="37"/>
      <c r="F45" s="14"/>
    </row>
    <row r="46" spans="1:6" ht="15">
      <c r="A46" s="20" t="s">
        <v>48</v>
      </c>
      <c r="B46" s="21"/>
      <c r="C46" s="2"/>
      <c r="D46" s="2"/>
      <c r="E46" s="2"/>
      <c r="F46" s="14"/>
    </row>
    <row r="47" spans="1:5" ht="15">
      <c r="A47" s="22" t="s">
        <v>47</v>
      </c>
      <c r="B47" s="22"/>
      <c r="C47" s="14"/>
      <c r="D47" s="14"/>
      <c r="E47" s="14"/>
    </row>
    <row r="48" spans="2:7" ht="12.75">
      <c r="B48" s="16"/>
      <c r="C48" s="16"/>
      <c r="D48" s="16"/>
      <c r="E48" s="16"/>
      <c r="F48" s="17"/>
      <c r="G48" s="17"/>
    </row>
    <row r="49" spans="2:7" ht="12.75">
      <c r="B49" s="2"/>
      <c r="C49" s="2"/>
      <c r="D49" s="2"/>
      <c r="E49" s="2"/>
      <c r="F49" s="2"/>
      <c r="G49" s="18"/>
    </row>
    <row r="50" spans="2:7" ht="12.75">
      <c r="B50" s="2"/>
      <c r="C50" s="2"/>
      <c r="D50" s="2"/>
      <c r="E50" s="2"/>
      <c r="F50" s="2"/>
      <c r="G50" s="18"/>
    </row>
    <row r="54" ht="33.75" customHeight="1"/>
    <row r="65396" ht="12.75">
      <c r="F65396" s="1">
        <v>0</v>
      </c>
    </row>
    <row r="65536" spans="1:6" s="4" customFormat="1" ht="12.75">
      <c r="A65536" s="1"/>
      <c r="B65536" s="1"/>
      <c r="C65536" s="1"/>
      <c r="D65536" s="1"/>
      <c r="E65536" s="1"/>
      <c r="F65536" s="1"/>
    </row>
  </sheetData>
  <sheetProtection/>
  <mergeCells count="10">
    <mergeCell ref="A44:F44"/>
    <mergeCell ref="A45:E45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Windows 2003 server</cp:lastModifiedBy>
  <cp:lastPrinted>2016-12-16T11:25:43Z</cp:lastPrinted>
  <dcterms:created xsi:type="dcterms:W3CDTF">2016-10-21T06:12:01Z</dcterms:created>
  <dcterms:modified xsi:type="dcterms:W3CDTF">2016-12-20T11:25:50Z</dcterms:modified>
  <cp:category/>
  <cp:version/>
  <cp:contentType/>
  <cp:contentStatus/>
</cp:coreProperties>
</file>