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n-life Sept, 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'Non-life Sept, 2011'!$A$1:$F$36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<sst xmlns="http://schemas.openxmlformats.org/spreadsheetml/2006/main" count="41" uniqueCount="39">
  <si>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</si>
  <si>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</si>
  <si>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SEPTEMBER, 2011</t>
  </si>
  <si>
    <t>(` crore)</t>
  </si>
  <si>
    <t>INSURER</t>
  </si>
  <si>
    <t>SEPTEMBER</t>
  </si>
  <si>
    <t>APRIL-SEPTEMBER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</si>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</sst>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8.2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 quotePrefix="1">
      <alignment/>
      <protection/>
    </xf>
    <xf numFmtId="0" fontId="5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4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8" fillId="0" borderId="10" xfId="44" applyNumberFormat="1" applyFont="1" applyFill="1" applyBorder="1" applyAlignment="1">
      <alignment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4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5" fillId="0" borderId="0" xfId="56" applyFont="1" applyAlignment="1" quotePrefix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September, 2011</a:t>
            </a:r>
          </a:p>
        </c:rich>
      </c:tx>
      <c:layout>
        <c:manualLayout>
          <c:xMode val="factor"/>
          <c:yMode val="factor"/>
          <c:x val="-0.126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1"/>
          <c:w val="0.955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'[24]Data-Graph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(crores)'!$I$121:$I$127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'[24]Data-Graph (crores)'!$J$121:$J$127</c:f>
              <c:numCache>
                <c:ptCount val="7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19114.061098887592</c:v>
                </c:pt>
                <c:pt idx="5">
                  <c:v>22744.289507506466</c:v>
                </c:pt>
                <c:pt idx="6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'[24]Data-Graph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(crores)'!$I$121:$I$127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'[24]Data-Graph (crores)'!$K$121:$K$127</c:f>
              <c:numCache>
                <c:ptCount val="7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23712.753877300867</c:v>
                </c:pt>
                <c:pt idx="5">
                  <c:v>28604.82153301008</c:v>
                </c:pt>
                <c:pt idx="6">
                  <c:v>28604.82153301008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93025"/>
          <c:w val="0.087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0.00625</cdr:y>
    </cdr:from>
    <cdr:to>
      <cdr:x>0.999</cdr:x>
      <cdr:y>1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0.91325</cdr:y>
    </cdr:from>
    <cdr:to>
      <cdr:x>0.43925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5438775"/>
          <a:ext cx="3733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UNIVERSAL%20SOMPO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RAHEJA%20QBE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SBI%20GENER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L&amp;T%20R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MAX%20BUPA%20R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NEWIND%20SN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NATIO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ORIENT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ECG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AIC%20OF%20IND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Consolidation\SEPTEMBER,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IFFCO%20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CHOLA%20M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SEPTEMBER,%20%202011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only policies MARCH"/>
      <sheetName val="LIAB "/>
      <sheetName val="BASE PIVOT APRIL 2011"/>
      <sheetName val="LIVES"/>
      <sheetName val="New Format"/>
    </sheetNames>
    <sheetDataSet>
      <sheetData sheetId="4">
        <row r="49">
          <cell r="B49">
            <v>12081.151358911087</v>
          </cell>
          <cell r="C49">
            <v>71273.42164179999</v>
          </cell>
        </row>
        <row r="50">
          <cell r="B50">
            <v>9494.942250602047</v>
          </cell>
          <cell r="C50">
            <v>53768.28759763997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SEPT 2011"/>
    </sheetNames>
    <sheetDataSet>
      <sheetData sheetId="0">
        <row r="49">
          <cell r="B49">
            <v>4270.15494144642</v>
          </cell>
          <cell r="C49">
            <v>18225.764579030554</v>
          </cell>
        </row>
        <row r="50">
          <cell r="B50">
            <v>2019.1054822000008</v>
          </cell>
          <cell r="C50">
            <v>14715.085914291662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10582.86628</v>
          </cell>
          <cell r="C49">
            <v>52164.63974</v>
          </cell>
        </row>
        <row r="50">
          <cell r="B50">
            <v>6294.919999999999</v>
          </cell>
          <cell r="C50">
            <v>31692.94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6255.980493199225</v>
          </cell>
          <cell r="C49">
            <v>38667.44671159921</v>
          </cell>
        </row>
        <row r="50">
          <cell r="B50">
            <v>3779.937968900002</v>
          </cell>
          <cell r="C50">
            <v>25736.704347399995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183</v>
          </cell>
          <cell r="C49">
            <v>974.7500000000001</v>
          </cell>
        </row>
        <row r="50">
          <cell r="B50">
            <v>102.2005035</v>
          </cell>
          <cell r="C50">
            <v>409.9289558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1854.270239604261</v>
          </cell>
          <cell r="C49">
            <v>9392.25438960426</v>
          </cell>
        </row>
        <row r="50">
          <cell r="B50">
            <v>32.12</v>
          </cell>
          <cell r="C50">
            <v>726.4499999999999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1095.7941781620818</v>
          </cell>
          <cell r="C47">
            <v>6060.06537518461</v>
          </cell>
        </row>
        <row r="48">
          <cell r="B48">
            <v>0</v>
          </cell>
          <cell r="C4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6270.840000000001</v>
          </cell>
          <cell r="C49">
            <v>60550.89</v>
          </cell>
        </row>
        <row r="50">
          <cell r="B50">
            <v>2669.43</v>
          </cell>
          <cell r="C50">
            <v>58184.89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2489.1563656730004</v>
          </cell>
          <cell r="C49">
            <v>15502.166559254</v>
          </cell>
        </row>
        <row r="50">
          <cell r="B50">
            <v>1894.56883</v>
          </cell>
          <cell r="C50">
            <v>8747.70374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 Monthly Premium Data"/>
    </sheetNames>
    <sheetDataSet>
      <sheetData sheetId="0">
        <row r="49">
          <cell r="B49">
            <v>1563.75735</v>
          </cell>
          <cell r="C49">
            <v>4663.74187</v>
          </cell>
        </row>
        <row r="50">
          <cell r="B50">
            <v>247.26514</v>
          </cell>
          <cell r="C50">
            <v>824.62712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NAP-SEPTEMBER "/>
    </sheetNames>
    <sheetDataSet>
      <sheetData sheetId="0">
        <row r="8">
          <cell r="R8">
            <v>72565.37357800001</v>
          </cell>
          <cell r="AG8">
            <v>436251.227498</v>
          </cell>
        </row>
        <row r="9">
          <cell r="R9">
            <v>57684.53417</v>
          </cell>
          <cell r="AG9">
            <v>363489.05783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12380.302343499996</v>
          </cell>
          <cell r="C49">
            <v>85422.41707879999</v>
          </cell>
        </row>
        <row r="50">
          <cell r="B50">
            <v>8756.097271300005</v>
          </cell>
          <cell r="C50">
            <v>61633.929422400004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669.4100000000001</v>
          </cell>
          <cell r="D57">
            <v>464.19000000000005</v>
          </cell>
          <cell r="G57">
            <v>3670.4500000000003</v>
          </cell>
          <cell r="H57">
            <v>2843.42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61291.11</v>
          </cell>
          <cell r="C52">
            <v>306842.42000000004</v>
          </cell>
        </row>
        <row r="53">
          <cell r="B53">
            <v>40952.170000000006</v>
          </cell>
          <cell r="C53">
            <v>263829.20999999996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8058.55</v>
          </cell>
          <cell r="C49">
            <v>45464.02</v>
          </cell>
        </row>
        <row r="50">
          <cell r="B50">
            <v>7690.83</v>
          </cell>
          <cell r="C50">
            <v>41519.37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p, 2011"/>
    </sheetNames>
    <sheetDataSet>
      <sheetData sheetId="0">
        <row r="11">
          <cell r="C11">
            <v>32068.31</v>
          </cell>
          <cell r="D11">
            <v>145942.99</v>
          </cell>
        </row>
        <row r="12">
          <cell r="C12">
            <v>24281.24</v>
          </cell>
          <cell r="D12">
            <v>95275.34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- Journal"/>
      <sheetName val="September - Internal "/>
      <sheetName val="Data-Graph (crores)"/>
      <sheetName val="Graph"/>
      <sheetName val="Sheet1"/>
      <sheetName val="all segments"/>
      <sheetName val="fire "/>
      <sheetName val="all segments (2)"/>
      <sheetName val="fire  (2)"/>
      <sheetName val="Sheet2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August</v>
          </cell>
          <cell r="J125">
            <v>19114.061098887592</v>
          </cell>
          <cell r="K125">
            <v>23712.753877300867</v>
          </cell>
        </row>
        <row r="126">
          <cell r="I126" t="str">
            <v>September</v>
          </cell>
          <cell r="J126">
            <v>22744.289507506466</v>
          </cell>
          <cell r="K126">
            <v>28604.82153301008</v>
          </cell>
        </row>
        <row r="127">
          <cell r="I127" t="str">
            <v>Total</v>
          </cell>
          <cell r="J127">
            <v>46972.208926272404</v>
          </cell>
          <cell r="K127">
            <v>28604.82153301008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11176.650000000003</v>
          </cell>
          <cell r="C49">
            <v>89426.58306861582</v>
          </cell>
        </row>
        <row r="50">
          <cell r="B50">
            <v>11035.681678208846</v>
          </cell>
          <cell r="C50">
            <v>80001.8341786187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15439.621880499999</v>
          </cell>
          <cell r="C49">
            <v>100768.7454226</v>
          </cell>
        </row>
        <row r="50">
          <cell r="B50">
            <v>12788.2127658</v>
          </cell>
          <cell r="C50">
            <v>89730.28167859999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39660.92164455999</v>
          </cell>
          <cell r="C49">
            <v>252252.2551522336</v>
          </cell>
        </row>
        <row r="50">
          <cell r="B50">
            <v>37056.10883548709</v>
          </cell>
          <cell r="C50">
            <v>212556.4028754497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24945.63121</v>
          </cell>
          <cell r="C49">
            <v>160761.43073999998</v>
          </cell>
        </row>
        <row r="50">
          <cell r="B50">
            <v>22127.86775</v>
          </cell>
          <cell r="C50">
            <v>141972.29284999997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13114.032925980884</v>
          </cell>
          <cell r="C49">
            <v>90351.87209825726</v>
          </cell>
        </row>
        <row r="50">
          <cell r="B50">
            <v>8462.24521023081</v>
          </cell>
          <cell r="C50">
            <v>62882.23839608692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11847.792472984662</v>
          </cell>
          <cell r="C49">
            <v>66464.51520242872</v>
          </cell>
        </row>
        <row r="50">
          <cell r="B50">
            <v>7633.821354901394</v>
          </cell>
          <cell r="C50">
            <v>47514.89333986008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SEPTEMBER10"/>
    </sheetNames>
    <sheetDataSet>
      <sheetData sheetId="0">
        <row r="49">
          <cell r="B49">
            <v>7560.484418400001</v>
          </cell>
          <cell r="C49">
            <v>45976.536173600005</v>
          </cell>
        </row>
        <row r="50">
          <cell r="B50">
            <v>3855.7921287</v>
          </cell>
          <cell r="C50">
            <v>29994.482504500003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F41" sqref="F41"/>
    </sheetView>
  </sheetViews>
  <sheetFormatPr defaultColWidth="9.140625" defaultRowHeight="15"/>
  <cols>
    <col min="1" max="1" width="31.7109375" style="1" customWidth="1"/>
    <col min="2" max="2" width="14.00390625" style="1" customWidth="1"/>
    <col min="3" max="3" width="13.57421875" style="1" customWidth="1"/>
    <col min="4" max="4" width="13.00390625" style="1" customWidth="1"/>
    <col min="5" max="5" width="15.00390625" style="1" customWidth="1"/>
    <col min="6" max="6" width="21.140625" style="1" customWidth="1"/>
    <col min="7" max="7" width="9.57421875" style="1" bestFit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6" ht="12.75">
      <c r="A1" s="19" t="s">
        <v>0</v>
      </c>
      <c r="B1" s="19"/>
      <c r="C1" s="19"/>
      <c r="D1" s="19"/>
      <c r="E1" s="19"/>
      <c r="F1" s="19"/>
    </row>
    <row r="2" spans="1:6" ht="12.75">
      <c r="A2" s="20" t="s">
        <v>1</v>
      </c>
      <c r="B2" s="20"/>
      <c r="C2" s="20"/>
      <c r="D2" s="20"/>
      <c r="E2" s="20"/>
      <c r="F2" s="20"/>
    </row>
    <row r="3" spans="1:7" ht="15" customHeight="1">
      <c r="A3" s="21" t="s">
        <v>2</v>
      </c>
      <c r="B3" s="21"/>
      <c r="C3" s="21"/>
      <c r="D3" s="21"/>
      <c r="E3" s="21"/>
      <c r="F3" s="21"/>
      <c r="G3" s="2"/>
    </row>
    <row r="4" ht="12.75">
      <c r="F4" s="3" t="s">
        <v>3</v>
      </c>
    </row>
    <row r="5" spans="1:6" ht="37.5" customHeight="1">
      <c r="A5" s="22" t="s">
        <v>4</v>
      </c>
      <c r="B5" s="23" t="s">
        <v>5</v>
      </c>
      <c r="C5" s="23"/>
      <c r="D5" s="24" t="s">
        <v>6</v>
      </c>
      <c r="E5" s="24"/>
      <c r="F5" s="25" t="s">
        <v>7</v>
      </c>
    </row>
    <row r="6" spans="1:6" ht="26.25" customHeight="1">
      <c r="A6" s="22"/>
      <c r="B6" s="4" t="s">
        <v>8</v>
      </c>
      <c r="C6" s="4" t="s">
        <v>9</v>
      </c>
      <c r="D6" s="4" t="s">
        <v>8</v>
      </c>
      <c r="E6" s="4" t="s">
        <v>9</v>
      </c>
      <c r="F6" s="25"/>
    </row>
    <row r="7" spans="1:6" ht="17.25">
      <c r="A7" s="5" t="s">
        <v>10</v>
      </c>
      <c r="B7" s="6">
        <f>+'[1]New Format'!$B$49/100</f>
        <v>120.81151358911087</v>
      </c>
      <c r="C7" s="6">
        <f>+'[1]New Format'!$B$50/100</f>
        <v>94.94942250602047</v>
      </c>
      <c r="D7" s="6">
        <f>+'[1]New Format'!$C$49/100</f>
        <v>712.7342164179998</v>
      </c>
      <c r="E7" s="6">
        <f>+'[1]New Format'!$C$50/100</f>
        <v>537.6828759763997</v>
      </c>
      <c r="F7" s="7">
        <f>(D7-E7)/E7*100</f>
        <v>32.55661436561792</v>
      </c>
    </row>
    <row r="8" spans="1:9" s="8" customFormat="1" ht="17.25">
      <c r="A8" s="5" t="s">
        <v>11</v>
      </c>
      <c r="B8" s="6">
        <f>+'[2]New Format'!$B$49/100</f>
        <v>123.80302343499996</v>
      </c>
      <c r="C8" s="6">
        <f>+'[2]New Format'!$B$50/100</f>
        <v>87.56097271300004</v>
      </c>
      <c r="D8" s="6">
        <f>+'[2]New Format'!$C$49/100</f>
        <v>854.2241707879999</v>
      </c>
      <c r="E8" s="6">
        <f>+'[2]New Format'!$C$50/100</f>
        <v>616.339294224</v>
      </c>
      <c r="F8" s="7">
        <f aca="true" t="shared" si="0" ref="F8:F33">(D8-E8)/E8*100</f>
        <v>38.59641577185308</v>
      </c>
      <c r="G8" s="1"/>
      <c r="I8" s="1"/>
    </row>
    <row r="9" spans="1:9" s="8" customFormat="1" ht="17.25">
      <c r="A9" s="5" t="s">
        <v>12</v>
      </c>
      <c r="B9" s="6">
        <f>+'[3]New Format'!$B$49/100</f>
        <v>111.76650000000004</v>
      </c>
      <c r="C9" s="6">
        <f>+'[3]New Format'!$B$50/100</f>
        <v>110.35681678208846</v>
      </c>
      <c r="D9" s="6">
        <f>+'[3]New Format'!$C$49/100</f>
        <v>894.2658306861581</v>
      </c>
      <c r="E9" s="6">
        <f>+'[3]New Format'!$C$50/100</f>
        <v>800.018341786187</v>
      </c>
      <c r="F9" s="7">
        <f t="shared" si="0"/>
        <v>11.78066601442492</v>
      </c>
      <c r="G9" s="1"/>
      <c r="I9" s="1"/>
    </row>
    <row r="10" spans="1:9" s="8" customFormat="1" ht="17.25">
      <c r="A10" s="5" t="s">
        <v>13</v>
      </c>
      <c r="B10" s="6">
        <f>+'[4]New Format'!$B$49/100</f>
        <v>154.396218805</v>
      </c>
      <c r="C10" s="6">
        <f>+'[4]New Format'!$B$50/100</f>
        <v>127.882127658</v>
      </c>
      <c r="D10" s="6">
        <f>+'[4]New Format'!$C$49/100</f>
        <v>1007.687454226</v>
      </c>
      <c r="E10" s="6">
        <f>+'[4]New Format'!$C$50/100</f>
        <v>897.3028167859999</v>
      </c>
      <c r="F10" s="7">
        <f t="shared" si="0"/>
        <v>12.301826693844655</v>
      </c>
      <c r="G10" s="1"/>
      <c r="I10" s="1"/>
    </row>
    <row r="11" spans="1:9" s="8" customFormat="1" ht="17.25">
      <c r="A11" s="5" t="s">
        <v>14</v>
      </c>
      <c r="B11" s="6">
        <f>+'[5]Current Month'!$B$49/100</f>
        <v>396.6092164455999</v>
      </c>
      <c r="C11" s="6">
        <f>+'[5]Current Month'!$B$50/100</f>
        <v>370.5610883548709</v>
      </c>
      <c r="D11" s="6">
        <f>+'[5]Current Month'!$C$49/100</f>
        <v>2522.522551522336</v>
      </c>
      <c r="E11" s="6">
        <f>+'[5]Current Month'!$C$50/100</f>
        <v>2125.564028754497</v>
      </c>
      <c r="F11" s="7">
        <f t="shared" si="0"/>
        <v>18.67544413613558</v>
      </c>
      <c r="G11" s="1"/>
      <c r="I11" s="1"/>
    </row>
    <row r="12" spans="1:9" s="8" customFormat="1" ht="17.25">
      <c r="A12" s="5" t="s">
        <v>15</v>
      </c>
      <c r="B12" s="6">
        <f>+'[6]New Format'!$B$49/100</f>
        <v>249.4563121</v>
      </c>
      <c r="C12" s="6">
        <f>+'[6]New Format'!$B$50/100</f>
        <v>221.27867750000001</v>
      </c>
      <c r="D12" s="6">
        <f>+'[6]New Format'!$C$49/100</f>
        <v>1607.6143074</v>
      </c>
      <c r="E12" s="6">
        <f>+'[6]New Format'!$C$50/100</f>
        <v>1419.7229284999996</v>
      </c>
      <c r="F12" s="7">
        <f t="shared" si="0"/>
        <v>13.234369546916868</v>
      </c>
      <c r="G12" s="1"/>
      <c r="I12" s="1"/>
    </row>
    <row r="13" spans="1:9" s="8" customFormat="1" ht="17.25">
      <c r="A13" s="5" t="s">
        <v>16</v>
      </c>
      <c r="B13" s="6">
        <f>+'[7]New Format'!$B$49/100</f>
        <v>131.14032925980885</v>
      </c>
      <c r="C13" s="6">
        <f>+'[7]New Format'!$B$50/100</f>
        <v>84.6224521023081</v>
      </c>
      <c r="D13" s="6">
        <f>+'[7]New Format'!$C$49/100</f>
        <v>903.5187209825725</v>
      </c>
      <c r="E13" s="6">
        <f>+'[7]New Format'!$C$50/100</f>
        <v>628.8223839608692</v>
      </c>
      <c r="F13" s="7">
        <f t="shared" si="0"/>
        <v>43.68424916610433</v>
      </c>
      <c r="G13" s="1"/>
      <c r="I13" s="1"/>
    </row>
    <row r="14" spans="1:9" s="8" customFormat="1" ht="18" customHeight="1">
      <c r="A14" s="5" t="s">
        <v>17</v>
      </c>
      <c r="B14" s="6">
        <f>+'[8]Sheet 1'!$B$49/100</f>
        <v>118.47792472984662</v>
      </c>
      <c r="C14" s="6">
        <f>+'[8]Sheet 1'!$B$50/100</f>
        <v>76.33821354901394</v>
      </c>
      <c r="D14" s="6">
        <f>+'[8]Sheet 1'!$C$49/100</f>
        <v>664.6451520242872</v>
      </c>
      <c r="E14" s="6">
        <f>+'[8]Sheet 1'!$C$50/100</f>
        <v>475.1489333986008</v>
      </c>
      <c r="F14" s="7">
        <f t="shared" si="0"/>
        <v>39.88143617839477</v>
      </c>
      <c r="G14" s="1"/>
      <c r="I14" s="1"/>
    </row>
    <row r="15" spans="1:9" s="8" customFormat="1" ht="18" customHeight="1">
      <c r="A15" s="5" t="s">
        <v>18</v>
      </c>
      <c r="B15" s="6">
        <f>+'[9]New Format-NONLIFE SEPTEMBER10'!$B$49/100</f>
        <v>75.60484418400002</v>
      </c>
      <c r="C15" s="6">
        <f>+'[9]New Format-NONLIFE SEPTEMBER10'!$B$50/100</f>
        <v>38.557921287</v>
      </c>
      <c r="D15" s="6">
        <f>+'[9]New Format-NONLIFE SEPTEMBER10'!$C$49/100</f>
        <v>459.76536173600005</v>
      </c>
      <c r="E15" s="6">
        <f>+'[9]New Format-NONLIFE SEPTEMBER10'!$C$50/100</f>
        <v>299.944825045</v>
      </c>
      <c r="F15" s="7">
        <f t="shared" si="0"/>
        <v>53.28331191145656</v>
      </c>
      <c r="G15" s="1"/>
      <c r="I15" s="1"/>
    </row>
    <row r="16" spans="1:9" s="8" customFormat="1" ht="18" customHeight="1">
      <c r="A16" s="5" t="s">
        <v>19</v>
      </c>
      <c r="B16" s="6">
        <f>+'[10]USGI -SEPT 2011'!$B$49/100</f>
        <v>42.701549414464196</v>
      </c>
      <c r="C16" s="6">
        <f>+'[10]USGI -SEPT 2011'!$B$50/100</f>
        <v>20.19105482200001</v>
      </c>
      <c r="D16" s="6">
        <f>+'[10]USGI -SEPT 2011'!$C$49/100</f>
        <v>182.25764579030553</v>
      </c>
      <c r="E16" s="6">
        <f>+'[10]USGI -SEPT 2011'!$C$50/100</f>
        <v>147.1508591429166</v>
      </c>
      <c r="F16" s="7">
        <f t="shared" si="0"/>
        <v>23.85768377559545</v>
      </c>
      <c r="G16" s="1"/>
      <c r="I16" s="1"/>
    </row>
    <row r="17" spans="1:9" s="8" customFormat="1" ht="17.25">
      <c r="A17" s="9" t="s">
        <v>20</v>
      </c>
      <c r="B17" s="10">
        <f>+'[11]Sheet1'!$B$49/100</f>
        <v>105.8286628</v>
      </c>
      <c r="C17" s="10">
        <f>+'[11]Sheet1'!$B$50/100</f>
        <v>62.94919999999999</v>
      </c>
      <c r="D17" s="6">
        <f>+'[11]Sheet1'!$C$49/100</f>
        <v>521.6463974</v>
      </c>
      <c r="E17" s="6">
        <f>+'[11]Sheet1'!$C$50/100</f>
        <v>316.9294</v>
      </c>
      <c r="F17" s="7">
        <f t="shared" si="0"/>
        <v>64.59388034054271</v>
      </c>
      <c r="G17" s="1"/>
      <c r="I17" s="1"/>
    </row>
    <row r="18" spans="1:8" s="8" customFormat="1" ht="17.25">
      <c r="A18" s="9" t="s">
        <v>21</v>
      </c>
      <c r="B18" s="10">
        <f>+'[12]New Format'!$B$49/100</f>
        <v>62.55980493199225</v>
      </c>
      <c r="C18" s="10">
        <f>+'[12]New Format'!$B$50/100</f>
        <v>37.79937968900002</v>
      </c>
      <c r="D18" s="6">
        <f>+'[12]New Format'!$C$49/100</f>
        <v>386.67446711599206</v>
      </c>
      <c r="E18" s="6">
        <f>+'[12]New Format'!$C$50/100</f>
        <v>257.36704347399996</v>
      </c>
      <c r="F18" s="7">
        <f t="shared" si="0"/>
        <v>50.24241717065656</v>
      </c>
      <c r="G18" s="1"/>
      <c r="H18" s="1"/>
    </row>
    <row r="19" spans="1:8" s="8" customFormat="1" ht="17.25">
      <c r="A19" s="9" t="s">
        <v>22</v>
      </c>
      <c r="B19" s="10">
        <f>+'[13]New Format'!$B$49/100</f>
        <v>1.83</v>
      </c>
      <c r="C19" s="10">
        <f>+'[13]New Format'!$B$50/100</f>
        <v>1.022005035</v>
      </c>
      <c r="D19" s="6">
        <f>+'[13]New Format'!$C$49/100</f>
        <v>9.7475</v>
      </c>
      <c r="E19" s="6">
        <f>+'[13]New Format'!$C$50/100</f>
        <v>4.099289558</v>
      </c>
      <c r="F19" s="7">
        <f t="shared" si="0"/>
        <v>137.78510549412624</v>
      </c>
      <c r="G19" s="1"/>
      <c r="H19" s="1"/>
    </row>
    <row r="20" spans="1:8" s="8" customFormat="1" ht="17.25">
      <c r="A20" s="9" t="s">
        <v>23</v>
      </c>
      <c r="B20" s="10">
        <f>+'[14]New Format'!$B$49/100</f>
        <v>18.54270239604261</v>
      </c>
      <c r="C20" s="10">
        <f>+'[14]New Format'!$B$50/100</f>
        <v>0.3212</v>
      </c>
      <c r="D20" s="6">
        <f>+'[14]New Format'!$C$49/100</f>
        <v>93.92254389604261</v>
      </c>
      <c r="E20" s="6">
        <f>+'[14]New Format'!$C$50/100</f>
        <v>7.264499999999999</v>
      </c>
      <c r="F20" s="7">
        <f t="shared" si="0"/>
        <v>1192.8975689454558</v>
      </c>
      <c r="G20" s="1"/>
      <c r="H20" s="1"/>
    </row>
    <row r="21" spans="1:8" s="8" customFormat="1" ht="17.25">
      <c r="A21" s="9" t="s">
        <v>24</v>
      </c>
      <c r="B21" s="10">
        <f>+'[15]Sheet1'!$B$47/100</f>
        <v>10.957941781620818</v>
      </c>
      <c r="C21" s="10">
        <f>+'[15]Sheet1'!$B$48</f>
        <v>0</v>
      </c>
      <c r="D21" s="6">
        <f>+'[15]Sheet1'!$C$47/100</f>
        <v>60.6006537518461</v>
      </c>
      <c r="E21" s="6">
        <f>+'[15]Sheet1'!$C$48</f>
        <v>0</v>
      </c>
      <c r="F21" s="7"/>
      <c r="G21" s="1"/>
      <c r="H21" s="1"/>
    </row>
    <row r="22" spans="1:8" s="8" customFormat="1" ht="17.25">
      <c r="A22" s="9" t="s">
        <v>25</v>
      </c>
      <c r="B22" s="10">
        <f>+'[16]New Format'!$B$49/100</f>
        <v>62.70840000000001</v>
      </c>
      <c r="C22" s="10">
        <f>+'[16]New Format'!$B$50/100</f>
        <v>26.6943</v>
      </c>
      <c r="D22" s="6">
        <f>+'[16]New Format'!$C$49/100</f>
        <v>605.5089</v>
      </c>
      <c r="E22" s="6">
        <f>+'[16]New Format'!$C$50/100</f>
        <v>581.8489</v>
      </c>
      <c r="F22" s="7">
        <f t="shared" si="0"/>
        <v>4.066347809543007</v>
      </c>
      <c r="G22" s="1"/>
      <c r="H22" s="1"/>
    </row>
    <row r="23" spans="1:8" s="8" customFormat="1" ht="17.25">
      <c r="A23" s="9" t="s">
        <v>26</v>
      </c>
      <c r="B23" s="10">
        <f>+'[17]New Format'!$B$49/100</f>
        <v>24.891563656730003</v>
      </c>
      <c r="C23" s="10">
        <f>+'[17]New Format'!$B$50/100</f>
        <v>18.9456883</v>
      </c>
      <c r="D23" s="6">
        <f>+'[17]New Format'!$C$49/100</f>
        <v>155.02166559254</v>
      </c>
      <c r="E23" s="6">
        <f>+'[17]New Format'!$C$50/100</f>
        <v>87.47703740000001</v>
      </c>
      <c r="F23" s="7">
        <f t="shared" si="0"/>
        <v>77.21412407199327</v>
      </c>
      <c r="G23" s="1"/>
      <c r="H23" s="1"/>
    </row>
    <row r="24" spans="1:8" s="8" customFormat="1" ht="17.25">
      <c r="A24" s="9" t="s">
        <v>27</v>
      </c>
      <c r="B24" s="10">
        <f>+'[18] Monthly Premium Data'!$B$49/100</f>
        <v>15.6375735</v>
      </c>
      <c r="C24" s="10">
        <f>+'[18] Monthly Premium Data'!$B$50/100</f>
        <v>2.4726514</v>
      </c>
      <c r="D24" s="6">
        <f>+'[18] Monthly Premium Data'!$C$49/100</f>
        <v>46.6374187</v>
      </c>
      <c r="E24" s="6">
        <f>+'[18] Monthly Premium Data'!$C$50/100</f>
        <v>8.2462712</v>
      </c>
      <c r="F24" s="7">
        <f t="shared" si="0"/>
        <v>465.5576632017631</v>
      </c>
      <c r="G24" s="1"/>
      <c r="H24" s="1"/>
    </row>
    <row r="25" spans="1:8" s="8" customFormat="1" ht="17.25">
      <c r="A25" s="5" t="s">
        <v>28</v>
      </c>
      <c r="B25" s="10">
        <f>+'[19]SNAP-SEPTEMBER '!$R$8/100</f>
        <v>725.6537357800001</v>
      </c>
      <c r="C25" s="10">
        <f>+'[19]SNAP-SEPTEMBER '!$R$9/100</f>
        <v>576.8453417</v>
      </c>
      <c r="D25" s="6">
        <f>+'[19]SNAP-SEPTEMBER '!$AG$8/100</f>
        <v>4362.51227498</v>
      </c>
      <c r="E25" s="6">
        <f>+'[19]SNAP-SEPTEMBER '!$AG$9/100</f>
        <v>3634.8905783</v>
      </c>
      <c r="F25" s="7">
        <f t="shared" si="0"/>
        <v>20.017705650449077</v>
      </c>
      <c r="G25" s="1"/>
      <c r="H25" s="1"/>
    </row>
    <row r="26" spans="1:8" s="8" customFormat="1" ht="17.25">
      <c r="A26" s="5" t="s">
        <v>29</v>
      </c>
      <c r="B26" s="10">
        <f>+'[20]Sheet1'!$C$57</f>
        <v>669.4100000000001</v>
      </c>
      <c r="C26" s="10">
        <f>+'[20]Sheet1'!$D$57</f>
        <v>464.19000000000005</v>
      </c>
      <c r="D26" s="6">
        <f>+'[20]Sheet1'!$G$57</f>
        <v>3670.4500000000003</v>
      </c>
      <c r="E26" s="6">
        <f>+'[20]Sheet1'!$H$57</f>
        <v>2843.42</v>
      </c>
      <c r="F26" s="7">
        <f t="shared" si="0"/>
        <v>29.085748851734888</v>
      </c>
      <c r="G26" s="1"/>
      <c r="H26" s="1"/>
    </row>
    <row r="27" spans="1:8" s="8" customFormat="1" ht="17.25">
      <c r="A27" s="5" t="s">
        <v>30</v>
      </c>
      <c r="B27" s="10">
        <v>655.12</v>
      </c>
      <c r="C27" s="10">
        <v>477.47</v>
      </c>
      <c r="D27" s="6">
        <v>3900.37</v>
      </c>
      <c r="E27" s="6">
        <v>3048.81</v>
      </c>
      <c r="F27" s="7">
        <f t="shared" si="0"/>
        <v>27.93089762891095</v>
      </c>
      <c r="G27" s="1"/>
      <c r="H27" s="1"/>
    </row>
    <row r="28" spans="1:8" s="8" customFormat="1" ht="17.25">
      <c r="A28" s="5" t="s">
        <v>31</v>
      </c>
      <c r="B28" s="6">
        <f>+'[21]Sheet1'!$B$52/100</f>
        <v>612.9111</v>
      </c>
      <c r="C28" s="6">
        <f>+'[21]Sheet1'!$B$53/100</f>
        <v>409.52170000000007</v>
      </c>
      <c r="D28" s="6">
        <f>+'[21]Sheet1'!$C$52/100</f>
        <v>3068.4242000000004</v>
      </c>
      <c r="E28" s="6">
        <f>+'[21]Sheet1'!$C$53/100</f>
        <v>2638.2920999999997</v>
      </c>
      <c r="F28" s="7">
        <f t="shared" si="0"/>
        <v>16.30342978322987</v>
      </c>
      <c r="G28" s="1"/>
      <c r="H28" s="1"/>
    </row>
    <row r="29" spans="1:8" s="8" customFormat="1" ht="17.25">
      <c r="A29" s="5" t="s">
        <v>32</v>
      </c>
      <c r="B29" s="6">
        <f>+'[22]New Format'!$B$49/100</f>
        <v>80.5855</v>
      </c>
      <c r="C29" s="6">
        <f>+'[22]New Format'!$B$50/100</f>
        <v>76.9083</v>
      </c>
      <c r="D29" s="6">
        <f>+'[22]New Format'!$C$49/100</f>
        <v>454.6402</v>
      </c>
      <c r="E29" s="6">
        <f>+'[22]New Format'!$C$50/100</f>
        <v>415.19370000000004</v>
      </c>
      <c r="F29" s="7">
        <f t="shared" si="0"/>
        <v>9.500746278182918</v>
      </c>
      <c r="G29" s="1"/>
      <c r="H29" s="1"/>
    </row>
    <row r="30" spans="1:8" s="8" customFormat="1" ht="17.25">
      <c r="A30" s="5" t="s">
        <v>33</v>
      </c>
      <c r="B30" s="6">
        <f>+'[23]Sep, 2011'!$C$11/100</f>
        <v>320.6831</v>
      </c>
      <c r="C30" s="6">
        <f>+'[23]Sep, 2011'!$C$12/100</f>
        <v>242.81240000000003</v>
      </c>
      <c r="D30" s="6">
        <f>+'[23]Sep, 2011'!$D$11/100</f>
        <v>1459.4298999999999</v>
      </c>
      <c r="E30" s="6">
        <f>+'[23]Sep, 2011'!$D$12/100</f>
        <v>952.7533999999999</v>
      </c>
      <c r="F30" s="7">
        <f t="shared" si="0"/>
        <v>53.18023530537912</v>
      </c>
      <c r="G30" s="1"/>
      <c r="H30" s="1"/>
    </row>
    <row r="31" spans="1:8" s="8" customFormat="1" ht="15">
      <c r="A31" s="11" t="s">
        <v>34</v>
      </c>
      <c r="B31" s="12">
        <f>SUM(B7:B24)</f>
        <v>1827.724081029216</v>
      </c>
      <c r="C31" s="12">
        <f>SUM(C7:C24)</f>
        <v>1382.503171698302</v>
      </c>
      <c r="D31" s="12">
        <f>SUM(D7:D24)</f>
        <v>11688.994958030078</v>
      </c>
      <c r="E31" s="12">
        <f>SUM(E7:E24)</f>
        <v>9210.929729206468</v>
      </c>
      <c r="F31" s="13">
        <f t="shared" si="0"/>
        <v>26.903529846352427</v>
      </c>
      <c r="G31" s="1"/>
      <c r="H31" s="1"/>
    </row>
    <row r="32" spans="1:8" s="8" customFormat="1" ht="15">
      <c r="A32" s="11" t="s">
        <v>35</v>
      </c>
      <c r="B32" s="12">
        <f>SUM(B25:B30)</f>
        <v>3064.36343578</v>
      </c>
      <c r="C32" s="12">
        <f>SUM(C25:C30)</f>
        <v>2247.7477417</v>
      </c>
      <c r="D32" s="12">
        <f>SUM(D25:D30)</f>
        <v>16915.82657498</v>
      </c>
      <c r="E32" s="12">
        <f>SUM(E25:E30)</f>
        <v>13533.359778299999</v>
      </c>
      <c r="F32" s="13">
        <f t="shared" si="0"/>
        <v>24.99354818087082</v>
      </c>
      <c r="G32" s="1"/>
      <c r="H32" s="1"/>
    </row>
    <row r="33" spans="1:6" ht="19.5" customHeight="1">
      <c r="A33" s="11" t="s">
        <v>36</v>
      </c>
      <c r="B33" s="12">
        <f>+B31+B32</f>
        <v>4892.087516809216</v>
      </c>
      <c r="C33" s="12">
        <f>+C31+C32</f>
        <v>3630.250913398302</v>
      </c>
      <c r="D33" s="12">
        <f>+D31+D32</f>
        <v>28604.82153301008</v>
      </c>
      <c r="E33" s="12">
        <f>+E31+E32</f>
        <v>22744.289507506466</v>
      </c>
      <c r="F33" s="13">
        <f t="shared" si="0"/>
        <v>25.767048135618474</v>
      </c>
    </row>
    <row r="34" spans="1:6" ht="17.25">
      <c r="A34" s="14"/>
      <c r="B34" s="15"/>
      <c r="C34" s="15"/>
      <c r="D34" s="15"/>
      <c r="E34" s="15"/>
      <c r="F34" s="16"/>
    </row>
    <row r="35" spans="1:6" ht="12.75" customHeight="1">
      <c r="A35" s="18" t="s">
        <v>37</v>
      </c>
      <c r="B35" s="18"/>
      <c r="C35" s="18"/>
      <c r="D35" s="18"/>
      <c r="E35" s="18"/>
      <c r="F35" s="18"/>
    </row>
    <row r="36" ht="12.75">
      <c r="A36" s="17" t="s">
        <v>38</v>
      </c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5" right="0.27" top="0.511811023622047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2011-10-31T12:27:00Z</dcterms:modified>
  <cp:category/>
  <cp:version/>
  <cp:contentType/>
  <cp:contentStatus/>
</cp:coreProperties>
</file>