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Non-life Data - March 20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0">'Non-life Data - March 2011'!$A$1:$F$44</definedName>
  </definedNames>
  <calcPr fullCalcOnLoad="1"/>
</workbook>
</file>

<file path=xl/sharedStrings.xml><?xml version="1.0" encoding="utf-8"?>
<sst xmlns="http://schemas.openxmlformats.org/spreadsheetml/2006/main" count="49" uniqueCount="47">
  <si>
    <t>INSURANCE REGULATORY AND DEVELOPMENT AUTHORITY</t>
  </si>
  <si>
    <t>FLASH FIGURES -- NON LIFE INSURERS</t>
  </si>
  <si>
    <t>GROSS PREMIUM UNDERWRITTEN FOR  AND UPTO THE  MONTH  OF MARCH, 2011</t>
  </si>
  <si>
    <t>(` crore)</t>
  </si>
  <si>
    <t>INSURER</t>
  </si>
  <si>
    <t>MARCH</t>
  </si>
  <si>
    <t>APRIL-MARCH</t>
  </si>
  <si>
    <t>GROWTH OVER THE CORRESPONDING PERIOD OF PREVIOUS YEAR</t>
  </si>
  <si>
    <t>2010-11</t>
  </si>
  <si>
    <t>2009-10*</t>
  </si>
  <si>
    <t>Royal Sundaram</t>
  </si>
  <si>
    <t>Tata-AIG</t>
  </si>
  <si>
    <t>Reliance General</t>
  </si>
  <si>
    <t>IFFCO-Tokio</t>
  </si>
  <si>
    <t>ICICI-lombard</t>
  </si>
  <si>
    <t>Bajaj Allianz</t>
  </si>
  <si>
    <t xml:space="preserve">HDFC ERGO General </t>
  </si>
  <si>
    <t xml:space="preserve">Cholamandalam 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</si>
  <si>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</si>
  <si>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</si>
  <si>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</si>
  <si>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</si>
  <si>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</si>
  <si>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General#</t>
  </si>
  <si>
    <t>L&amp;T @</t>
  </si>
  <si>
    <t>New India</t>
  </si>
  <si>
    <t xml:space="preserve">National </t>
  </si>
  <si>
    <t>United India</t>
  </si>
  <si>
    <t>Oriental</t>
  </si>
  <si>
    <t>PRIVATE TOTAL</t>
  </si>
  <si>
    <t>PUBLIC TOTAL</t>
  </si>
  <si>
    <t>GRAND TOTAL</t>
  </si>
  <si>
    <t>SPECIALISED INSTITUTIONS:</t>
  </si>
  <si>
    <t>1.Credit Insurance</t>
  </si>
  <si>
    <t>ECGC</t>
  </si>
  <si>
    <t>2.Health Insurance</t>
  </si>
  <si>
    <t>Star Health &amp; Allied Insurance</t>
  </si>
  <si>
    <t>Apollo MUNICH</t>
  </si>
  <si>
    <t>Max BUPA $</t>
  </si>
  <si>
    <t>Health Total</t>
  </si>
  <si>
    <t>3.Agriculture Insurance</t>
  </si>
  <si>
    <t>AIC</t>
  </si>
  <si>
    <t xml:space="preserve">Note: Compiled on the basis of data submitted by the Insurance companies      </t>
  </si>
  <si>
    <t xml:space="preserve">        @ Commenced operations in October, 2010</t>
  </si>
  <si>
    <t xml:space="preserve">        $ Commenced operations in March, 2010</t>
  </si>
  <si>
    <t xml:space="preserve">        # Commenced operations in April, 2010</t>
  </si>
  <si>
    <t xml:space="preserve">        *  Figures revised by insurance companies</t>
  </si>
</sst>
</file>

<file path=xl/styles.xml><?xml version="1.0" encoding="utf-8"?>
<styleSheet xmlns="http://schemas.openxmlformats.org/spreadsheetml/2006/main">
  <numFmts count="5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_);\(0\)"/>
    <numFmt numFmtId="191" formatCode="_(* #,##0_);_(* \(#,##0\);_(* &quot;-&quot;??_);_(@_)"/>
    <numFmt numFmtId="192" formatCode="0.0000"/>
    <numFmt numFmtId="193" formatCode="0.000"/>
    <numFmt numFmtId="194" formatCode="0.0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"/>
    <numFmt numFmtId="201" formatCode="0.00000"/>
    <numFmt numFmtId="202" formatCode="[$-409]dddd\,\ mmmm\ dd\,\ yyyy"/>
    <numFmt numFmtId="203" formatCode="[$-409]d\-mmm\-yyyy;@"/>
    <numFmt numFmtId="204" formatCode="0.0000000"/>
    <numFmt numFmtId="205" formatCode="[$-409]dd\-mmm\-yy;@"/>
    <numFmt numFmtId="206" formatCode="_-* #,##0.000_-;\-* #,##0.000_-;_-* &quot;-&quot;??_-;_-@_-"/>
    <numFmt numFmtId="207" formatCode="_-* #,##0.0000_-;\-* #,##0.0000_-;_-* &quot;-&quot;??_-;_-@_-"/>
    <numFmt numFmtId="208" formatCode="0.000000000"/>
    <numFmt numFmtId="209" formatCode="0.0000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Bookman Old Style"/>
      <family val="1"/>
    </font>
    <font>
      <b/>
      <sz val="10"/>
      <name val="Rupee Foradian"/>
      <family val="2"/>
    </font>
    <font>
      <sz val="10"/>
      <name val="Bookman Old Style"/>
      <family val="1"/>
    </font>
    <font>
      <sz val="12"/>
      <name val="Century Gothic"/>
      <family val="2"/>
    </font>
    <font>
      <b/>
      <sz val="12"/>
      <name val="Century Gothic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2" fontId="8" fillId="0" borderId="1" xfId="18" applyNumberFormat="1" applyFont="1" applyFill="1" applyBorder="1" applyAlignment="1">
      <alignment/>
    </xf>
    <xf numFmtId="2" fontId="8" fillId="0" borderId="1" xfId="18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1" xfId="0" applyFont="1" applyFill="1" applyBorder="1" applyAlignment="1">
      <alignment/>
    </xf>
    <xf numFmtId="2" fontId="8" fillId="0" borderId="1" xfId="0" applyNumberFormat="1" applyFont="1" applyBorder="1" applyAlignment="1">
      <alignment/>
    </xf>
    <xf numFmtId="2" fontId="5" fillId="0" borderId="1" xfId="18" applyNumberFormat="1" applyFont="1" applyFill="1" applyBorder="1" applyAlignment="1">
      <alignment vertical="center"/>
    </xf>
    <xf numFmtId="2" fontId="9" fillId="0" borderId="1" xfId="18" applyNumberFormat="1" applyFont="1" applyFill="1" applyBorder="1" applyAlignment="1">
      <alignment horizontal="right" vertical="center"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7" fillId="0" borderId="1" xfId="18" applyNumberFormat="1" applyFont="1" applyFill="1" applyBorder="1" applyAlignment="1">
      <alignment vertical="top" wrapText="1"/>
    </xf>
    <xf numFmtId="2" fontId="5" fillId="0" borderId="1" xfId="18" applyNumberFormat="1" applyFont="1" applyFill="1" applyBorder="1" applyAlignment="1">
      <alignment vertical="top" wrapText="1"/>
    </xf>
    <xf numFmtId="2" fontId="9" fillId="0" borderId="1" xfId="0" applyNumberFormat="1" applyFont="1" applyBorder="1" applyAlignment="1">
      <alignment/>
    </xf>
    <xf numFmtId="2" fontId="9" fillId="0" borderId="1" xfId="1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2" fontId="7" fillId="0" borderId="0" xfId="18" applyNumberFormat="1" applyFont="1" applyFill="1" applyBorder="1" applyAlignment="1">
      <alignment vertical="top" wrapText="1"/>
    </xf>
    <xf numFmtId="2" fontId="8" fillId="0" borderId="0" xfId="18" applyNumberFormat="1" applyFont="1" applyFill="1" applyBorder="1" applyAlignment="1">
      <alignment/>
    </xf>
    <xf numFmtId="2" fontId="8" fillId="0" borderId="0" xfId="18" applyNumberFormat="1" applyFont="1" applyFill="1" applyBorder="1" applyAlignment="1">
      <alignment vertical="center"/>
    </xf>
    <xf numFmtId="2" fontId="5" fillId="0" borderId="0" xfId="18" applyNumberFormat="1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</cellXfs>
  <cellStyles count="9">
    <cellStyle name="Normal" xfId="0"/>
    <cellStyle name="Comma" xfId="16"/>
    <cellStyle name="Comma [0]" xfId="17"/>
    <cellStyle name="Comma_April06 - March 07 ex ECGC;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anandrao\Desktop\MARCH%202011\NON%20LIFE\AI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anandrao\Desktop\MARCH%202011\NON%20LIFE\RAHEJA%20QB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anandrao\Desktop\MARCH%202011\NON%20LIFE\ROYAL%20SUNDARA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anandrao\Desktop\MARCH%202011\NON%20LIFE\SBI%20GENERA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anandrao\Desktop\MARCH%202011\NON%20LIFE\STAR%20HEALTH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anandrao\Desktop\MARCH%202011\NON%20LIFE\TATA%20AIG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anandrao\Desktop\MARCH%202011\NON%20LIFE\RELIANC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anandrao\Desktop\MARCH%202011\NON%20LIFE\HDFC%20ERG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anandrao\Desktop\MARCH%202011\NON%20LIFE\UNIVERSAL%20SOMPO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anandrao\Desktop\MARCH%202011\NON%20LIFE\L&amp;T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anandrao\Desktop\MARCH%202011\NON%20LIFE\SHRIR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anandrao\Desktop\MARCH%202011\NON%20LIFE\BAJAJ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anandrao\Desktop\MARCH%202011\NON%20LIFE\APOLLO%20MUNICH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MARCH%202011\NON%20LIFE\ICICI%20LOMBOR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MARCH%202011\NON%20LIFE\ECG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anandrao\Desktop\MARCH%202011\NON%20LIFE\BHARTI%20AX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anandrao\Desktop\MARCH%202011\NON%20LIFE\CHOLAMANDAL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anandrao\Desktop\MARCH%202011\NON%20LIFE\FUTURE%20GENERAL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anandrao\Desktop\MARCH%202011\NON%20LIFE\IFFCO%20TOKI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anandrao\Desktop\MARCH%202011\NON%20LIFE\MAX%20BUP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anandrao\Desktop\MARCH%202011\NON%20LIFE\NATIO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anandrao\Desktop\MARCH%202011\NON%20LIFE\NEW%20IND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2011"/>
    </sheetNames>
    <sheetDataSet>
      <sheetData sheetId="0">
        <row r="11">
          <cell r="C11">
            <v>18592.66</v>
          </cell>
          <cell r="D11">
            <v>195999.45</v>
          </cell>
        </row>
        <row r="12">
          <cell r="C12">
            <v>9707.83</v>
          </cell>
          <cell r="D12">
            <v>151861.46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50.2163188</v>
          </cell>
          <cell r="C49">
            <v>795.9083501</v>
          </cell>
        </row>
        <row r="50">
          <cell r="B50">
            <v>50.81228</v>
          </cell>
          <cell r="C50">
            <v>194.3278368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11510.010940754853</v>
          </cell>
          <cell r="C49">
            <v>114370.0419447001</v>
          </cell>
        </row>
        <row r="50">
          <cell r="B50">
            <v>9511.14310867837</v>
          </cell>
          <cell r="C50">
            <v>91555.61716109436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1285.8300000000004</v>
          </cell>
          <cell r="C49">
            <v>4301.72</v>
          </cell>
        </row>
        <row r="50">
          <cell r="B50">
            <v>0</v>
          </cell>
          <cell r="C5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3748.330000000001</v>
          </cell>
          <cell r="C49">
            <v>124887.79000000001</v>
          </cell>
        </row>
        <row r="50">
          <cell r="B50">
            <v>4064.86</v>
          </cell>
          <cell r="C50">
            <v>96164.47999999998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11688.389974799988</v>
          </cell>
          <cell r="C49">
            <v>121400.59464499999</v>
          </cell>
        </row>
        <row r="50">
          <cell r="B50">
            <v>8680.975306700002</v>
          </cell>
          <cell r="C50">
            <v>90057.81997750001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2"/>
    </sheetNames>
    <sheetDataSet>
      <sheetData sheetId="0">
        <row r="49">
          <cell r="B49">
            <v>14134.314944832822</v>
          </cell>
          <cell r="C49">
            <v>165542.65539815763</v>
          </cell>
        </row>
        <row r="50">
          <cell r="B50">
            <v>13267.341462683198</v>
          </cell>
          <cell r="C50">
            <v>197965.15415679564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13163.654758231252</v>
          </cell>
          <cell r="C49">
            <v>130205.39626486426</v>
          </cell>
        </row>
        <row r="50">
          <cell r="B50">
            <v>18202.08609953267</v>
          </cell>
          <cell r="C50">
            <v>100461.58122997597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USGI - MAR 2011"/>
    </sheetNames>
    <sheetDataSet>
      <sheetData sheetId="0">
        <row r="49">
          <cell r="B49">
            <v>3989.0906083694463</v>
          </cell>
          <cell r="C49">
            <v>29903.737736019037</v>
          </cell>
        </row>
        <row r="50">
          <cell r="B50">
            <v>3405.6499999999996</v>
          </cell>
          <cell r="C50">
            <v>18927.589523454564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9">
          <cell r="B49">
            <v>707.102499176935</v>
          </cell>
          <cell r="C49">
            <v>1723.8271262117053</v>
          </cell>
        </row>
        <row r="50">
          <cell r="B50">
            <v>0</v>
          </cell>
          <cell r="C5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9341.02</v>
          </cell>
          <cell r="C49">
            <v>78088.74989000002</v>
          </cell>
        </row>
        <row r="50">
          <cell r="B50">
            <v>5872.56</v>
          </cell>
          <cell r="C50">
            <v>41692.659999999996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29185.114260000002</v>
          </cell>
          <cell r="C49">
            <v>290473.66648</v>
          </cell>
        </row>
        <row r="50">
          <cell r="B50">
            <v>27027.144140000004</v>
          </cell>
          <cell r="C50">
            <v>251569.71867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3210.3196500000004</v>
          </cell>
          <cell r="C49">
            <v>28344.690920999998</v>
          </cell>
        </row>
        <row r="50">
          <cell r="B50">
            <v>1447.7347000000002</v>
          </cell>
          <cell r="C50">
            <v>11465.867230000002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49">
          <cell r="B49">
            <v>37357.43128432203</v>
          </cell>
          <cell r="C49">
            <v>425187.47450687294</v>
          </cell>
        </row>
        <row r="50">
          <cell r="B50">
            <v>29232.221166503805</v>
          </cell>
          <cell r="C50">
            <v>329506.1474133203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9565.23</v>
          </cell>
          <cell r="C49">
            <v>88567.36</v>
          </cell>
        </row>
        <row r="50">
          <cell r="B50">
            <v>8200.09</v>
          </cell>
          <cell r="C50">
            <v>81371.4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6024.419811900003</v>
          </cell>
          <cell r="C49">
            <v>55147.65481726399</v>
          </cell>
        </row>
        <row r="50">
          <cell r="B50">
            <v>6689.315149699999</v>
          </cell>
          <cell r="C50">
            <v>31095.326667700003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r 11"/>
    </sheetNames>
    <sheetDataSet>
      <sheetData sheetId="0">
        <row r="49">
          <cell r="B49">
            <v>9049.64603138695</v>
          </cell>
          <cell r="C49">
            <v>96782.91067025198</v>
          </cell>
        </row>
        <row r="50">
          <cell r="B50">
            <v>6100.565594685049</v>
          </cell>
          <cell r="C50">
            <v>78485.4775063029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MARCH'11"/>
    </sheetNames>
    <sheetDataSet>
      <sheetData sheetId="0">
        <row r="49">
          <cell r="B49">
            <v>5581.645035</v>
          </cell>
          <cell r="C49">
            <v>61217.106239500004</v>
          </cell>
        </row>
        <row r="50">
          <cell r="B50">
            <v>4420.192631</v>
          </cell>
          <cell r="C50">
            <v>38671.8899071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17829.291498999995</v>
          </cell>
          <cell r="C49">
            <v>181550.19855829998</v>
          </cell>
        </row>
        <row r="50">
          <cell r="B50">
            <v>30269.930000000004</v>
          </cell>
          <cell r="C50">
            <v>163955.7667214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emium Data"/>
    </sheetNames>
    <sheetDataSet>
      <sheetData sheetId="0">
        <row r="49">
          <cell r="B49">
            <v>508.89173</v>
          </cell>
          <cell r="C49">
            <v>2570.25868</v>
          </cell>
        </row>
        <row r="50">
          <cell r="B50">
            <v>0</v>
          </cell>
          <cell r="C50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7">
          <cell r="C57">
            <v>734.3600000000001</v>
          </cell>
          <cell r="D57">
            <v>520.9200000000001</v>
          </cell>
          <cell r="G57">
            <v>6115.41</v>
          </cell>
          <cell r="H57">
            <v>4625.099999999999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INGLE SHEET"/>
      <sheetName val="DEPTWISE SNAP "/>
      <sheetName val="SNAP_MARCH2011"/>
    </sheetNames>
    <sheetDataSet>
      <sheetData sheetId="0">
        <row r="41">
          <cell r="C41">
            <v>699.3479</v>
          </cell>
          <cell r="D41">
            <v>610.5216</v>
          </cell>
          <cell r="G41">
            <v>7070.2225</v>
          </cell>
          <cell r="H41">
            <v>6042.513899999999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pane xSplit="1" ySplit="6" topLeftCell="B31" activePane="bottomRight" state="frozen"/>
      <selection pane="topLeft" activeCell="H1" sqref="H1"/>
      <selection pane="topRight" activeCell="H1" sqref="H1"/>
      <selection pane="bottomLeft" activeCell="H1" sqref="H1"/>
      <selection pane="bottomRight" activeCell="G41" sqref="G41"/>
    </sheetView>
  </sheetViews>
  <sheetFormatPr defaultColWidth="9.140625" defaultRowHeight="12.75"/>
  <cols>
    <col min="1" max="1" width="31.7109375" style="0" customWidth="1"/>
    <col min="2" max="2" width="14.00390625" style="0" customWidth="1"/>
    <col min="3" max="3" width="13.57421875" style="0" customWidth="1"/>
    <col min="4" max="4" width="13.00390625" style="0" customWidth="1"/>
    <col min="5" max="5" width="15.00390625" style="0" customWidth="1"/>
    <col min="6" max="6" width="21.140625" style="0" customWidth="1"/>
    <col min="7" max="7" width="9.57421875" style="0" bestFit="1" customWidth="1"/>
    <col min="10" max="10" width="10.57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7" ht="15" customHeight="1">
      <c r="A3" s="3" t="s">
        <v>2</v>
      </c>
      <c r="B3" s="3"/>
      <c r="C3" s="3"/>
      <c r="D3" s="3"/>
      <c r="E3" s="3"/>
      <c r="F3" s="3"/>
      <c r="G3" s="3"/>
    </row>
    <row r="4" ht="12.75">
      <c r="F4" s="4" t="s">
        <v>3</v>
      </c>
    </row>
    <row r="5" spans="1:6" ht="37.5" customHeight="1">
      <c r="A5" s="5" t="s">
        <v>4</v>
      </c>
      <c r="B5" s="6" t="s">
        <v>5</v>
      </c>
      <c r="C5" s="6"/>
      <c r="D5" s="7" t="s">
        <v>6</v>
      </c>
      <c r="E5" s="7"/>
      <c r="F5" s="8" t="s">
        <v>7</v>
      </c>
    </row>
    <row r="6" spans="1:6" ht="26.25" customHeight="1">
      <c r="A6" s="5"/>
      <c r="B6" s="9" t="s">
        <v>8</v>
      </c>
      <c r="C6" s="9" t="s">
        <v>9</v>
      </c>
      <c r="D6" s="9" t="s">
        <v>8</v>
      </c>
      <c r="E6" s="9" t="s">
        <v>9</v>
      </c>
      <c r="F6" s="8"/>
    </row>
    <row r="7" spans="1:6" ht="17.25">
      <c r="A7" s="10" t="s">
        <v>10</v>
      </c>
      <c r="B7" s="11">
        <f>'[11]New Format'!$B$49/100</f>
        <v>115.10010940754853</v>
      </c>
      <c r="C7" s="11">
        <f>'[11]New Format'!$B$50/100</f>
        <v>95.11143108678371</v>
      </c>
      <c r="D7" s="11">
        <f>'[11]New Format'!$C$49/100</f>
        <v>1143.700419447001</v>
      </c>
      <c r="E7" s="11">
        <f>'[11]New Format'!$C$50/100</f>
        <v>915.5561716109436</v>
      </c>
      <c r="F7" s="12">
        <f aca="true" t="shared" si="0" ref="F7:F19">(D7-E7)/E7*100</f>
        <v>24.918651079008292</v>
      </c>
    </row>
    <row r="8" spans="1:8" s="13" customFormat="1" ht="17.25">
      <c r="A8" s="10" t="s">
        <v>11</v>
      </c>
      <c r="B8" s="11">
        <f>'[14]New Format'!$B$49/100</f>
        <v>116.88389974799988</v>
      </c>
      <c r="C8" s="11">
        <f>'[14]New Format'!$B$50/100</f>
        <v>86.80975306700002</v>
      </c>
      <c r="D8" s="11">
        <f>'[14]New Format'!$C$49/100</f>
        <v>1214.00594645</v>
      </c>
      <c r="E8" s="11">
        <f>'[14]New Format'!$C$50/100</f>
        <v>900.5781997750001</v>
      </c>
      <c r="F8" s="12">
        <f t="shared" si="0"/>
        <v>34.80294623535263</v>
      </c>
      <c r="G8"/>
      <c r="H8"/>
    </row>
    <row r="9" spans="1:8" s="13" customFormat="1" ht="17.25">
      <c r="A9" s="10" t="s">
        <v>12</v>
      </c>
      <c r="B9" s="11">
        <f>'[15]New Format'!$B$49/100</f>
        <v>141.34314944832823</v>
      </c>
      <c r="C9" s="11">
        <f>'[15]New Format'!$B$50/100</f>
        <v>132.67341462683197</v>
      </c>
      <c r="D9" s="11">
        <f>'[15]New Format'!$C$49/100</f>
        <v>1655.4265539815763</v>
      </c>
      <c r="E9" s="11">
        <f>'[15]New Format'!$C$50/100</f>
        <v>1979.6515415679564</v>
      </c>
      <c r="F9" s="12">
        <f t="shared" si="0"/>
        <v>-16.377881701826276</v>
      </c>
      <c r="G9"/>
      <c r="H9"/>
    </row>
    <row r="10" spans="1:8" s="13" customFormat="1" ht="17.25">
      <c r="A10" s="10" t="s">
        <v>13</v>
      </c>
      <c r="B10" s="11">
        <f>'[6]New Format'!$B$49/100</f>
        <v>178.29291498999996</v>
      </c>
      <c r="C10" s="11">
        <f>'[6]New Format'!$B$50/100</f>
        <v>302.69930000000005</v>
      </c>
      <c r="D10" s="11">
        <f>'[6]New Format'!$C$49/100</f>
        <v>1815.5019855829999</v>
      </c>
      <c r="E10" s="11">
        <f>'[6]New Format'!$C$50/100</f>
        <v>1639.557667214</v>
      </c>
      <c r="F10" s="12">
        <f t="shared" si="0"/>
        <v>10.731206464239298</v>
      </c>
      <c r="G10"/>
      <c r="H10"/>
    </row>
    <row r="11" spans="1:8" s="13" customFormat="1" ht="17.25">
      <c r="A11" s="10" t="s">
        <v>14</v>
      </c>
      <c r="B11" s="11">
        <f>+'[21]Current Month'!$B$49/100</f>
        <v>373.5743128432203</v>
      </c>
      <c r="C11" s="11">
        <f>+'[21]Current Month'!$B$50/100</f>
        <v>292.322211665038</v>
      </c>
      <c r="D11" s="11">
        <f>+'[21]Current Month'!$C$49/100</f>
        <v>4251.87474506873</v>
      </c>
      <c r="E11" s="11">
        <f>+'[21]Current Month'!$C$50/100</f>
        <v>3295.0614741332033</v>
      </c>
      <c r="F11" s="12">
        <f t="shared" si="0"/>
        <v>29.037797274699557</v>
      </c>
      <c r="G11"/>
      <c r="H11"/>
    </row>
    <row r="12" spans="1:8" s="13" customFormat="1" ht="17.25">
      <c r="A12" s="10" t="s">
        <v>15</v>
      </c>
      <c r="B12" s="11">
        <f>'[2]New Format'!$B$49/100</f>
        <v>291.8511426</v>
      </c>
      <c r="C12" s="11">
        <f>'[2]New Format'!$B$50/100</f>
        <v>270.2714414</v>
      </c>
      <c r="D12" s="11">
        <f>'[2]New Format'!$C$49/100</f>
        <v>2904.7366648</v>
      </c>
      <c r="E12" s="11">
        <f>'[2]New Format'!$C$50/100</f>
        <v>2515.6971867</v>
      </c>
      <c r="F12" s="12">
        <f t="shared" si="0"/>
        <v>15.464479594633875</v>
      </c>
      <c r="G12"/>
      <c r="H12"/>
    </row>
    <row r="13" spans="1:8" s="13" customFormat="1" ht="17.25">
      <c r="A13" s="10" t="s">
        <v>16</v>
      </c>
      <c r="B13" s="11">
        <f>'[16]New Format'!$B$49/100</f>
        <v>131.63654758231252</v>
      </c>
      <c r="C13" s="11">
        <f>'[16]New Format'!$B$50/100</f>
        <v>182.0208609953267</v>
      </c>
      <c r="D13" s="11">
        <f>'[16]New Format'!$C$49/100</f>
        <v>1302.0539626486427</v>
      </c>
      <c r="E13" s="11">
        <f>'[16]New Format'!$C$50/100</f>
        <v>1004.6158122997597</v>
      </c>
      <c r="F13" s="12">
        <f t="shared" si="0"/>
        <v>29.607153969435306</v>
      </c>
      <c r="G13"/>
      <c r="H13"/>
    </row>
    <row r="14" spans="1:8" s="13" customFormat="1" ht="18" customHeight="1">
      <c r="A14" s="10" t="s">
        <v>17</v>
      </c>
      <c r="B14" s="11">
        <f>'[4]Mar 11'!$B$49/100</f>
        <v>90.4964603138695</v>
      </c>
      <c r="C14" s="11">
        <f>'[4]Mar 11'!$B$50/100</f>
        <v>61.005655946850496</v>
      </c>
      <c r="D14" s="11">
        <f>'[4]Mar 11'!$C$49/100</f>
        <v>967.8291067025198</v>
      </c>
      <c r="E14" s="11">
        <f>'[4]Mar 11'!$C$50/100</f>
        <v>784.8547750630289</v>
      </c>
      <c r="F14" s="12">
        <f t="shared" si="0"/>
        <v>23.313144985936646</v>
      </c>
      <c r="G14"/>
      <c r="H14"/>
    </row>
    <row r="15" spans="1:8" s="13" customFormat="1" ht="18" customHeight="1">
      <c r="A15" s="10" t="s">
        <v>18</v>
      </c>
      <c r="B15" s="11">
        <f>'[5]New Format-NONLIFE MARCH''11'!$B$49/100</f>
        <v>55.81645035</v>
      </c>
      <c r="C15" s="11">
        <f>'[5]New Format-NONLIFE MARCH''11'!$B$50/100</f>
        <v>44.20192631</v>
      </c>
      <c r="D15" s="11">
        <f>'[5]New Format-NONLIFE MARCH''11'!$C$49/100</f>
        <v>612.171062395</v>
      </c>
      <c r="E15" s="11">
        <f>'[5]New Format-NONLIFE MARCH''11'!$C$50/100</f>
        <v>386.71889907099995</v>
      </c>
      <c r="F15" s="12">
        <f t="shared" si="0"/>
        <v>58.298718750388254</v>
      </c>
      <c r="G15"/>
      <c r="H15"/>
    </row>
    <row r="16" spans="1:8" s="13" customFormat="1" ht="18" customHeight="1">
      <c r="A16" s="10" t="s">
        <v>19</v>
      </c>
      <c r="B16" s="11">
        <f>'[17]USGI - MAR 2011'!$B$49/100</f>
        <v>39.89090608369446</v>
      </c>
      <c r="C16" s="11">
        <f>'[17]USGI - MAR 2011'!$B$50/100</f>
        <v>34.0565</v>
      </c>
      <c r="D16" s="11">
        <f>'[17]USGI - MAR 2011'!$C$49/100</f>
        <v>299.03737736019036</v>
      </c>
      <c r="E16" s="11">
        <f>'[17]USGI - MAR 2011'!$C$50/100</f>
        <v>189.27589523454563</v>
      </c>
      <c r="F16" s="12">
        <f t="shared" si="0"/>
        <v>57.990206301563774</v>
      </c>
      <c r="G16"/>
      <c r="H16"/>
    </row>
    <row r="17" spans="1:8" s="13" customFormat="1" ht="17.25">
      <c r="A17" s="14" t="s">
        <v>20</v>
      </c>
      <c r="B17" s="15">
        <f>'[19]Sheet1'!$B$49/100</f>
        <v>93.4102</v>
      </c>
      <c r="C17" s="15">
        <f>'[19]Sheet1'!$B$50/100</f>
        <v>58.72560000000001</v>
      </c>
      <c r="D17" s="15">
        <f>'[19]Sheet1'!$C$49/100</f>
        <v>780.8874989000002</v>
      </c>
      <c r="E17" s="15">
        <f>'[19]Sheet1'!$C$50/100</f>
        <v>416.92659999999995</v>
      </c>
      <c r="F17" s="12">
        <f t="shared" si="0"/>
        <v>87.29615690147865</v>
      </c>
      <c r="G17"/>
      <c r="H17"/>
    </row>
    <row r="18" spans="1:8" s="13" customFormat="1" ht="17.25">
      <c r="A18" s="14" t="s">
        <v>21</v>
      </c>
      <c r="B18" s="15">
        <f>'[3]New Format'!$B$49/100</f>
        <v>60.24419811900003</v>
      </c>
      <c r="C18" s="15">
        <f>'[3]New Format'!$B$50/100</f>
        <v>66.89315149699999</v>
      </c>
      <c r="D18" s="15">
        <f>'[3]New Format'!$C$49/100</f>
        <v>551.4765481726399</v>
      </c>
      <c r="E18" s="15">
        <f>'[3]New Format'!$C$50/100</f>
        <v>310.95326667700004</v>
      </c>
      <c r="F18" s="12">
        <f t="shared" si="0"/>
        <v>77.35029899058154</v>
      </c>
      <c r="G18"/>
      <c r="H18"/>
    </row>
    <row r="19" spans="1:8" s="13" customFormat="1" ht="17.25">
      <c r="A19" s="14" t="s">
        <v>22</v>
      </c>
      <c r="B19" s="15">
        <f>'[10]New Format'!$B$49/100</f>
        <v>0.502163188</v>
      </c>
      <c r="C19" s="15">
        <f>'[10]New Format'!$B$50/100</f>
        <v>0.5081228</v>
      </c>
      <c r="D19" s="15">
        <f>'[10]New Format'!$C$49/100</f>
        <v>7.959083501</v>
      </c>
      <c r="E19" s="15">
        <f>'[10]New Format'!$C$50/100</f>
        <v>1.943278368</v>
      </c>
      <c r="F19" s="12">
        <f t="shared" si="0"/>
        <v>309.569911962299</v>
      </c>
      <c r="G19"/>
      <c r="H19"/>
    </row>
    <row r="20" spans="1:8" s="13" customFormat="1" ht="17.25">
      <c r="A20" s="14" t="s">
        <v>23</v>
      </c>
      <c r="B20" s="15">
        <f>'[12]New Format'!$B$49/100</f>
        <v>12.858300000000003</v>
      </c>
      <c r="C20" s="15">
        <f>'[12]New Format'!$B$50/100</f>
        <v>0</v>
      </c>
      <c r="D20" s="15">
        <f>'[12]New Format'!$C$49/100</f>
        <v>43.0172</v>
      </c>
      <c r="E20" s="15">
        <f>'[12]New Format'!$C$50/100</f>
        <v>0</v>
      </c>
      <c r="F20" s="12"/>
      <c r="G20"/>
      <c r="H20"/>
    </row>
    <row r="21" spans="1:8" s="13" customFormat="1" ht="17.25">
      <c r="A21" s="14" t="s">
        <v>24</v>
      </c>
      <c r="B21" s="15">
        <f>'[18]Sheet1'!$B$49/100</f>
        <v>7.07102499176935</v>
      </c>
      <c r="C21" s="15">
        <f>'[18]Sheet1'!$B$50/100</f>
        <v>0</v>
      </c>
      <c r="D21" s="15">
        <f>'[18]Sheet1'!$C$49/100</f>
        <v>17.238271262117053</v>
      </c>
      <c r="E21" s="15">
        <f>'[18]Sheet1'!$C$50/100</f>
        <v>0</v>
      </c>
      <c r="F21" s="12"/>
      <c r="G21"/>
      <c r="H21"/>
    </row>
    <row r="22" spans="1:8" s="13" customFormat="1" ht="17.25">
      <c r="A22" s="10" t="s">
        <v>25</v>
      </c>
      <c r="B22" s="15">
        <f>'[9]SINGLE SHEET'!$C$41</f>
        <v>699.3479</v>
      </c>
      <c r="C22" s="15">
        <f>'[9]SINGLE SHEET'!$D$41</f>
        <v>610.5216</v>
      </c>
      <c r="D22" s="15">
        <f>'[9]SINGLE SHEET'!$G$41</f>
        <v>7070.2225</v>
      </c>
      <c r="E22" s="15">
        <f>'[9]SINGLE SHEET'!$H$41</f>
        <v>6042.513899999999</v>
      </c>
      <c r="F22" s="12">
        <f aca="true" t="shared" si="1" ref="F22:F28">(D22-E22)/E22*100</f>
        <v>17.007964185237554</v>
      </c>
      <c r="G22"/>
      <c r="H22"/>
    </row>
    <row r="23" spans="1:8" s="13" customFormat="1" ht="17.25">
      <c r="A23" s="10" t="s">
        <v>26</v>
      </c>
      <c r="B23" s="15">
        <f>'[8]Sheet1'!$C$57</f>
        <v>734.3600000000001</v>
      </c>
      <c r="C23" s="15">
        <f>'[8]Sheet1'!$D$57</f>
        <v>520.9200000000001</v>
      </c>
      <c r="D23" s="15">
        <f>'[8]Sheet1'!$G$57</f>
        <v>6115.41</v>
      </c>
      <c r="E23" s="15">
        <f>'[8]Sheet1'!$H$57</f>
        <v>4625.099999999999</v>
      </c>
      <c r="F23" s="12">
        <f t="shared" si="1"/>
        <v>32.222222222222236</v>
      </c>
      <c r="G23"/>
      <c r="H23"/>
    </row>
    <row r="24" spans="1:8" s="13" customFormat="1" ht="17.25">
      <c r="A24" s="10" t="s">
        <v>27</v>
      </c>
      <c r="B24" s="15">
        <v>817.44</v>
      </c>
      <c r="C24" s="15">
        <v>687.73</v>
      </c>
      <c r="D24" s="15">
        <v>6376.37</v>
      </c>
      <c r="E24" s="15">
        <v>5239.05</v>
      </c>
      <c r="F24" s="12">
        <f t="shared" si="1"/>
        <v>21.708515856882443</v>
      </c>
      <c r="G24"/>
      <c r="H24"/>
    </row>
    <row r="25" spans="1:8" s="13" customFormat="1" ht="17.25">
      <c r="A25" s="10" t="s">
        <v>28</v>
      </c>
      <c r="B25" s="11">
        <v>695.85</v>
      </c>
      <c r="C25" s="11">
        <v>597.01</v>
      </c>
      <c r="D25" s="11">
        <v>5439.6</v>
      </c>
      <c r="E25" s="11">
        <v>4736.03</v>
      </c>
      <c r="F25" s="12">
        <f t="shared" si="1"/>
        <v>14.85569137019826</v>
      </c>
      <c r="G25"/>
      <c r="H25"/>
    </row>
    <row r="26" spans="1:8" s="13" customFormat="1" ht="17.25">
      <c r="A26" s="16" t="s">
        <v>29</v>
      </c>
      <c r="B26" s="17">
        <f>SUM(B7:B21)</f>
        <v>1708.9717796657426</v>
      </c>
      <c r="C26" s="17">
        <f>SUM(C7:C21)</f>
        <v>1627.299369394831</v>
      </c>
      <c r="D26" s="17">
        <f>SUM(D7:D21)</f>
        <v>17566.916426272415</v>
      </c>
      <c r="E26" s="17">
        <f>SUM(E7:E21)</f>
        <v>14341.390767714438</v>
      </c>
      <c r="F26" s="12">
        <f t="shared" si="1"/>
        <v>22.49102413288487</v>
      </c>
      <c r="G26"/>
      <c r="H26"/>
    </row>
    <row r="27" spans="1:8" s="13" customFormat="1" ht="17.25">
      <c r="A27" s="16" t="s">
        <v>30</v>
      </c>
      <c r="B27" s="17">
        <f>SUM(B22:B25)</f>
        <v>2946.9979</v>
      </c>
      <c r="C27" s="17">
        <f>SUM(C22:C25)</f>
        <v>2416.1816</v>
      </c>
      <c r="D27" s="17">
        <f>SUM(D22:D25)</f>
        <v>25001.6025</v>
      </c>
      <c r="E27" s="17">
        <f>SUM(E22:E25)</f>
        <v>20642.6939</v>
      </c>
      <c r="F27" s="12">
        <f t="shared" si="1"/>
        <v>21.115987191962397</v>
      </c>
      <c r="G27"/>
      <c r="H27"/>
    </row>
    <row r="28" spans="1:6" ht="19.5" customHeight="1">
      <c r="A28" s="16" t="s">
        <v>31</v>
      </c>
      <c r="B28" s="17">
        <f>SUM(B26:B27)</f>
        <v>4655.969679665743</v>
      </c>
      <c r="C28" s="17">
        <f>SUM(C26:C27)</f>
        <v>4043.480969394831</v>
      </c>
      <c r="D28" s="17">
        <f>SUM(D26:D27)</f>
        <v>42568.518926272416</v>
      </c>
      <c r="E28" s="17">
        <f>SUM(E26:E27)</f>
        <v>34984.08466771444</v>
      </c>
      <c r="F28" s="12">
        <f t="shared" si="1"/>
        <v>21.679670428986196</v>
      </c>
    </row>
    <row r="29" spans="1:6" ht="19.5" customHeight="1">
      <c r="A29" s="16" t="s">
        <v>32</v>
      </c>
      <c r="B29" s="18"/>
      <c r="C29" s="18"/>
      <c r="D29" s="18"/>
      <c r="E29" s="18"/>
      <c r="F29" s="12"/>
    </row>
    <row r="30" spans="1:8" s="13" customFormat="1" ht="17.25">
      <c r="A30" s="16" t="s">
        <v>33</v>
      </c>
      <c r="B30" s="18"/>
      <c r="C30" s="18"/>
      <c r="D30" s="18"/>
      <c r="E30" s="18"/>
      <c r="F30" s="12"/>
      <c r="G30"/>
      <c r="H30"/>
    </row>
    <row r="31" spans="1:8" s="13" customFormat="1" ht="17.25">
      <c r="A31" s="10" t="s">
        <v>34</v>
      </c>
      <c r="B31" s="11">
        <f>'[22]New Format'!$B$49/100</f>
        <v>95.6523</v>
      </c>
      <c r="C31" s="11">
        <f>'[22]New Format'!$B$50/100</f>
        <v>82.0009</v>
      </c>
      <c r="D31" s="11">
        <f>'[22]New Format'!$C$49/100</f>
        <v>885.6736</v>
      </c>
      <c r="E31" s="11">
        <f>'[22]New Format'!$C$50/100</f>
        <v>813.7139999999999</v>
      </c>
      <c r="F31" s="12">
        <f>(D31-E31)/E31*100</f>
        <v>8.843352824210967</v>
      </c>
      <c r="G31"/>
      <c r="H31"/>
    </row>
    <row r="32" spans="1:6" ht="17.25">
      <c r="A32" s="19" t="s">
        <v>35</v>
      </c>
      <c r="B32" s="20"/>
      <c r="C32" s="15"/>
      <c r="D32" s="15"/>
      <c r="E32" s="15"/>
      <c r="F32" s="12"/>
    </row>
    <row r="33" spans="1:6" ht="17.25">
      <c r="A33" s="21" t="s">
        <v>36</v>
      </c>
      <c r="B33" s="11">
        <f>'[13]New Format'!$B$49/100</f>
        <v>37.48330000000001</v>
      </c>
      <c r="C33" s="11">
        <f>'[13]New Format'!$B$50/100</f>
        <v>40.6486</v>
      </c>
      <c r="D33" s="11">
        <f>'[13]New Format'!$C$49/100</f>
        <v>1248.8779000000002</v>
      </c>
      <c r="E33" s="11">
        <f>'[13]New Format'!$C$50/100</f>
        <v>961.6447999999998</v>
      </c>
      <c r="F33" s="12">
        <f>(D33-E33)/E33*100</f>
        <v>29.868939134283305</v>
      </c>
    </row>
    <row r="34" spans="1:6" ht="17.25">
      <c r="A34" s="21" t="s">
        <v>37</v>
      </c>
      <c r="B34" s="11">
        <f>'[20]New Format'!$B$49/100</f>
        <v>32.1031965</v>
      </c>
      <c r="C34" s="11">
        <f>'[20]New Format'!$B$50/100</f>
        <v>14.477347000000002</v>
      </c>
      <c r="D34" s="11">
        <f>'[20]New Format'!$C$49/100</f>
        <v>283.44690921</v>
      </c>
      <c r="E34" s="11">
        <f>'[20]New Format'!$C$50/100</f>
        <v>114.65867230000002</v>
      </c>
      <c r="F34" s="12">
        <f>(D34-E34)/E34*100</f>
        <v>147.2093070015428</v>
      </c>
    </row>
    <row r="35" spans="1:6" ht="17.25">
      <c r="A35" s="21" t="s">
        <v>38</v>
      </c>
      <c r="B35" s="11">
        <f>'[7]Monthly Premium Data'!$B$49/100</f>
        <v>5.0889173</v>
      </c>
      <c r="C35" s="11">
        <f>'[7]Monthly Premium Data'!$B$50/100</f>
        <v>0</v>
      </c>
      <c r="D35" s="11">
        <f>'[7]Monthly Premium Data'!$C$49/100</f>
        <v>25.7025868</v>
      </c>
      <c r="E35" s="11">
        <f>'[7]Monthly Premium Data'!$C$50/100</f>
        <v>0</v>
      </c>
      <c r="F35" s="12"/>
    </row>
    <row r="36" spans="1:6" s="25" customFormat="1" ht="15">
      <c r="A36" s="22" t="s">
        <v>39</v>
      </c>
      <c r="B36" s="23">
        <f>B33+B34+B35</f>
        <v>74.67541380000002</v>
      </c>
      <c r="C36" s="23">
        <f>C33+C34+C35</f>
        <v>55.125947000000004</v>
      </c>
      <c r="D36" s="23">
        <f>D33+D34+D35</f>
        <v>1558.0273960100003</v>
      </c>
      <c r="E36" s="23">
        <f>E33+E34+E35</f>
        <v>1076.3034722999998</v>
      </c>
      <c r="F36" s="24">
        <f>(D36-E36)/E36*100</f>
        <v>44.757258162568554</v>
      </c>
    </row>
    <row r="37" spans="1:6" ht="17.25">
      <c r="A37" s="22" t="s">
        <v>40</v>
      </c>
      <c r="B37" s="11"/>
      <c r="C37" s="11"/>
      <c r="D37" s="11"/>
      <c r="E37" s="11"/>
      <c r="F37" s="12"/>
    </row>
    <row r="38" spans="1:7" ht="17.25">
      <c r="A38" s="21" t="s">
        <v>41</v>
      </c>
      <c r="B38" s="11">
        <f>'[1]Mar 2011'!$C$11/100</f>
        <v>185.9266</v>
      </c>
      <c r="C38" s="11">
        <f>'[1]Mar 2011'!$C$12/100</f>
        <v>97.0783</v>
      </c>
      <c r="D38" s="11">
        <f>'[1]Mar 2011'!$D$11/100</f>
        <v>1959.9945</v>
      </c>
      <c r="E38" s="11">
        <f>'[1]Mar 2011'!$D$12/100</f>
        <v>1518.6145999999999</v>
      </c>
      <c r="F38" s="12">
        <f>(D38-E38)/E38*100</f>
        <v>29.06464220744356</v>
      </c>
      <c r="G38" s="13"/>
    </row>
    <row r="39" spans="1:6" ht="17.25">
      <c r="A39" s="26"/>
      <c r="B39" s="27"/>
      <c r="C39" s="27"/>
      <c r="D39" s="27"/>
      <c r="E39" s="27"/>
      <c r="F39" s="28"/>
    </row>
    <row r="40" spans="1:6" ht="12.75" customHeight="1">
      <c r="A40" s="29" t="s">
        <v>42</v>
      </c>
      <c r="B40" s="29"/>
      <c r="C40" s="29"/>
      <c r="D40" s="29"/>
      <c r="E40" s="29"/>
      <c r="F40" s="29"/>
    </row>
    <row r="41" spans="1:5" ht="12.75">
      <c r="A41" s="30" t="s">
        <v>43</v>
      </c>
      <c r="B41" s="30"/>
      <c r="C41" s="30"/>
      <c r="D41" s="30"/>
      <c r="E41" s="30"/>
    </row>
    <row r="42" spans="1:5" ht="12.75">
      <c r="A42" s="30" t="s">
        <v>44</v>
      </c>
      <c r="B42" s="30"/>
      <c r="C42" s="30"/>
      <c r="D42" s="30"/>
      <c r="E42" s="30"/>
    </row>
    <row r="43" spans="1:5" ht="12.75">
      <c r="A43" s="30" t="s">
        <v>45</v>
      </c>
      <c r="B43" s="30"/>
      <c r="C43" s="30"/>
      <c r="D43" s="30"/>
      <c r="E43" s="30"/>
    </row>
    <row r="44" ht="12.75">
      <c r="A44" s="31" t="s">
        <v>46</v>
      </c>
    </row>
  </sheetData>
  <sheetProtection/>
  <mergeCells count="10">
    <mergeCell ref="A1:F1"/>
    <mergeCell ref="A2:F2"/>
    <mergeCell ref="F5:F6"/>
    <mergeCell ref="A5:A6"/>
    <mergeCell ref="B5:C5"/>
    <mergeCell ref="D5:E5"/>
    <mergeCell ref="A42:E42"/>
    <mergeCell ref="A43:E43"/>
    <mergeCell ref="A40:F40"/>
    <mergeCell ref="A41:E41"/>
  </mergeCells>
  <printOptions horizontalCentered="1" verticalCentered="1"/>
  <pageMargins left="0.3937007874015748" right="0.35433070866141736" top="0.5118110236220472" bottom="0.5118110236220472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kanandrao</dc:creator>
  <cp:keywords/>
  <dc:description/>
  <cp:lastModifiedBy>kanandrao</cp:lastModifiedBy>
  <dcterms:created xsi:type="dcterms:W3CDTF">1996-10-14T23:33:28Z</dcterms:created>
  <dcterms:modified xsi:type="dcterms:W3CDTF">2011-04-25T07:48:57Z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