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ON-LIFE JAN'2012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'NON-LIFE JAN''2012'!$A$1:$F$36</definedName>
  </definedNames>
  <calcPr fullCalcOnLoad="1"/>
</workbook>
</file>

<file path=xl/sharedStrings.xml><?xml version="1.0" encoding="utf-8"?>
<sst xmlns="http://schemas.openxmlformats.org/spreadsheetml/2006/main" count="41" uniqueCount="39">
  <si>
    <t>INSURANCE REGULATORY AND DEVELOPMENT AUTHORITY</t>
  </si>
  <si>
    <t>FLASH FIGURES -- NON LIFE INSURERS</t>
  </si>
  <si>
    <t>GROSS PREMIUM UNDERWRITTEN FOR  AND UPTO THE  MONTH  OF JANUARY, 2012</t>
  </si>
  <si>
    <t>(` crore)</t>
  </si>
  <si>
    <t>INSURER</t>
  </si>
  <si>
    <t>JANUARY</t>
  </si>
  <si>
    <t>APRIL-JANUARY</t>
  </si>
  <si>
    <t>GROWTH OVER THE CORRESPONDING PERIOD OF PREVIOUS YEAR</t>
  </si>
  <si>
    <t>2011-12</t>
  </si>
  <si>
    <t>2010-11*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</si>
  <si>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</si>
  <si>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</si>
  <si>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</si>
  <si>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</si>
  <si>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</si>
  <si>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</si>
  <si>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</si>
  <si>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</si>
  <si>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</si>
  <si>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</si>
  <si>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</si>
  <si>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</si>
  <si>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</si>
  <si>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</si>
  <si>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</si>
  <si>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Star Health &amp; Allied Insurance</t>
  </si>
  <si>
    <t>Apollo MUNICH</t>
  </si>
  <si>
    <t xml:space="preserve">Max BUPA 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</si>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</sst>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9"/>
      <color indexed="8"/>
      <name val="Rupee Foradian"/>
      <family val="0"/>
    </font>
    <font>
      <b/>
      <sz val="14"/>
      <color indexed="8"/>
      <name val="Cambria"/>
      <family val="0"/>
    </font>
    <font>
      <b/>
      <sz val="7.55"/>
      <color indexed="8"/>
      <name val="Cambria"/>
      <family val="0"/>
    </font>
    <font>
      <sz val="8"/>
      <color indexed="8"/>
      <name val="Cambria"/>
      <family val="0"/>
    </font>
    <font>
      <sz val="5.5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0" xfId="56" applyFont="1" applyFill="1" applyAlignment="1">
      <alignment vertical="center"/>
      <protection/>
    </xf>
    <xf numFmtId="0" fontId="4" fillId="0" borderId="0" xfId="56" applyFont="1" applyAlignment="1">
      <alignment vertical="center"/>
      <protection/>
    </xf>
    <xf numFmtId="2" fontId="4" fillId="33" borderId="0" xfId="56" applyNumberFormat="1" applyFont="1" applyFill="1" applyAlignment="1">
      <alignment vertical="center"/>
      <protection/>
    </xf>
    <xf numFmtId="0" fontId="2" fillId="0" borderId="0" xfId="56">
      <alignment/>
      <protection/>
    </xf>
    <xf numFmtId="0" fontId="3" fillId="0" borderId="0" xfId="56" applyFont="1" applyAlignment="1">
      <alignment horizontal="right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>
      <alignment/>
      <protection/>
    </xf>
    <xf numFmtId="2" fontId="7" fillId="0" borderId="10" xfId="44" applyNumberFormat="1" applyFont="1" applyFill="1" applyBorder="1" applyAlignment="1">
      <alignment/>
    </xf>
    <xf numFmtId="2" fontId="7" fillId="0" borderId="10" xfId="44" applyNumberFormat="1" applyFont="1" applyFill="1" applyBorder="1" applyAlignment="1">
      <alignment vertical="center"/>
    </xf>
    <xf numFmtId="0" fontId="2" fillId="0" borderId="0" xfId="56" applyBorder="1">
      <alignment/>
      <protection/>
    </xf>
    <xf numFmtId="0" fontId="6" fillId="0" borderId="10" xfId="56" applyFont="1" applyFill="1" applyBorder="1">
      <alignment/>
      <protection/>
    </xf>
    <xf numFmtId="2" fontId="7" fillId="0" borderId="10" xfId="56" applyNumberFormat="1" applyFont="1" applyBorder="1">
      <alignment/>
      <protection/>
    </xf>
    <xf numFmtId="2" fontId="5" fillId="0" borderId="10" xfId="44" applyNumberFormat="1" applyFont="1" applyFill="1" applyBorder="1" applyAlignment="1">
      <alignment vertical="center"/>
    </xf>
    <xf numFmtId="2" fontId="8" fillId="0" borderId="10" xfId="44" applyNumberFormat="1" applyFont="1" applyFill="1" applyBorder="1" applyAlignment="1">
      <alignment horizontal="right" vertical="center"/>
    </xf>
    <xf numFmtId="2" fontId="8" fillId="0" borderId="10" xfId="44" applyNumberFormat="1" applyFont="1" applyFill="1" applyBorder="1" applyAlignment="1">
      <alignment vertical="center"/>
    </xf>
    <xf numFmtId="2" fontId="6" fillId="0" borderId="0" xfId="44" applyNumberFormat="1" applyFont="1" applyFill="1" applyBorder="1" applyAlignment="1">
      <alignment vertical="top" wrapText="1"/>
    </xf>
    <xf numFmtId="2" fontId="7" fillId="0" borderId="0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 vertical="center"/>
    </xf>
    <xf numFmtId="0" fontId="9" fillId="0" borderId="0" xfId="56" applyFont="1">
      <alignment/>
      <protection/>
    </xf>
    <xf numFmtId="2" fontId="2" fillId="0" borderId="0" xfId="56" applyNumberFormat="1">
      <alignment/>
      <protection/>
    </xf>
    <xf numFmtId="2" fontId="5" fillId="0" borderId="0" xfId="44" applyNumberFormat="1" applyFont="1" applyFill="1" applyBorder="1" applyAlignment="1">
      <alignment vertical="top" wrapText="1"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 quotePrefix="1">
      <alignment horizontal="center" vertical="center"/>
      <protection/>
    </xf>
    <xf numFmtId="0" fontId="3" fillId="0" borderId="0" xfId="56" applyFont="1" applyAlignment="1" quotePrefix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 quotePrefix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ril06 - March 07 ex ECGC;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Premium underwritten by non-life insurers  
for the month of January, 2012</a:t>
            </a:r>
          </a:p>
        </c:rich>
      </c:tx>
      <c:layout>
        <c:manualLayout>
          <c:xMode val="factor"/>
          <c:yMode val="factor"/>
          <c:x val="-0.127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1475"/>
          <c:w val="0.952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'[19]Data-Graph (crores)'!$J$120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'[19]Data-Graph (crores)'!$I$121:$I$131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'[19]Data-Graph (crores)'!$J$121:$J$131</c:f>
              <c:numCache>
                <c:ptCount val="11"/>
                <c:pt idx="0">
                  <c:v>4715.485590666087</c:v>
                </c:pt>
                <c:pt idx="1">
                  <c:v>7869.047294517006</c:v>
                </c:pt>
                <c:pt idx="2">
                  <c:v>11479.643133002568</c:v>
                </c:pt>
                <c:pt idx="3">
                  <c:v>15361.241535485573</c:v>
                </c:pt>
                <c:pt idx="4">
                  <c:v>19114.061098887592</c:v>
                </c:pt>
                <c:pt idx="5">
                  <c:v>22744.289507506466</c:v>
                </c:pt>
                <c:pt idx="6">
                  <c:v>26700.55528275699</c:v>
                </c:pt>
                <c:pt idx="7">
                  <c:v>30047.07075837331</c:v>
                </c:pt>
                <c:pt idx="8">
                  <c:v>33889.23761310955</c:v>
                </c:pt>
                <c:pt idx="9">
                  <c:v>38036.26427014766</c:v>
                </c:pt>
                <c:pt idx="10">
                  <c:v>46972.208926272404</c:v>
                </c:pt>
              </c:numCache>
            </c:numRef>
          </c:val>
        </c:ser>
        <c:ser>
          <c:idx val="1"/>
          <c:order val="1"/>
          <c:tx>
            <c:strRef>
              <c:f>'[19]Data-Graph (crores)'!$K$120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'[19]Data-Graph (crores)'!$I$121:$I$131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'[19]Data-Graph (crores)'!$K$121:$K$131</c:f>
              <c:numCache>
                <c:ptCount val="11"/>
                <c:pt idx="0">
                  <c:v>5614.814606196838</c:v>
                </c:pt>
                <c:pt idx="1">
                  <c:v>9620.78675752047</c:v>
                </c:pt>
                <c:pt idx="2">
                  <c:v>14045.869364446538</c:v>
                </c:pt>
                <c:pt idx="3">
                  <c:v>18646.005834841835</c:v>
                </c:pt>
                <c:pt idx="4">
                  <c:v>23712.753877300867</c:v>
                </c:pt>
                <c:pt idx="5">
                  <c:v>28604.82153301008</c:v>
                </c:pt>
                <c:pt idx="6">
                  <c:v>33047.321039083</c:v>
                </c:pt>
                <c:pt idx="7">
                  <c:v>37360.227857836115</c:v>
                </c:pt>
                <c:pt idx="8">
                  <c:v>42023.35463199107</c:v>
                </c:pt>
                <c:pt idx="9">
                  <c:v>47215.3184789572</c:v>
                </c:pt>
                <c:pt idx="10">
                  <c:v>47215.3184789572</c:v>
                </c:pt>
              </c:numCache>
            </c:numRef>
          </c:val>
        </c:ser>
        <c:axId val="40292156"/>
        <c:axId val="27085085"/>
      </c:barChart>
      <c:catAx>
        <c:axId val="4029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085"/>
        <c:crosses val="autoZero"/>
        <c:auto val="1"/>
        <c:lblOffset val="100"/>
        <c:tickLblSkip val="1"/>
        <c:noMultiLvlLbl val="0"/>
      </c:catAx>
      <c:valAx>
        <c:axId val="270850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Premium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`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Crores)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1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92975"/>
          <c:w val="0.087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0.91225</cdr:y>
    </cdr:from>
    <cdr:to>
      <cdr:x>0.43325</cdr:x>
      <cdr:y>0.983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5410200"/>
          <a:ext cx="36861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ROYAL%20SUNDA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BHARTI%20AX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SB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STAR%20HEALT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APOLLO%20MUNIC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NEWINDI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NATIONAL%20R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ORIENT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ECG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AIC%20OF%20INDI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ANUARY%202012\NON%20LIFE\Consolidation\JANUARY,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TATA%20AI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ICICI%20LOMB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BAJAJ%20ALLIAN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HDFC%20ERG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CHOLAMANDAL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FUTURE%20GENERA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SHRIRAM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12465.316901069566</v>
          </cell>
          <cell r="C49">
            <v>119595.76867920914</v>
          </cell>
        </row>
        <row r="50">
          <cell r="B50">
            <v>10575.736025502581</v>
          </cell>
          <cell r="C50">
            <v>93507.46109572677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9015.693800999994</v>
          </cell>
          <cell r="C49">
            <v>69127.8717899773</v>
          </cell>
        </row>
        <row r="50">
          <cell r="B50">
            <v>6543.528196400003</v>
          </cell>
          <cell r="C50">
            <v>43912.951506264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2835.4999999999995</v>
          </cell>
          <cell r="C49">
            <v>18029.269999999997</v>
          </cell>
        </row>
        <row r="50">
          <cell r="B50">
            <v>258.00000000000006</v>
          </cell>
          <cell r="C50">
            <v>1438.77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15345.279999999999</v>
          </cell>
          <cell r="C49">
            <v>100956.153</v>
          </cell>
        </row>
        <row r="50">
          <cell r="B50">
            <v>22410.670000000002</v>
          </cell>
          <cell r="C50">
            <v>117526.68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8644.477792399999</v>
          </cell>
          <cell r="C49">
            <v>34853.819294400004</v>
          </cell>
        </row>
        <row r="50">
          <cell r="B50">
            <v>5802.201261</v>
          </cell>
          <cell r="C50">
            <v>19826.741470999998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NAP-JANUARY "/>
    </sheetNames>
    <sheetDataSet>
      <sheetData sheetId="0">
        <row r="8">
          <cell r="R8">
            <v>70136.02</v>
          </cell>
          <cell r="AG8">
            <v>698844.34</v>
          </cell>
        </row>
        <row r="9">
          <cell r="R9">
            <v>53759.99</v>
          </cell>
          <cell r="AG9">
            <v>584830.62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9">
          <cell r="C59">
            <v>720.78</v>
          </cell>
          <cell r="D59">
            <v>533.63</v>
          </cell>
          <cell r="G59">
            <v>6228.889999999999</v>
          </cell>
          <cell r="H59">
            <v>4884.86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49970.79</v>
          </cell>
          <cell r="C52">
            <v>489782.76</v>
          </cell>
        </row>
        <row r="53">
          <cell r="B53">
            <v>46603.719999999994</v>
          </cell>
          <cell r="C53">
            <v>435938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8729.43</v>
          </cell>
          <cell r="C49">
            <v>78817.34</v>
          </cell>
        </row>
        <row r="50">
          <cell r="B50">
            <v>7937.7</v>
          </cell>
          <cell r="C50">
            <v>71189.96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'12"/>
    </sheetNames>
    <sheetDataSet>
      <sheetData sheetId="0">
        <row r="11">
          <cell r="C11">
            <v>26070.54</v>
          </cell>
          <cell r="D11">
            <v>205622.5</v>
          </cell>
        </row>
        <row r="12">
          <cell r="C12">
            <v>9235.8444852</v>
          </cell>
          <cell r="D12">
            <v>138619.4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UARY Journal"/>
      <sheetName val="JANUARY- Internal "/>
      <sheetName val="Data-Graph (crores)"/>
      <sheetName val="Graph"/>
      <sheetName val="Sheet1"/>
      <sheetName val="all segments"/>
      <sheetName val="fire "/>
      <sheetName val="all segments (2)"/>
      <sheetName val="fire  (2)"/>
      <sheetName val="Sheet2"/>
    </sheetNames>
    <sheetDataSet>
      <sheetData sheetId="2">
        <row r="120">
          <cell r="J120" t="str">
            <v>2010-11</v>
          </cell>
          <cell r="K120" t="str">
            <v>2011-12</v>
          </cell>
        </row>
        <row r="121">
          <cell r="I121" t="str">
            <v>April</v>
          </cell>
          <cell r="J121">
            <v>4715.485590666087</v>
          </cell>
          <cell r="K121">
            <v>5614.814606196838</v>
          </cell>
        </row>
        <row r="122">
          <cell r="I122" t="str">
            <v>May</v>
          </cell>
          <cell r="J122">
            <v>7869.047294517006</v>
          </cell>
          <cell r="K122">
            <v>9620.78675752047</v>
          </cell>
        </row>
        <row r="123">
          <cell r="I123" t="str">
            <v>June</v>
          </cell>
          <cell r="J123">
            <v>11479.643133002568</v>
          </cell>
          <cell r="K123">
            <v>14045.869364446538</v>
          </cell>
        </row>
        <row r="124">
          <cell r="I124" t="str">
            <v>July</v>
          </cell>
          <cell r="J124">
            <v>15361.241535485573</v>
          </cell>
          <cell r="K124">
            <v>18646.005834841835</v>
          </cell>
        </row>
        <row r="125">
          <cell r="I125" t="str">
            <v>August</v>
          </cell>
          <cell r="J125">
            <v>19114.061098887592</v>
          </cell>
          <cell r="K125">
            <v>23712.753877300867</v>
          </cell>
        </row>
        <row r="126">
          <cell r="I126" t="str">
            <v>September</v>
          </cell>
          <cell r="J126">
            <v>22744.289507506466</v>
          </cell>
          <cell r="K126">
            <v>28604.82153301008</v>
          </cell>
        </row>
        <row r="127">
          <cell r="I127" t="str">
            <v>October</v>
          </cell>
          <cell r="J127">
            <v>26700.55528275699</v>
          </cell>
          <cell r="K127">
            <v>33047.321039083</v>
          </cell>
        </row>
        <row r="128">
          <cell r="I128" t="str">
            <v>November</v>
          </cell>
          <cell r="J128">
            <v>30047.07075837331</v>
          </cell>
          <cell r="K128">
            <v>37360.227857836115</v>
          </cell>
        </row>
        <row r="129">
          <cell r="I129" t="str">
            <v>December</v>
          </cell>
          <cell r="J129">
            <v>33889.23761310955</v>
          </cell>
          <cell r="K129">
            <v>42023.35463199107</v>
          </cell>
        </row>
        <row r="130">
          <cell r="I130" t="str">
            <v>January</v>
          </cell>
          <cell r="J130">
            <v>38036.26427014766</v>
          </cell>
          <cell r="K130">
            <v>47215.3184789572</v>
          </cell>
        </row>
        <row r="131">
          <cell r="I131" t="str">
            <v>Total</v>
          </cell>
          <cell r="J131">
            <v>46972.208926272404</v>
          </cell>
          <cell r="K131">
            <v>47215.3184789572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14988.330724300016</v>
          </cell>
          <cell r="C49">
            <v>141728.23062010002</v>
          </cell>
        </row>
        <row r="50">
          <cell r="B50">
            <v>10878.99029330001</v>
          </cell>
          <cell r="C50">
            <v>100531.12179359999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14171.75</v>
          </cell>
          <cell r="C49">
            <v>143579.89</v>
          </cell>
        </row>
        <row r="50">
          <cell r="B50">
            <v>15537.339361192804</v>
          </cell>
          <cell r="C50">
            <v>137348.2793611928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49576.60282780391</v>
          </cell>
          <cell r="C49">
            <v>430854.64455541555</v>
          </cell>
        </row>
        <row r="50">
          <cell r="B50">
            <v>38767.081449018115</v>
          </cell>
          <cell r="C50">
            <v>351135.33629056986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30952.14117</v>
          </cell>
          <cell r="C49">
            <v>269364.19575</v>
          </cell>
        </row>
        <row r="50">
          <cell r="B50">
            <v>27733.567939999994</v>
          </cell>
          <cell r="C50">
            <v>237175.42239000002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17093.09109572605</v>
          </cell>
          <cell r="C49">
            <v>151593.7408832444</v>
          </cell>
        </row>
        <row r="50">
          <cell r="B50">
            <v>13323.139695382972</v>
          </cell>
          <cell r="C50">
            <v>107518.02997548718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49">
          <cell r="B49">
            <v>11215.040785996103</v>
          </cell>
          <cell r="C49">
            <v>112306.46730147472</v>
          </cell>
        </row>
        <row r="50">
          <cell r="B50">
            <v>8285.424364710077</v>
          </cell>
          <cell r="C50">
            <v>80116.47832292556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ANUARY'12"/>
    </sheetNames>
    <sheetDataSet>
      <sheetData sheetId="0">
        <row r="49">
          <cell r="B49">
            <v>9965.5813415</v>
          </cell>
          <cell r="C49">
            <v>77449.9908719</v>
          </cell>
        </row>
        <row r="50">
          <cell r="B50">
            <v>6642.0652117</v>
          </cell>
          <cell r="C50">
            <v>50777.31873800001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12518.339539999999</v>
          </cell>
          <cell r="C49">
            <v>98452.42514999998</v>
          </cell>
        </row>
        <row r="50">
          <cell r="B50">
            <v>8017.603689999999</v>
          </cell>
          <cell r="C50">
            <v>60419.31907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pane xSplit="1" ySplit="6" topLeftCell="B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K31" sqref="K31"/>
    </sheetView>
  </sheetViews>
  <sheetFormatPr defaultColWidth="9.140625" defaultRowHeight="15"/>
  <cols>
    <col min="1" max="1" width="29.7109375" style="4" customWidth="1"/>
    <col min="2" max="3" width="11.140625" style="4" customWidth="1"/>
    <col min="4" max="4" width="12.28125" style="4" customWidth="1"/>
    <col min="5" max="5" width="12.8515625" style="4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2" t="s">
        <v>0</v>
      </c>
      <c r="B1" s="22"/>
      <c r="C1" s="22"/>
      <c r="D1" s="22"/>
      <c r="E1" s="22"/>
      <c r="F1" s="22"/>
      <c r="G1" s="1"/>
      <c r="H1" s="1"/>
    </row>
    <row r="2" spans="1:8" s="2" customFormat="1" ht="15.75" customHeight="1">
      <c r="A2" s="23" t="s">
        <v>1</v>
      </c>
      <c r="B2" s="23"/>
      <c r="C2" s="23"/>
      <c r="D2" s="23"/>
      <c r="E2" s="23"/>
      <c r="F2" s="23"/>
      <c r="G2" s="3"/>
      <c r="H2" s="1"/>
    </row>
    <row r="3" spans="1:6" ht="15" customHeight="1">
      <c r="A3" s="24" t="s">
        <v>2</v>
      </c>
      <c r="B3" s="24"/>
      <c r="C3" s="24"/>
      <c r="D3" s="24"/>
      <c r="E3" s="24"/>
      <c r="F3" s="24"/>
    </row>
    <row r="4" ht="12.75">
      <c r="F4" s="5" t="s">
        <v>3</v>
      </c>
    </row>
    <row r="5" spans="1:6" ht="37.5" customHeight="1">
      <c r="A5" s="25" t="s">
        <v>4</v>
      </c>
      <c r="B5" s="26" t="s">
        <v>5</v>
      </c>
      <c r="C5" s="26"/>
      <c r="D5" s="27" t="s">
        <v>6</v>
      </c>
      <c r="E5" s="27"/>
      <c r="F5" s="28" t="s">
        <v>7</v>
      </c>
    </row>
    <row r="6" spans="1:6" ht="26.25" customHeight="1">
      <c r="A6" s="25"/>
      <c r="B6" s="6" t="s">
        <v>8</v>
      </c>
      <c r="C6" s="6" t="s">
        <v>9</v>
      </c>
      <c r="D6" s="6" t="s">
        <v>8</v>
      </c>
      <c r="E6" s="6" t="s">
        <v>9</v>
      </c>
      <c r="F6" s="28"/>
    </row>
    <row r="7" spans="1:6" ht="17.25">
      <c r="A7" s="7" t="s">
        <v>10</v>
      </c>
      <c r="B7" s="8">
        <f>+'[1]New Format'!$B$49/100</f>
        <v>124.65316901069565</v>
      </c>
      <c r="C7" s="8">
        <f>+'[1]New Format'!$B$50/100</f>
        <v>105.75736025502582</v>
      </c>
      <c r="D7" s="8">
        <f>+'[1]New Format'!$C$49/100</f>
        <v>1195.9576867920914</v>
      </c>
      <c r="E7" s="8">
        <f>+'[1]New Format'!$C$50/100</f>
        <v>935.0746109572677</v>
      </c>
      <c r="F7" s="9">
        <f>(D7-E7)/E7*100</f>
        <v>27.89970690870847</v>
      </c>
    </row>
    <row r="8" spans="1:8" s="10" customFormat="1" ht="17.25">
      <c r="A8" s="7" t="s">
        <v>11</v>
      </c>
      <c r="B8" s="8">
        <f>+'[2]New Format'!$B$49/100</f>
        <v>149.88330724300016</v>
      </c>
      <c r="C8" s="8">
        <f>+'[2]New Format'!$B$50/100</f>
        <v>108.7899029330001</v>
      </c>
      <c r="D8" s="8">
        <f>+'[2]New Format'!$C$49/100</f>
        <v>1417.2823062010002</v>
      </c>
      <c r="E8" s="8">
        <f>+'[2]New Format'!$C$50/100</f>
        <v>1005.3112179359999</v>
      </c>
      <c r="F8" s="9">
        <f aca="true" t="shared" si="0" ref="F8:F20">(D8-E8)/E8*100</f>
        <v>40.97945799419371</v>
      </c>
      <c r="H8" s="4"/>
    </row>
    <row r="9" spans="1:8" s="10" customFormat="1" ht="17.25">
      <c r="A9" s="7" t="s">
        <v>12</v>
      </c>
      <c r="B9" s="8">
        <f>+'[3]New Format'!$B$49/100</f>
        <v>141.7175</v>
      </c>
      <c r="C9" s="8">
        <f>+'[3]New Format'!$B$50/100</f>
        <v>155.37339361192804</v>
      </c>
      <c r="D9" s="8">
        <f>+'[3]New Format'!$C$49/100</f>
        <v>1435.7989000000002</v>
      </c>
      <c r="E9" s="8">
        <f>+'[3]New Format'!$C$50/100</f>
        <v>1373.4827936119282</v>
      </c>
      <c r="F9" s="9">
        <f t="shared" si="0"/>
        <v>4.537086789722043</v>
      </c>
      <c r="H9" s="4"/>
    </row>
    <row r="10" spans="1:8" s="10" customFormat="1" ht="17.25">
      <c r="A10" s="7" t="s">
        <v>13</v>
      </c>
      <c r="B10" s="8">
        <v>163.4387</v>
      </c>
      <c r="C10" s="8">
        <v>176.6792</v>
      </c>
      <c r="D10" s="8">
        <v>1619.1748</v>
      </c>
      <c r="E10" s="8">
        <v>1501.67367</v>
      </c>
      <c r="F10" s="9">
        <f t="shared" si="0"/>
        <v>7.824678047394952</v>
      </c>
      <c r="H10" s="4"/>
    </row>
    <row r="11" spans="1:8" s="10" customFormat="1" ht="17.25">
      <c r="A11" s="7" t="s">
        <v>14</v>
      </c>
      <c r="B11" s="8">
        <f>+'[4]Current Month'!$B$49/100</f>
        <v>495.7660282780391</v>
      </c>
      <c r="C11" s="8">
        <f>+'[4]Current Month'!$B$50/100</f>
        <v>387.67081449018116</v>
      </c>
      <c r="D11" s="8">
        <f>+'[4]Current Month'!$C$49/100</f>
        <v>4308.546445554155</v>
      </c>
      <c r="E11" s="8">
        <f>+'[4]Current Month'!$C$50/100</f>
        <v>3511.3533629056988</v>
      </c>
      <c r="F11" s="9">
        <f t="shared" si="0"/>
        <v>22.70329984643775</v>
      </c>
      <c r="H11" s="4"/>
    </row>
    <row r="12" spans="1:8" s="10" customFormat="1" ht="17.25">
      <c r="A12" s="7" t="s">
        <v>15</v>
      </c>
      <c r="B12" s="8">
        <f>+'[5]New Format'!$B$49/100</f>
        <v>309.5214117</v>
      </c>
      <c r="C12" s="8">
        <f>+'[5]New Format'!$B$50/100</f>
        <v>277.33567939999995</v>
      </c>
      <c r="D12" s="8">
        <f>+'[5]New Format'!$C$49/100</f>
        <v>2693.6419575</v>
      </c>
      <c r="E12" s="8">
        <f>+'[5]New Format'!$C$50/100</f>
        <v>2371.7542239000004</v>
      </c>
      <c r="F12" s="9">
        <f t="shared" si="0"/>
        <v>13.571715414538302</v>
      </c>
      <c r="H12" s="4"/>
    </row>
    <row r="13" spans="1:8" s="10" customFormat="1" ht="17.25">
      <c r="A13" s="7" t="s">
        <v>16</v>
      </c>
      <c r="B13" s="8">
        <f>+'[6]New Format'!$B$49/100</f>
        <v>170.9309109572605</v>
      </c>
      <c r="C13" s="8">
        <f>+'[6]New Format'!$B$50/100</f>
        <v>133.23139695382972</v>
      </c>
      <c r="D13" s="8">
        <f>+'[6]New Format'!$C$49/100</f>
        <v>1515.9374088324441</v>
      </c>
      <c r="E13" s="8">
        <f>+'[6]New Format'!$C$50/100</f>
        <v>1075.1802997548718</v>
      </c>
      <c r="F13" s="9">
        <f t="shared" si="0"/>
        <v>40.993785803000634</v>
      </c>
      <c r="H13" s="4"/>
    </row>
    <row r="14" spans="1:8" s="10" customFormat="1" ht="18" customHeight="1">
      <c r="A14" s="7" t="s">
        <v>17</v>
      </c>
      <c r="B14" s="8">
        <f>+'[7]Sheet 1'!$B$49/100</f>
        <v>112.15040785996104</v>
      </c>
      <c r="C14" s="8">
        <f>+'[7]Sheet 1'!$B$50/100</f>
        <v>82.85424364710077</v>
      </c>
      <c r="D14" s="8">
        <f>+'[7]Sheet 1'!$C$49/100</f>
        <v>1123.0646730147473</v>
      </c>
      <c r="E14" s="8">
        <f>+'[7]Sheet 1'!$C$50/100</f>
        <v>801.1647832292556</v>
      </c>
      <c r="F14" s="9">
        <f>(D14-E14)/E14*100</f>
        <v>40.178986461188366</v>
      </c>
      <c r="H14" s="4"/>
    </row>
    <row r="15" spans="1:8" s="10" customFormat="1" ht="18" customHeight="1">
      <c r="A15" s="7" t="s">
        <v>18</v>
      </c>
      <c r="B15" s="8">
        <f>+'[8]New Format-NONLIFE JANUARY''12'!$B$49/100</f>
        <v>99.655813415</v>
      </c>
      <c r="C15" s="8">
        <f>+'[8]New Format-NONLIFE JANUARY''12'!$B$50/100</f>
        <v>66.420652117</v>
      </c>
      <c r="D15" s="8">
        <f>+'[8]New Format-NONLIFE JANUARY''12'!$C$49/100</f>
        <v>774.4999087189999</v>
      </c>
      <c r="E15" s="8">
        <f>+'[8]New Format-NONLIFE JANUARY''12'!$C$50/100</f>
        <v>507.7731873800001</v>
      </c>
      <c r="F15" s="9">
        <f t="shared" si="0"/>
        <v>52.52871320662914</v>
      </c>
      <c r="H15" s="4"/>
    </row>
    <row r="16" spans="1:8" s="10" customFormat="1" ht="18" customHeight="1">
      <c r="A16" s="7" t="s">
        <v>19</v>
      </c>
      <c r="B16" s="8">
        <v>35.3469</v>
      </c>
      <c r="C16" s="8">
        <v>21.7107</v>
      </c>
      <c r="D16" s="8">
        <v>325.939</v>
      </c>
      <c r="E16" s="8">
        <v>234.078</v>
      </c>
      <c r="F16" s="9">
        <f t="shared" si="0"/>
        <v>39.24375635471937</v>
      </c>
      <c r="H16" s="4"/>
    </row>
    <row r="17" spans="1:8" s="10" customFormat="1" ht="17.25">
      <c r="A17" s="11" t="s">
        <v>20</v>
      </c>
      <c r="B17" s="12">
        <f>+'[9]Sheet1'!$B$49/100</f>
        <v>125.1833954</v>
      </c>
      <c r="C17" s="12">
        <f>+'[9]Sheet1'!$B$50/100</f>
        <v>80.17603689999999</v>
      </c>
      <c r="D17" s="8">
        <f>+'[9]Sheet1'!$C$49/100</f>
        <v>984.5242514999998</v>
      </c>
      <c r="E17" s="8">
        <f>+'[9]Sheet1'!$C$50/100</f>
        <v>604.1931907</v>
      </c>
      <c r="F17" s="9">
        <f t="shared" si="0"/>
        <v>62.94858443527968</v>
      </c>
      <c r="H17" s="4"/>
    </row>
    <row r="18" spans="1:7" s="10" customFormat="1" ht="17.25">
      <c r="A18" s="11" t="s">
        <v>21</v>
      </c>
      <c r="B18" s="12">
        <f>+'[10]New Format'!$B$49/100</f>
        <v>90.15693800999993</v>
      </c>
      <c r="C18" s="12">
        <f>+'[10]New Format'!$B$50/100</f>
        <v>65.43528196400003</v>
      </c>
      <c r="D18" s="8">
        <f>+'[10]New Format'!$C$49/100</f>
        <v>691.278717899773</v>
      </c>
      <c r="E18" s="8">
        <f>+'[10]New Format'!$C$50/100</f>
        <v>439.12951506264</v>
      </c>
      <c r="F18" s="9">
        <f t="shared" si="0"/>
        <v>57.42023575918485</v>
      </c>
      <c r="G18" s="4"/>
    </row>
    <row r="19" spans="1:7" s="10" customFormat="1" ht="17.25">
      <c r="A19" s="11" t="s">
        <v>22</v>
      </c>
      <c r="B19" s="12">
        <v>1.5164</v>
      </c>
      <c r="C19" s="12">
        <v>0.6168</v>
      </c>
      <c r="D19" s="8">
        <v>17.4644</v>
      </c>
      <c r="E19" s="8">
        <v>6.3249</v>
      </c>
      <c r="F19" s="9">
        <f>(D19-E19)/E19*100</f>
        <v>176.121361602555</v>
      </c>
      <c r="G19" s="4"/>
    </row>
    <row r="20" spans="1:7" s="10" customFormat="1" ht="17.25">
      <c r="A20" s="11" t="s">
        <v>23</v>
      </c>
      <c r="B20" s="12">
        <f>+'[11]New Format'!$B$49/100</f>
        <v>28.354999999999997</v>
      </c>
      <c r="C20" s="12">
        <f>+'[11]New Format'!$B$50/100</f>
        <v>2.5800000000000005</v>
      </c>
      <c r="D20" s="8">
        <f>+'[11]New Format'!$C$49/100</f>
        <v>180.29269999999997</v>
      </c>
      <c r="E20" s="8">
        <f>+'[11]New Format'!$C$50/100</f>
        <v>14.3877</v>
      </c>
      <c r="F20" s="9">
        <f t="shared" si="0"/>
        <v>1153.1029976994234</v>
      </c>
      <c r="G20" s="4"/>
    </row>
    <row r="21" spans="1:7" s="10" customFormat="1" ht="17.25">
      <c r="A21" s="11" t="s">
        <v>24</v>
      </c>
      <c r="B21" s="12">
        <v>12.2216</v>
      </c>
      <c r="C21" s="12">
        <v>2.753</v>
      </c>
      <c r="D21" s="8">
        <v>109.0732</v>
      </c>
      <c r="E21" s="8">
        <v>6.5899</v>
      </c>
      <c r="F21" s="9">
        <f>(D21-E21)/E21*100</f>
        <v>1555.1571344026465</v>
      </c>
      <c r="G21" s="4"/>
    </row>
    <row r="22" spans="1:7" s="10" customFormat="1" ht="17.25">
      <c r="A22" s="11" t="s">
        <v>25</v>
      </c>
      <c r="B22" s="12">
        <f>+'[12]New Format'!$B$49/100</f>
        <v>153.4528</v>
      </c>
      <c r="C22" s="12">
        <f>+'[12]New Format'!$B$50/100</f>
        <v>224.10670000000002</v>
      </c>
      <c r="D22" s="8">
        <f>+'[12]New Format'!$C$49/100</f>
        <v>1009.5615300000001</v>
      </c>
      <c r="E22" s="8">
        <f>+'[12]New Format'!$C$50/100</f>
        <v>1175.2667999999999</v>
      </c>
      <c r="F22" s="9">
        <f>(D22-E22)/E22*100</f>
        <v>-14.099374712192997</v>
      </c>
      <c r="G22" s="4"/>
    </row>
    <row r="23" spans="1:7" s="10" customFormat="1" ht="17.25">
      <c r="A23" s="11" t="s">
        <v>26</v>
      </c>
      <c r="B23" s="12">
        <f>+'[13]New Format'!$B$49/100</f>
        <v>86.444777924</v>
      </c>
      <c r="C23" s="12">
        <f>+'[13]New Format'!$B$50/100</f>
        <v>58.022012610000004</v>
      </c>
      <c r="D23" s="8">
        <f>+'[13]New Format'!$C$49/100</f>
        <v>348.53819294400006</v>
      </c>
      <c r="E23" s="8">
        <f>+'[13]New Format'!$C$50/100</f>
        <v>198.26741470999997</v>
      </c>
      <c r="F23" s="9">
        <f aca="true" t="shared" si="1" ref="F23:F29">(D23-E23)/E23*100</f>
        <v>75.79196937318056</v>
      </c>
      <c r="G23" s="4"/>
    </row>
    <row r="24" spans="1:7" s="10" customFormat="1" ht="17.25">
      <c r="A24" s="11" t="s">
        <v>27</v>
      </c>
      <c r="B24" s="12">
        <v>13.2396</v>
      </c>
      <c r="C24" s="12">
        <v>2.741</v>
      </c>
      <c r="D24" s="8">
        <v>88.813</v>
      </c>
      <c r="E24" s="8">
        <v>17.6289</v>
      </c>
      <c r="F24" s="9">
        <f>(D24-E24)/E24*100</f>
        <v>403.7920687053645</v>
      </c>
      <c r="G24" s="4"/>
    </row>
    <row r="25" spans="1:7" s="10" customFormat="1" ht="17.25">
      <c r="A25" s="7" t="s">
        <v>28</v>
      </c>
      <c r="B25" s="12">
        <f>+'[14]SNAP-JANUARY '!$R$8/100</f>
        <v>701.3602000000001</v>
      </c>
      <c r="C25" s="12">
        <f>+'[14]SNAP-JANUARY '!$R$9/100</f>
        <v>537.5998999999999</v>
      </c>
      <c r="D25" s="8">
        <f>+'[14]SNAP-JANUARY '!$AG$8/100</f>
        <v>6988.4434</v>
      </c>
      <c r="E25" s="8">
        <f>+'[14]SNAP-JANUARY '!$AG$9/100</f>
        <v>5848.3062</v>
      </c>
      <c r="F25" s="9">
        <f>(D25-E25)/E25*100</f>
        <v>19.49516938767673</v>
      </c>
      <c r="G25" s="4"/>
    </row>
    <row r="26" spans="1:7" s="10" customFormat="1" ht="17.25">
      <c r="A26" s="7" t="s">
        <v>29</v>
      </c>
      <c r="B26" s="12">
        <f>+'[15]Sheet1'!$C$59</f>
        <v>720.78</v>
      </c>
      <c r="C26" s="12">
        <f>+'[15]Sheet1'!$D$59</f>
        <v>533.63</v>
      </c>
      <c r="D26" s="8">
        <f>+'[15]Sheet1'!$G$59</f>
        <v>6228.889999999999</v>
      </c>
      <c r="E26" s="8">
        <f>+'[15]Sheet1'!$H$59</f>
        <v>4884.86</v>
      </c>
      <c r="F26" s="9">
        <f t="shared" si="1"/>
        <v>27.514196926831065</v>
      </c>
      <c r="G26" s="4"/>
    </row>
    <row r="27" spans="1:7" s="10" customFormat="1" ht="17.25">
      <c r="A27" s="7" t="s">
        <v>30</v>
      </c>
      <c r="B27" s="12">
        <v>608</v>
      </c>
      <c r="C27" s="12">
        <v>488.44</v>
      </c>
      <c r="D27" s="8">
        <v>6416.37</v>
      </c>
      <c r="E27" s="8">
        <v>5066.99</v>
      </c>
      <c r="F27" s="9">
        <f>(D27-E27)/E27*100</f>
        <v>26.63080053443958</v>
      </c>
      <c r="G27" s="4"/>
    </row>
    <row r="28" spans="1:7" s="10" customFormat="1" ht="17.25">
      <c r="A28" s="7" t="s">
        <v>31</v>
      </c>
      <c r="B28" s="8">
        <f>+'[16]Sheet1'!$B$52/100</f>
        <v>499.7079</v>
      </c>
      <c r="C28" s="8">
        <f>+'[16]Sheet1'!$B$53/100</f>
        <v>466.0371999999999</v>
      </c>
      <c r="D28" s="8">
        <f>+'[16]Sheet1'!$C$52/100</f>
        <v>4897.8276000000005</v>
      </c>
      <c r="E28" s="8">
        <f>+'[16]Sheet1'!$C$53/100</f>
        <v>4359.38</v>
      </c>
      <c r="F28" s="9">
        <f t="shared" si="1"/>
        <v>12.351471998311697</v>
      </c>
      <c r="G28" s="4"/>
    </row>
    <row r="29" spans="1:7" s="10" customFormat="1" ht="17.25">
      <c r="A29" s="7" t="s">
        <v>32</v>
      </c>
      <c r="B29" s="8">
        <f>+'[17]New Format'!$B$49/100</f>
        <v>87.2943</v>
      </c>
      <c r="C29" s="8">
        <f>+'[17]New Format'!$B$50/100</f>
        <v>79.377</v>
      </c>
      <c r="D29" s="8">
        <f>+'[17]New Format'!$C$49/100</f>
        <v>788.1734</v>
      </c>
      <c r="E29" s="8">
        <f>+'[17]New Format'!$C$50/100</f>
        <v>711.8996000000001</v>
      </c>
      <c r="F29" s="9">
        <f t="shared" si="1"/>
        <v>10.714123171301111</v>
      </c>
      <c r="G29" s="4"/>
    </row>
    <row r="30" spans="1:7" s="10" customFormat="1" ht="17.25">
      <c r="A30" s="7" t="s">
        <v>33</v>
      </c>
      <c r="B30" s="8">
        <f>+'[18]Jan''12'!$C$11/100</f>
        <v>260.7054</v>
      </c>
      <c r="C30" s="8">
        <f>+'[18]Jan''12'!$C$12/100</f>
        <v>92.35844485199999</v>
      </c>
      <c r="D30" s="8">
        <f>+'[18]Jan''12'!$D$11/100</f>
        <v>2056.225</v>
      </c>
      <c r="E30" s="8">
        <f>+'[18]Jan''12'!$D$12/100</f>
        <v>1386.194</v>
      </c>
      <c r="F30" s="9">
        <f>(D30-E30)/E30*100</f>
        <v>48.3360193450556</v>
      </c>
      <c r="G30" s="4"/>
    </row>
    <row r="31" spans="1:7" s="10" customFormat="1" ht="15">
      <c r="A31" s="13" t="s">
        <v>34</v>
      </c>
      <c r="B31" s="14">
        <f>SUM(B7:B24)</f>
        <v>2313.634659797956</v>
      </c>
      <c r="C31" s="14">
        <f>SUM(C7:C24)</f>
        <v>1952.2541748820656</v>
      </c>
      <c r="D31" s="14">
        <f>SUM(D7:D24)</f>
        <v>19839.389078957203</v>
      </c>
      <c r="E31" s="14">
        <f>SUM(E7:E24)</f>
        <v>15778.634470147661</v>
      </c>
      <c r="F31" s="15">
        <f>(D31-E31)/E31*100</f>
        <v>25.735779712067448</v>
      </c>
      <c r="G31" s="4"/>
    </row>
    <row r="32" spans="1:7" s="10" customFormat="1" ht="15">
      <c r="A32" s="13" t="s">
        <v>35</v>
      </c>
      <c r="B32" s="14">
        <f>SUM(B25:B30)</f>
        <v>2877.8478</v>
      </c>
      <c r="C32" s="14">
        <f>SUM(C25:C30)</f>
        <v>2197.442544852</v>
      </c>
      <c r="D32" s="14">
        <f>SUM(D25:D30)</f>
        <v>27375.929399999997</v>
      </c>
      <c r="E32" s="14">
        <f>SUM(E25:E30)</f>
        <v>22257.6298</v>
      </c>
      <c r="F32" s="15">
        <f>(D32-E32)/E32*100</f>
        <v>22.995708195308374</v>
      </c>
      <c r="G32" s="4"/>
    </row>
    <row r="33" spans="1:6" ht="19.5" customHeight="1">
      <c r="A33" s="13" t="s">
        <v>36</v>
      </c>
      <c r="B33" s="14">
        <f>+B31+B32</f>
        <v>5191.482459797956</v>
      </c>
      <c r="C33" s="14">
        <f>+C31+C32</f>
        <v>4149.6967197340655</v>
      </c>
      <c r="D33" s="14">
        <f>+D31+D32</f>
        <v>47215.3184789572</v>
      </c>
      <c r="E33" s="14">
        <f>+E31+E32</f>
        <v>38036.26427014766</v>
      </c>
      <c r="F33" s="15">
        <f>(D33-E33)/E33*100</f>
        <v>24.13237573389566</v>
      </c>
    </row>
    <row r="34" spans="1:6" ht="17.25">
      <c r="A34" s="16"/>
      <c r="B34" s="17"/>
      <c r="C34" s="17"/>
      <c r="D34" s="17"/>
      <c r="E34" s="17"/>
      <c r="F34" s="18"/>
    </row>
    <row r="35" spans="1:6" ht="12.75" customHeight="1">
      <c r="A35" s="21" t="s">
        <v>37</v>
      </c>
      <c r="B35" s="21"/>
      <c r="C35" s="21"/>
      <c r="D35" s="21"/>
      <c r="E35" s="21"/>
      <c r="F35" s="21"/>
    </row>
    <row r="36" ht="12.75">
      <c r="A36" s="19" t="s">
        <v>38</v>
      </c>
    </row>
    <row r="40" spans="2:3" ht="12.75">
      <c r="B40" s="20"/>
      <c r="C40" s="20"/>
    </row>
    <row r="41" ht="12.75">
      <c r="B41" s="20"/>
    </row>
    <row r="42" ht="12.75">
      <c r="B42" s="20"/>
    </row>
  </sheetData>
  <sheetProtection/>
  <mergeCells count="8">
    <mergeCell ref="A35:F35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393700787401575" right="0.32" top="0.511811023622047" bottom="0.511811023622047" header="0.511811023622047" footer="0.5118110236220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2012-02-28T11:56:53Z</dcterms:modified>
  <cp:category/>
  <cp:version/>
  <cp:contentType/>
  <cp:contentStatus/>
</cp:coreProperties>
</file>