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ph" sheetId="1" r:id="rId1"/>
    <sheet name="non-life 01201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'non-life 012011'!$A$1:$F$44</definedName>
  </definedNames>
  <calcPr fullCalcOnLoad="1"/>
</workbook>
</file>

<file path=xl/sharedStrings.xml><?xml version="1.0" encoding="utf-8"?>
<sst xmlns="http://schemas.openxmlformats.org/spreadsheetml/2006/main" count="49" uniqueCount="47">
  <si>
    <t>INSURANCE REGULATORY AND DEVELOPMENT AUTHORITY</t>
  </si>
  <si>
    <t>FLASH FIGURES -- NON LIFE INSURERS</t>
  </si>
  <si>
    <t>GROSS PREMIUM UNDERWRITTEN FOR  AND UPTO THE  MONTH  OF JANUARY, 2011</t>
  </si>
  <si>
    <t>(` crore)</t>
  </si>
  <si>
    <t>INSURER</t>
  </si>
  <si>
    <t>JANUARY</t>
  </si>
  <si>
    <t>APRIL-JANUARY</t>
  </si>
  <si>
    <t>GROWTH OVER THE CORRESPONDING PERIOD OF PREVIOUS YEAR</t>
  </si>
  <si>
    <t>2010-11</t>
  </si>
  <si>
    <t>2009-10*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</si>
  <si>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</si>
  <si>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</si>
  <si>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</si>
  <si>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</si>
  <si>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</si>
  <si>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</si>
  <si>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</si>
  <si>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</si>
  <si>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</si>
  <si>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</si>
  <si>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</si>
  <si>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</si>
  <si>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</si>
  <si>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</si>
  <si>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L&amp;T @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</si>
  <si>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</si>
  <si>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</si>
  <si>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</si>
  <si>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</si>
  <si>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</si>
  <si>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</si>
  <si>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</si>
  <si>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</si>
  <si>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</si>
  <si>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</si>
  <si>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</si>
  <si>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</si>
  <si>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</si>
  <si>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$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</si>
  <si>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</si>
  <si>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</si>
  <si>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</si>
  <si>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</si>
  <si>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 @ Commenced operations in October, 2010</t>
  </si>
  <si>
    <t xml:space="preserve">        $ Commenced operations in March, 2010</t>
  </si>
  <si>
    <t xml:space="preserve">        # Commenced operations in April, 2010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</si>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</sst>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2" fontId="8" fillId="0" borderId="1" xfId="18" applyNumberFormat="1" applyFont="1" applyFill="1" applyBorder="1" applyAlignment="1">
      <alignment/>
    </xf>
    <xf numFmtId="2" fontId="8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7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/>
    </xf>
    <xf numFmtId="2" fontId="9" fillId="0" borderId="1" xfId="1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2" fontId="7" fillId="0" borderId="0" xfId="18" applyNumberFormat="1" applyFont="1" applyFill="1" applyBorder="1" applyAlignment="1">
      <alignment vertical="top" wrapText="1"/>
    </xf>
    <xf numFmtId="2" fontId="8" fillId="0" borderId="0" xfId="18" applyNumberFormat="1" applyFont="1" applyFill="1" applyBorder="1" applyAlignment="1">
      <alignment/>
    </xf>
    <xf numFmtId="2" fontId="8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January, 2011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'[1]Data-Graph (crores)'!$J$104:$J$114</c:f>
              <c:numCache>
                <c:ptCount val="11"/>
                <c:pt idx="0">
                  <c:v>3733.4791368915576</c:v>
                </c:pt>
                <c:pt idx="1">
                  <c:v>6218.419377893012</c:v>
                </c:pt>
                <c:pt idx="2">
                  <c:v>8829.331518615956</c:v>
                </c:pt>
                <c:pt idx="3">
                  <c:v>11679.792099999999</c:v>
                </c:pt>
                <c:pt idx="4">
                  <c:v>14219.4647</c:v>
                </c:pt>
                <c:pt idx="5">
                  <c:v>16822.2079</c:v>
                </c:pt>
                <c:pt idx="6">
                  <c:v>19680.937421715316</c:v>
                </c:pt>
                <c:pt idx="7">
                  <c:v>22207.447559283122</c:v>
                </c:pt>
                <c:pt idx="8">
                  <c:v>25172.492710124534</c:v>
                </c:pt>
                <c:pt idx="9">
                  <c:v>28161.962978150797</c:v>
                </c:pt>
                <c:pt idx="10">
                  <c:v>34755.214100475496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'[1]Data-Graph (crores)'!$K$104:$K$114</c:f>
              <c:numCache>
                <c:ptCount val="11"/>
                <c:pt idx="0">
                  <c:v>4392.291519066086</c:v>
                </c:pt>
                <c:pt idx="1">
                  <c:v>7392.5970042170065</c:v>
                </c:pt>
                <c:pt idx="2">
                  <c:v>10751.557356202567</c:v>
                </c:pt>
                <c:pt idx="3">
                  <c:v>14218.2689</c:v>
                </c:pt>
                <c:pt idx="4">
                  <c:v>17423.778700000003</c:v>
                </c:pt>
                <c:pt idx="5">
                  <c:v>20679.235999999997</c:v>
                </c:pt>
                <c:pt idx="6">
                  <c:v>24161.109413647348</c:v>
                </c:pt>
                <c:pt idx="7">
                  <c:v>27270.7594089258</c:v>
                </c:pt>
                <c:pt idx="8">
                  <c:v>30813.10562316137</c:v>
                </c:pt>
                <c:pt idx="9">
                  <c:v>34507.286596834165</c:v>
                </c:pt>
                <c:pt idx="10">
                  <c:v>34507.286596834165</c:v>
                </c:pt>
              </c:numCache>
            </c:numRef>
          </c:val>
        </c:ser>
        <c:axId val="51461363"/>
        <c:axId val="60499084"/>
      </c:barChart>
      <c:cat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613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0.88</cdr:y>
    </cdr:from>
    <cdr:to>
      <cdr:x>0.60275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5238750"/>
          <a:ext cx="5153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2009-10 is for 12 month period.
                2.  Total for 2010-11 is upto January, 2011.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JANUARY%202011\NON%20LIFE\Consolidation\JANUARY'%20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FUTURE%20GENERAL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UNIVERSAL%20SOMP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SHRIR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BHARTI%20AX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RAHEJA%20QB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SBI%20GENER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L&amp;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NEWINDI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NATION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ORI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ROYAL%20SUNDAR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ECG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STAR%20HEALTH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APOLLO%20MUNIC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MAX%20BUP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A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TATA%20A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RE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IFFCO%20TOK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ICICI%20LOMB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BAJAJ%20ALLIAN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HDFC%20ERG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HOLAMANDAL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 - Journal"/>
      <sheetName val="JANUARY - Internal "/>
      <sheetName val="Data-Graph (crores)"/>
      <sheetName val="Graph"/>
      <sheetName val="Sheet1"/>
    </sheetNames>
    <sheetDataSet>
      <sheetData sheetId="2">
        <row r="103">
          <cell r="J103" t="str">
            <v>2009-10</v>
          </cell>
          <cell r="K103" t="str">
            <v>2010-11</v>
          </cell>
        </row>
        <row r="104">
          <cell r="I104" t="str">
            <v>April</v>
          </cell>
          <cell r="J104">
            <v>3733.4791368915576</v>
          </cell>
          <cell r="K104">
            <v>4392.291519066086</v>
          </cell>
        </row>
        <row r="105">
          <cell r="I105" t="str">
            <v>May</v>
          </cell>
          <cell r="J105">
            <v>6218.419377893012</v>
          </cell>
          <cell r="K105">
            <v>7392.5970042170065</v>
          </cell>
        </row>
        <row r="106">
          <cell r="I106" t="str">
            <v>June</v>
          </cell>
          <cell r="J106">
            <v>8829.331518615956</v>
          </cell>
          <cell r="K106">
            <v>10751.557356202567</v>
          </cell>
        </row>
        <row r="107">
          <cell r="I107" t="str">
            <v>July</v>
          </cell>
          <cell r="J107">
            <v>11679.792099999999</v>
          </cell>
          <cell r="K107">
            <v>14218.2689</v>
          </cell>
        </row>
        <row r="108">
          <cell r="I108" t="str">
            <v>August</v>
          </cell>
          <cell r="J108">
            <v>14219.4647</v>
          </cell>
          <cell r="K108">
            <v>17423.778700000003</v>
          </cell>
        </row>
        <row r="109">
          <cell r="I109" t="str">
            <v>September</v>
          </cell>
          <cell r="J109">
            <v>16822.2079</v>
          </cell>
          <cell r="K109">
            <v>20679.235999999997</v>
          </cell>
        </row>
        <row r="110">
          <cell r="I110" t="str">
            <v>October</v>
          </cell>
          <cell r="J110">
            <v>19680.937421715316</v>
          </cell>
          <cell r="K110">
            <v>24161.109413647348</v>
          </cell>
        </row>
        <row r="111">
          <cell r="I111" t="str">
            <v>November</v>
          </cell>
          <cell r="J111">
            <v>22207.447559283122</v>
          </cell>
          <cell r="K111">
            <v>27270.7594089258</v>
          </cell>
        </row>
        <row r="112">
          <cell r="I112" t="str">
            <v>December</v>
          </cell>
          <cell r="J112">
            <v>25172.492710124534</v>
          </cell>
          <cell r="K112">
            <v>30813.10562316137</v>
          </cell>
        </row>
        <row r="113">
          <cell r="I113" t="str">
            <v>January</v>
          </cell>
          <cell r="J113">
            <v>28161.962978150797</v>
          </cell>
          <cell r="K113">
            <v>34507.286596834165</v>
          </cell>
        </row>
        <row r="114">
          <cell r="I114" t="str">
            <v>Total</v>
          </cell>
          <cell r="J114">
            <v>34755.214100475496</v>
          </cell>
          <cell r="K114">
            <v>34507.286596834165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UARY'11"/>
    </sheetNames>
    <sheetDataSet>
      <sheetData sheetId="0">
        <row r="49">
          <cell r="B49">
            <v>6642.0652117</v>
          </cell>
          <cell r="C49">
            <v>50777.31873800001</v>
          </cell>
        </row>
        <row r="50">
          <cell r="B50">
            <v>5559.868269299999</v>
          </cell>
          <cell r="C50">
            <v>30766.891616800003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GI - JAN 2011"/>
    </sheetNames>
    <sheetDataSet>
      <sheetData sheetId="0">
        <row r="49">
          <cell r="B49">
            <v>2171.0720372999995</v>
          </cell>
          <cell r="C49">
            <v>23407.80319514959</v>
          </cell>
        </row>
        <row r="50">
          <cell r="B50">
            <v>2005.55</v>
          </cell>
          <cell r="C50">
            <v>13520.439679943793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8017.603689999999</v>
          </cell>
          <cell r="C49">
            <v>60419.31907</v>
          </cell>
        </row>
        <row r="50">
          <cell r="B50">
            <v>4763.32</v>
          </cell>
          <cell r="C50">
            <v>30668.51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6543.528196400003</v>
          </cell>
          <cell r="C49">
            <v>43912.951506264</v>
          </cell>
        </row>
        <row r="50">
          <cell r="B50">
            <v>4176.9450756999995</v>
          </cell>
          <cell r="C50">
            <v>21188.6490876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61.682417699999995</v>
          </cell>
          <cell r="C49">
            <v>632.4873067</v>
          </cell>
        </row>
        <row r="50">
          <cell r="B50">
            <v>3.63351</v>
          </cell>
          <cell r="C50">
            <v>121.6704368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721.92</v>
          </cell>
          <cell r="C49">
            <v>2160.69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275.3</v>
          </cell>
          <cell r="C49">
            <v>658.99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WISE SNAP"/>
      <sheetName val="SINGLE SHEET SNAP"/>
      <sheetName val="Sheet3"/>
    </sheetNames>
    <sheetDataSet>
      <sheetData sheetId="1">
        <row r="41">
          <cell r="C41">
            <v>539.8365320999999</v>
          </cell>
          <cell r="D41">
            <v>471.73910000000006</v>
          </cell>
          <cell r="G41">
            <v>5850.5430321</v>
          </cell>
          <cell r="H41">
            <v>4957.7633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H53">
            <v>3704.5599999999995</v>
          </cell>
        </row>
        <row r="57">
          <cell r="C57">
            <v>525.9599999999999</v>
          </cell>
          <cell r="D57">
            <v>406.47999999999996</v>
          </cell>
          <cell r="G57">
            <v>4835.9800000000005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46603.72</v>
          </cell>
          <cell r="C52">
            <v>435938</v>
          </cell>
        </row>
        <row r="53">
          <cell r="B53">
            <v>36798</v>
          </cell>
          <cell r="C53">
            <v>377497.25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10575.736025502581</v>
          </cell>
          <cell r="C49">
            <v>93507.46109572677</v>
          </cell>
        </row>
        <row r="50">
          <cell r="B50">
            <v>8161.46964849444</v>
          </cell>
          <cell r="C50">
            <v>74186.98139059872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7937.7</v>
          </cell>
          <cell r="C49">
            <v>71189.96</v>
          </cell>
        </row>
        <row r="50">
          <cell r="B50">
            <v>6618.77</v>
          </cell>
          <cell r="C50">
            <v>66115.55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22410.67</v>
          </cell>
          <cell r="C49">
            <v>117526.68</v>
          </cell>
        </row>
        <row r="50">
          <cell r="B50">
            <v>5903.94</v>
          </cell>
          <cell r="C50">
            <v>78665.38000000002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5802.201261</v>
          </cell>
          <cell r="C49">
            <v>19826.741470999998</v>
          </cell>
        </row>
        <row r="50">
          <cell r="B50">
            <v>1081.43994</v>
          </cell>
          <cell r="C50">
            <v>9075.04289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274.10365</v>
          </cell>
          <cell r="C49">
            <v>1762.88516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uly'10"/>
    </sheetNames>
    <sheetDataSet>
      <sheetData sheetId="0">
        <row r="11">
          <cell r="C11">
            <v>9235.8444852</v>
          </cell>
          <cell r="D11">
            <v>138619.4</v>
          </cell>
        </row>
        <row r="12">
          <cell r="C12">
            <v>9460.45</v>
          </cell>
          <cell r="D12">
            <v>125939.13729010001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10878.99029330001</v>
          </cell>
          <cell r="C49">
            <v>100531.12179359999</v>
          </cell>
        </row>
        <row r="50">
          <cell r="B50">
            <v>7962.995665299992</v>
          </cell>
          <cell r="C50">
            <v>73771.7488654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15537.339361192804</v>
          </cell>
          <cell r="C49">
            <v>137348.2793611928</v>
          </cell>
        </row>
        <row r="50">
          <cell r="B50">
            <v>14582.752353009202</v>
          </cell>
          <cell r="C50">
            <v>170956.79751022797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17667.9181033</v>
          </cell>
          <cell r="C49">
            <v>150167.6674278</v>
          </cell>
        </row>
        <row r="50">
          <cell r="B50">
            <v>13926.399161499996</v>
          </cell>
          <cell r="C50">
            <v>122874.51061679999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38767.081449018115</v>
          </cell>
          <cell r="C49">
            <v>351135.33629056986</v>
          </cell>
        </row>
        <row r="50">
          <cell r="B50">
            <v>33048.11552279402</v>
          </cell>
          <cell r="C50">
            <v>273012.4187382504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27733.567939999994</v>
          </cell>
          <cell r="C49">
            <v>237175.42239000002</v>
          </cell>
        </row>
        <row r="50">
          <cell r="B50">
            <v>23185.158799999997</v>
          </cell>
          <cell r="C50">
            <v>203229.96623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13323.139695382972</v>
          </cell>
          <cell r="C49">
            <v>107518.02997548718</v>
          </cell>
        </row>
        <row r="50">
          <cell r="B50">
            <v>9006.894748889888</v>
          </cell>
          <cell r="C50">
            <v>75312.0263530496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 11 Mail"/>
    </sheetNames>
    <sheetDataSet>
      <sheetData sheetId="0">
        <row r="49">
          <cell r="B49">
            <v>8285.424364710085</v>
          </cell>
          <cell r="C49">
            <v>80116.47832292557</v>
          </cell>
        </row>
        <row r="50">
          <cell r="B50">
            <v>6194.955351544567</v>
          </cell>
          <cell r="C50">
            <v>65978.10728960906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pane xSplit="1" ySplit="6" topLeftCell="B40" activePane="bottomRight" state="frozen"/>
      <selection pane="topLeft" activeCell="H1" sqref="H1"/>
      <selection pane="topRight" activeCell="H1" sqref="H1"/>
      <selection pane="bottomLeft" activeCell="H1" sqref="H1"/>
      <selection pane="bottomRight" activeCell="B38" sqref="B38:E38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57421875" style="0" customWidth="1"/>
    <col min="4" max="4" width="13.00390625" style="0" customWidth="1"/>
    <col min="5" max="5" width="15.00390625" style="0" customWidth="1"/>
    <col min="6" max="6" width="21.140625" style="0" customWidth="1"/>
    <col min="7" max="7" width="9.57421875" style="0" bestFit="1" customWidth="1"/>
    <col min="10" max="10" width="1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7" ht="15" customHeight="1">
      <c r="A3" s="3" t="s">
        <v>2</v>
      </c>
      <c r="B3" s="3"/>
      <c r="C3" s="3"/>
      <c r="D3" s="3"/>
      <c r="E3" s="3"/>
      <c r="F3" s="3"/>
      <c r="G3" s="3"/>
    </row>
    <row r="4" ht="12.75">
      <c r="F4" s="4" t="s">
        <v>3</v>
      </c>
    </row>
    <row r="5" spans="1:6" ht="37.5" customHeight="1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</row>
    <row r="6" spans="1:6" ht="26.25" customHeight="1">
      <c r="A6" s="5"/>
      <c r="B6" s="9" t="s">
        <v>8</v>
      </c>
      <c r="C6" s="9" t="s">
        <v>9</v>
      </c>
      <c r="D6" s="9" t="s">
        <v>8</v>
      </c>
      <c r="E6" s="9" t="s">
        <v>9</v>
      </c>
      <c r="F6" s="8"/>
    </row>
    <row r="7" spans="1:6" ht="17.25">
      <c r="A7" s="10" t="s">
        <v>10</v>
      </c>
      <c r="B7" s="11">
        <f>+'[2]New Format'!$B$49/100</f>
        <v>105.75736025502582</v>
      </c>
      <c r="C7" s="11">
        <f>+'[2]New Format'!$B$50/100</f>
        <v>81.6146964849444</v>
      </c>
      <c r="D7" s="11">
        <f>+'[2]New Format'!$C$49/100</f>
        <v>935.0746109572677</v>
      </c>
      <c r="E7" s="11">
        <f>+'[2]New Format'!$C$50/100</f>
        <v>741.8698139059873</v>
      </c>
      <c r="F7" s="12">
        <f aca="true" t="shared" si="0" ref="F7:F19">(D7-E7)/E7*100</f>
        <v>26.04295166480034</v>
      </c>
    </row>
    <row r="8" spans="1:8" s="13" customFormat="1" ht="17.25">
      <c r="A8" s="10" t="s">
        <v>11</v>
      </c>
      <c r="B8" s="11">
        <f>+'[3]New Format'!$B$49/100</f>
        <v>108.7899029330001</v>
      </c>
      <c r="C8" s="11">
        <f>+'[3]New Format'!$B$50/100</f>
        <v>79.62995665299992</v>
      </c>
      <c r="D8" s="11">
        <f>+'[3]New Format'!$C$49/100</f>
        <v>1005.3112179359999</v>
      </c>
      <c r="E8" s="11">
        <f>+'[3]New Format'!$C$50/100</f>
        <v>737.717488654</v>
      </c>
      <c r="F8" s="12">
        <f t="shared" si="0"/>
        <v>36.27319853433828</v>
      </c>
      <c r="G8"/>
      <c r="H8"/>
    </row>
    <row r="9" spans="1:8" s="13" customFormat="1" ht="17.25">
      <c r="A9" s="10" t="s">
        <v>12</v>
      </c>
      <c r="B9" s="11">
        <f>+'[4]New Format'!$B$49/100</f>
        <v>155.37339361192804</v>
      </c>
      <c r="C9" s="11">
        <f>+'[4]New Format'!$B$50/100</f>
        <v>145.827523530092</v>
      </c>
      <c r="D9" s="11">
        <f>+'[4]New Format'!$C$49/100</f>
        <v>1373.4827936119282</v>
      </c>
      <c r="E9" s="11">
        <f>+'[4]New Format'!$C$50/100</f>
        <v>1709.5679751022797</v>
      </c>
      <c r="F9" s="12">
        <f t="shared" si="0"/>
        <v>-19.65907096909933</v>
      </c>
      <c r="G9"/>
      <c r="H9"/>
    </row>
    <row r="10" spans="1:8" s="13" customFormat="1" ht="17.25">
      <c r="A10" s="10" t="s">
        <v>13</v>
      </c>
      <c r="B10" s="11">
        <f>+'[5]New Format'!$B$49/100</f>
        <v>176.679181033</v>
      </c>
      <c r="C10" s="11">
        <f>+'[5]New Format'!$B$50/100</f>
        <v>139.26399161499995</v>
      </c>
      <c r="D10" s="11">
        <f>+'[5]New Format'!$C$49/100</f>
        <v>1501.676674278</v>
      </c>
      <c r="E10" s="11">
        <f>+'[5]New Format'!$C$50/100</f>
        <v>1228.745106168</v>
      </c>
      <c r="F10" s="12">
        <f t="shared" si="0"/>
        <v>22.212220153712146</v>
      </c>
      <c r="G10"/>
      <c r="H10"/>
    </row>
    <row r="11" spans="1:8" s="13" customFormat="1" ht="17.25">
      <c r="A11" s="10" t="s">
        <v>14</v>
      </c>
      <c r="B11" s="11">
        <f>+'[6]Current Month'!$B$49/100</f>
        <v>387.67081449018116</v>
      </c>
      <c r="C11" s="11">
        <f>+'[6]Current Month'!$B$50/100</f>
        <v>330.4811552279402</v>
      </c>
      <c r="D11" s="11">
        <f>+'[6]Current Month'!$C$49/100</f>
        <v>3511.3533629056988</v>
      </c>
      <c r="E11" s="11">
        <f>+'[6]Current Month'!$C$50/100</f>
        <v>2730.124187382504</v>
      </c>
      <c r="F11" s="12">
        <f t="shared" si="0"/>
        <v>28.615151615948854</v>
      </c>
      <c r="G11"/>
      <c r="H11"/>
    </row>
    <row r="12" spans="1:8" s="13" customFormat="1" ht="17.25">
      <c r="A12" s="10" t="s">
        <v>15</v>
      </c>
      <c r="B12" s="11">
        <f>+'[7]New Format'!$B$49/100</f>
        <v>277.33567939999995</v>
      </c>
      <c r="C12" s="11">
        <f>+'[7]New Format'!$B$50/100</f>
        <v>231.85158799999996</v>
      </c>
      <c r="D12" s="11">
        <f>+'[7]New Format'!$C$49/100</f>
        <v>2371.7542239000004</v>
      </c>
      <c r="E12" s="11">
        <f>+'[7]New Format'!$C$50/100</f>
        <v>2032.2996623</v>
      </c>
      <c r="F12" s="12">
        <f t="shared" si="0"/>
        <v>16.702977808687525</v>
      </c>
      <c r="G12"/>
      <c r="H12"/>
    </row>
    <row r="13" spans="1:8" s="13" customFormat="1" ht="17.25">
      <c r="A13" s="10" t="s">
        <v>16</v>
      </c>
      <c r="B13" s="11">
        <f>+'[8]New Format'!$B$49/100</f>
        <v>133.23139695382972</v>
      </c>
      <c r="C13" s="11">
        <f>+'[8]New Format'!$B$50/100</f>
        <v>90.06894748889889</v>
      </c>
      <c r="D13" s="11">
        <f>+'[8]New Format'!$C$49/100</f>
        <v>1075.1802997548718</v>
      </c>
      <c r="E13" s="11">
        <f>+'[8]New Format'!$C$50/100</f>
        <v>753.120263530496</v>
      </c>
      <c r="F13" s="12">
        <f t="shared" si="0"/>
        <v>42.76342727980983</v>
      </c>
      <c r="G13"/>
      <c r="H13"/>
    </row>
    <row r="14" spans="1:8" s="13" customFormat="1" ht="18" customHeight="1">
      <c r="A14" s="10" t="s">
        <v>17</v>
      </c>
      <c r="B14" s="11">
        <f>+'[9]Jan 11 Mail'!$B$49/100</f>
        <v>82.85424364710084</v>
      </c>
      <c r="C14" s="11">
        <f>+'[9]Jan 11 Mail'!$B$50/100</f>
        <v>61.94955351544567</v>
      </c>
      <c r="D14" s="11">
        <f>+'[9]Jan 11 Mail'!$C$49/100</f>
        <v>801.1647832292557</v>
      </c>
      <c r="E14" s="11">
        <f>+'[9]Jan 11 Mail'!$C$50/100</f>
        <v>659.7810728960907</v>
      </c>
      <c r="F14" s="12">
        <f t="shared" si="0"/>
        <v>21.428882418915894</v>
      </c>
      <c r="G14"/>
      <c r="H14"/>
    </row>
    <row r="15" spans="1:8" s="13" customFormat="1" ht="18" customHeight="1">
      <c r="A15" s="10" t="s">
        <v>18</v>
      </c>
      <c r="B15" s="11">
        <f>+'[10]New Format-NONLIFE JANUARY''11'!$B$49/100</f>
        <v>66.420652117</v>
      </c>
      <c r="C15" s="11">
        <f>+'[10]New Format-NONLIFE JANUARY''11'!$B$50/100</f>
        <v>55.59868269299999</v>
      </c>
      <c r="D15" s="11">
        <f>+'[10]New Format-NONLIFE JANUARY''11'!$C$49/100</f>
        <v>507.7731873800001</v>
      </c>
      <c r="E15" s="11">
        <f>+'[10]New Format-NONLIFE JANUARY''11'!$C$50/100</f>
        <v>307.668916168</v>
      </c>
      <c r="F15" s="12">
        <f t="shared" si="0"/>
        <v>65.0388325555562</v>
      </c>
      <c r="G15"/>
      <c r="H15"/>
    </row>
    <row r="16" spans="1:8" s="13" customFormat="1" ht="18" customHeight="1">
      <c r="A16" s="10" t="s">
        <v>19</v>
      </c>
      <c r="B16" s="11">
        <f>+'[11]USGI - JAN 2011'!$B$49/100</f>
        <v>21.710720372999994</v>
      </c>
      <c r="C16" s="11">
        <f>+'[11]USGI - JAN 2011'!$B$50/100</f>
        <v>20.0555</v>
      </c>
      <c r="D16" s="11">
        <f>+'[11]USGI - JAN 2011'!$C$49/100</f>
        <v>234.07803195149592</v>
      </c>
      <c r="E16" s="11">
        <f>+'[11]USGI - JAN 2011'!$C$50/100</f>
        <v>135.20439679943792</v>
      </c>
      <c r="F16" s="12">
        <f t="shared" si="0"/>
        <v>73.12900873980234</v>
      </c>
      <c r="G16"/>
      <c r="H16"/>
    </row>
    <row r="17" spans="1:8" s="13" customFormat="1" ht="17.25">
      <c r="A17" s="14" t="s">
        <v>20</v>
      </c>
      <c r="B17" s="15">
        <f>+'[12]Sheet1'!$B$49/100</f>
        <v>80.17603689999999</v>
      </c>
      <c r="C17" s="15">
        <f>+'[12]Sheet1'!$B$50/100</f>
        <v>47.633199999999995</v>
      </c>
      <c r="D17" s="15">
        <f>+'[12]Sheet1'!$C$49/100</f>
        <v>604.1931907</v>
      </c>
      <c r="E17" s="15">
        <f>+'[12]Sheet1'!$C$50/100</f>
        <v>306.6851</v>
      </c>
      <c r="F17" s="12">
        <f t="shared" si="0"/>
        <v>97.0076768320339</v>
      </c>
      <c r="G17"/>
      <c r="H17"/>
    </row>
    <row r="18" spans="1:8" s="13" customFormat="1" ht="17.25">
      <c r="A18" s="14" t="s">
        <v>21</v>
      </c>
      <c r="B18" s="15">
        <f>+'[13]New Format'!$B$49/100</f>
        <v>65.43528196400003</v>
      </c>
      <c r="C18" s="15">
        <f>+'[13]New Format'!$B$50/100</f>
        <v>41.769450756999994</v>
      </c>
      <c r="D18" s="15">
        <f>+'[13]New Format'!$C$49/100</f>
        <v>439.12951506264</v>
      </c>
      <c r="E18" s="15">
        <f>+'[13]New Format'!$C$50/100</f>
        <v>211.88649087599998</v>
      </c>
      <c r="F18" s="12">
        <f t="shared" si="0"/>
        <v>107.24752826249171</v>
      </c>
      <c r="G18"/>
      <c r="H18"/>
    </row>
    <row r="19" spans="1:8" s="13" customFormat="1" ht="17.25">
      <c r="A19" s="14" t="s">
        <v>22</v>
      </c>
      <c r="B19" s="15">
        <f>+'[14]New Format'!$B$49/100</f>
        <v>0.6168241769999999</v>
      </c>
      <c r="C19" s="15">
        <f>+'[14]New Format'!$B$50/100</f>
        <v>0.036335099999999995</v>
      </c>
      <c r="D19" s="15">
        <f>+'[14]New Format'!$C$49/100</f>
        <v>6.3248730669999995</v>
      </c>
      <c r="E19" s="15">
        <f>+'[14]New Format'!$C$50/100</f>
        <v>1.216704368</v>
      </c>
      <c r="F19" s="12">
        <f t="shared" si="0"/>
        <v>419.83647247003216</v>
      </c>
      <c r="G19"/>
      <c r="H19"/>
    </row>
    <row r="20" spans="1:8" s="13" customFormat="1" ht="17.25">
      <c r="A20" s="14" t="s">
        <v>23</v>
      </c>
      <c r="B20" s="15">
        <f>+'[15]New Format'!$B$49/100</f>
        <v>7.2192</v>
      </c>
      <c r="C20" s="15">
        <f>+'[15]New Format'!$B$50/100</f>
        <v>0</v>
      </c>
      <c r="D20" s="15">
        <f>+'[15]New Format'!$C$49/100</f>
        <v>21.6069</v>
      </c>
      <c r="E20" s="15">
        <f>+'[15]New Format'!$C$50/100</f>
        <v>0</v>
      </c>
      <c r="F20" s="12"/>
      <c r="G20"/>
      <c r="H20"/>
    </row>
    <row r="21" spans="1:8" s="13" customFormat="1" ht="17.25">
      <c r="A21" s="14" t="s">
        <v>24</v>
      </c>
      <c r="B21" s="15">
        <f>+'[16]Sheet1'!$B$49/100</f>
        <v>2.753</v>
      </c>
      <c r="C21" s="15">
        <f>+'[16]Sheet1'!$B$50/100</f>
        <v>0</v>
      </c>
      <c r="D21" s="15">
        <f>+'[16]Sheet1'!$C$49/100</f>
        <v>6.5899</v>
      </c>
      <c r="E21" s="15">
        <f>+'[16]Sheet1'!$C$50/100</f>
        <v>0</v>
      </c>
      <c r="F21" s="12"/>
      <c r="G21"/>
      <c r="H21"/>
    </row>
    <row r="22" spans="1:8" s="13" customFormat="1" ht="17.25">
      <c r="A22" s="10" t="s">
        <v>25</v>
      </c>
      <c r="B22" s="15">
        <f>+'[17]SINGLE SHEET SNAP'!$C$41</f>
        <v>539.8365320999999</v>
      </c>
      <c r="C22" s="15">
        <f>+'[17]SINGLE SHEET SNAP'!$D$41</f>
        <v>471.73910000000006</v>
      </c>
      <c r="D22" s="15">
        <f>+'[17]SINGLE SHEET SNAP'!$G$41</f>
        <v>5850.5430321</v>
      </c>
      <c r="E22" s="15">
        <f>+'[17]SINGLE SHEET SNAP'!$H$41</f>
        <v>4957.7633</v>
      </c>
      <c r="F22" s="12">
        <f aca="true" t="shared" si="1" ref="F22:F28">(D22-E22)/E22*100</f>
        <v>18.00771190710135</v>
      </c>
      <c r="G22"/>
      <c r="H22"/>
    </row>
    <row r="23" spans="1:8" s="13" customFormat="1" ht="17.25">
      <c r="A23" s="10" t="s">
        <v>26</v>
      </c>
      <c r="B23" s="15">
        <f>+'[18]Sheet1'!$C$57</f>
        <v>525.9599999999999</v>
      </c>
      <c r="C23" s="15">
        <f>+'[18]Sheet1'!$D$57</f>
        <v>406.47999999999996</v>
      </c>
      <c r="D23" s="15">
        <f>+'[18]Sheet1'!$G$57</f>
        <v>4835.9800000000005</v>
      </c>
      <c r="E23" s="15">
        <f>+'[18]Sheet1'!$H$53</f>
        <v>3704.5599999999995</v>
      </c>
      <c r="F23" s="12">
        <f t="shared" si="1"/>
        <v>30.541278856328447</v>
      </c>
      <c r="G23"/>
      <c r="H23"/>
    </row>
    <row r="24" spans="1:8" s="13" customFormat="1" ht="17.25">
      <c r="A24" s="10" t="s">
        <v>27</v>
      </c>
      <c r="B24" s="15">
        <v>488.44</v>
      </c>
      <c r="C24" s="15">
        <v>424.67</v>
      </c>
      <c r="D24" s="15">
        <v>5066.69</v>
      </c>
      <c r="E24" s="15">
        <v>4168.78</v>
      </c>
      <c r="F24" s="12">
        <f t="shared" si="1"/>
        <v>21.538915462077632</v>
      </c>
      <c r="G24"/>
      <c r="H24"/>
    </row>
    <row r="25" spans="1:8" s="13" customFormat="1" ht="17.25">
      <c r="A25" s="10" t="s">
        <v>28</v>
      </c>
      <c r="B25" s="11">
        <f>+'[19]Sheet1'!$B$52/100</f>
        <v>466.0372</v>
      </c>
      <c r="C25" s="11">
        <f>+'[19]Sheet1'!$B$53/100</f>
        <v>367.98</v>
      </c>
      <c r="D25" s="11">
        <f>+'[19]Sheet1'!$C$52/100</f>
        <v>4359.38</v>
      </c>
      <c r="E25" s="11">
        <f>+'[19]Sheet1'!$C$53/100</f>
        <v>3774.9725</v>
      </c>
      <c r="F25" s="12">
        <f t="shared" si="1"/>
        <v>15.481106153753446</v>
      </c>
      <c r="G25"/>
      <c r="H25"/>
    </row>
    <row r="26" spans="1:8" s="13" customFormat="1" ht="17.25">
      <c r="A26" s="16" t="s">
        <v>29</v>
      </c>
      <c r="B26" s="17">
        <f>SUM(B7:B21)</f>
        <v>1672.0236878550652</v>
      </c>
      <c r="C26" s="17">
        <f>SUM(C7:C21)</f>
        <v>1325.780581065321</v>
      </c>
      <c r="D26" s="17">
        <f>SUM(D7:D21)</f>
        <v>14394.693564734162</v>
      </c>
      <c r="E26" s="17">
        <f>SUM(E7:E21)</f>
        <v>11555.887178150797</v>
      </c>
      <c r="F26" s="12">
        <f t="shared" si="1"/>
        <v>24.565888735490734</v>
      </c>
      <c r="G26"/>
      <c r="H26"/>
    </row>
    <row r="27" spans="1:8" s="13" customFormat="1" ht="17.25">
      <c r="A27" s="16" t="s">
        <v>30</v>
      </c>
      <c r="B27" s="17">
        <f>SUM(B22:B25)</f>
        <v>2020.2737320999997</v>
      </c>
      <c r="C27" s="17">
        <f>SUM(C22:C25)</f>
        <v>1670.8691000000001</v>
      </c>
      <c r="D27" s="17">
        <f>SUM(D22:D25)</f>
        <v>20112.5930321</v>
      </c>
      <c r="E27" s="17">
        <f>SUM(E22:E25)</f>
        <v>16606.0758</v>
      </c>
      <c r="F27" s="12">
        <f t="shared" si="1"/>
        <v>21.115869121228524</v>
      </c>
      <c r="G27"/>
      <c r="H27"/>
    </row>
    <row r="28" spans="1:6" ht="19.5" customHeight="1">
      <c r="A28" s="16" t="s">
        <v>31</v>
      </c>
      <c r="B28" s="17">
        <f>SUM(B26:B27)</f>
        <v>3692.297419955065</v>
      </c>
      <c r="C28" s="17">
        <f>SUM(C26:C27)</f>
        <v>2996.649681065321</v>
      </c>
      <c r="D28" s="17">
        <f>SUM(D26:D27)</f>
        <v>34507.286596834165</v>
      </c>
      <c r="E28" s="17">
        <f>SUM(E26:E27)</f>
        <v>28161.962978150797</v>
      </c>
      <c r="F28" s="12">
        <f t="shared" si="1"/>
        <v>22.53153881214292</v>
      </c>
    </row>
    <row r="29" spans="1:6" ht="19.5" customHeight="1">
      <c r="A29" s="16" t="s">
        <v>32</v>
      </c>
      <c r="B29" s="18"/>
      <c r="C29" s="18"/>
      <c r="D29" s="18"/>
      <c r="E29" s="18"/>
      <c r="F29" s="12"/>
    </row>
    <row r="30" spans="1:8" s="13" customFormat="1" ht="17.25">
      <c r="A30" s="16" t="s">
        <v>33</v>
      </c>
      <c r="B30" s="18"/>
      <c r="C30" s="18"/>
      <c r="D30" s="18"/>
      <c r="E30" s="18"/>
      <c r="F30" s="12"/>
      <c r="G30"/>
      <c r="H30"/>
    </row>
    <row r="31" spans="1:8" s="13" customFormat="1" ht="17.25">
      <c r="A31" s="10" t="s">
        <v>34</v>
      </c>
      <c r="B31" s="11">
        <f>+'[20]New Format'!$B$49/100</f>
        <v>79.377</v>
      </c>
      <c r="C31" s="11">
        <f>+'[20]New Format'!$B$50/100</f>
        <v>66.1877</v>
      </c>
      <c r="D31" s="11">
        <f>+'[20]New Format'!$C$49/100</f>
        <v>711.8996000000001</v>
      </c>
      <c r="E31" s="11">
        <f>+'[20]New Format'!$C$50/100</f>
        <v>661.1555000000001</v>
      </c>
      <c r="F31" s="12">
        <f>(D31-E31)/E31*100</f>
        <v>7.67506282561364</v>
      </c>
      <c r="G31"/>
      <c r="H31"/>
    </row>
    <row r="32" spans="1:6" ht="17.25">
      <c r="A32" s="19" t="s">
        <v>35</v>
      </c>
      <c r="B32" s="20"/>
      <c r="C32" s="15"/>
      <c r="D32" s="15"/>
      <c r="E32" s="15"/>
      <c r="F32" s="12"/>
    </row>
    <row r="33" spans="1:6" ht="17.25">
      <c r="A33" s="21" t="s">
        <v>36</v>
      </c>
      <c r="B33" s="11">
        <f>+'[21]New Format'!$B$49/100</f>
        <v>224.1067</v>
      </c>
      <c r="C33" s="11">
        <f>+'[21]New Format'!$B$50/100</f>
        <v>59.03939999999999</v>
      </c>
      <c r="D33" s="11">
        <f>+'[21]New Format'!$C$49/100</f>
        <v>1175.2667999999999</v>
      </c>
      <c r="E33" s="11">
        <f>+'[21]New Format'!$C$50/100</f>
        <v>786.6538000000002</v>
      </c>
      <c r="F33" s="12">
        <f>(D33-E33)/E33*100</f>
        <v>49.400765622691914</v>
      </c>
    </row>
    <row r="34" spans="1:6" ht="17.25">
      <c r="A34" s="21" t="s">
        <v>37</v>
      </c>
      <c r="B34" s="11">
        <f>+'[22]New Format'!$B$49/100</f>
        <v>58.022012610000004</v>
      </c>
      <c r="C34" s="11">
        <f>+'[22]New Format'!$B$50/100</f>
        <v>10.8143994</v>
      </c>
      <c r="D34" s="11">
        <f>+'[22]New Format'!$C$49/100</f>
        <v>198.26741470999997</v>
      </c>
      <c r="E34" s="11">
        <f>+'[22]New Format'!$C$50/100</f>
        <v>90.7504289</v>
      </c>
      <c r="F34" s="12">
        <f>(D34-E34)/E34*100</f>
        <v>118.47545748624</v>
      </c>
    </row>
    <row r="35" spans="1:6" ht="17.25">
      <c r="A35" s="21" t="s">
        <v>38</v>
      </c>
      <c r="B35" s="11">
        <f>+'[23]Monthly Premium Data'!$B$49/100</f>
        <v>2.7410365000000003</v>
      </c>
      <c r="C35" s="11">
        <f>+'[23]Monthly Premium Data'!$B$50/100</f>
        <v>0</v>
      </c>
      <c r="D35" s="11">
        <f>+'[23]Monthly Premium Data'!$C$49/100</f>
        <v>17.6288516</v>
      </c>
      <c r="E35" s="11">
        <f>+'[23]Monthly Premium Data'!$C$50/100</f>
        <v>0</v>
      </c>
      <c r="F35" s="12"/>
    </row>
    <row r="36" spans="1:6" s="25" customFormat="1" ht="15">
      <c r="A36" s="22" t="s">
        <v>39</v>
      </c>
      <c r="B36" s="23">
        <f>B33+B34+B35</f>
        <v>284.86974911</v>
      </c>
      <c r="C36" s="23">
        <f>C33+C34+C35</f>
        <v>69.85379939999999</v>
      </c>
      <c r="D36" s="23">
        <f>D33+D34+D35</f>
        <v>1391.1630663099997</v>
      </c>
      <c r="E36" s="23">
        <f>E33+E34+E35</f>
        <v>877.4042289000001</v>
      </c>
      <c r="F36" s="24">
        <f>(D36-E36)/E36*100</f>
        <v>58.55440633721335</v>
      </c>
    </row>
    <row r="37" spans="1:6" ht="17.25">
      <c r="A37" s="22" t="s">
        <v>40</v>
      </c>
      <c r="B37" s="11"/>
      <c r="C37" s="11"/>
      <c r="D37" s="11"/>
      <c r="E37" s="11"/>
      <c r="F37" s="12"/>
    </row>
    <row r="38" spans="1:7" ht="17.25">
      <c r="A38" s="21" t="s">
        <v>41</v>
      </c>
      <c r="B38" s="11">
        <f>+'[24]July''10'!$C$11/100</f>
        <v>92.35844485199999</v>
      </c>
      <c r="C38" s="11">
        <f>+'[24]July''10'!$C$12/100</f>
        <v>94.6045</v>
      </c>
      <c r="D38" s="11">
        <f>+'[24]July''10'!$D$11/100</f>
        <v>1386.194</v>
      </c>
      <c r="E38" s="11">
        <f>+'[24]July''10'!$D$12/100</f>
        <v>1259.391372901</v>
      </c>
      <c r="F38" s="12">
        <f>(D38-E38)/E38*100</f>
        <v>10.068564056216363</v>
      </c>
      <c r="G38" s="13"/>
    </row>
    <row r="39" spans="1:6" ht="17.25">
      <c r="A39" s="26"/>
      <c r="B39" s="27"/>
      <c r="C39" s="27"/>
      <c r="D39" s="27"/>
      <c r="E39" s="27"/>
      <c r="F39" s="28"/>
    </row>
    <row r="40" spans="1:6" ht="12.75" customHeight="1">
      <c r="A40" s="29" t="s">
        <v>42</v>
      </c>
      <c r="B40" s="29"/>
      <c r="C40" s="29"/>
      <c r="D40" s="29"/>
      <c r="E40" s="29"/>
      <c r="F40" s="29"/>
    </row>
    <row r="41" spans="1:5" ht="12.75">
      <c r="A41" s="30" t="s">
        <v>43</v>
      </c>
      <c r="B41" s="30"/>
      <c r="C41" s="30"/>
      <c r="D41" s="30"/>
      <c r="E41" s="30"/>
    </row>
    <row r="42" spans="1:5" ht="12.75">
      <c r="A42" s="30" t="s">
        <v>44</v>
      </c>
      <c r="B42" s="30"/>
      <c r="C42" s="30"/>
      <c r="D42" s="30"/>
      <c r="E42" s="30"/>
    </row>
    <row r="43" spans="1:5" ht="12.75">
      <c r="A43" s="30" t="s">
        <v>45</v>
      </c>
      <c r="B43" s="30"/>
      <c r="C43" s="30"/>
      <c r="D43" s="30"/>
      <c r="E43" s="30"/>
    </row>
    <row r="44" ht="12.75">
      <c r="A44" s="31" t="s">
        <v>46</v>
      </c>
    </row>
  </sheetData>
  <sheetProtection/>
  <mergeCells count="10">
    <mergeCell ref="A1:F1"/>
    <mergeCell ref="A2:F2"/>
    <mergeCell ref="F5:F6"/>
    <mergeCell ref="A5:A6"/>
    <mergeCell ref="B5:C5"/>
    <mergeCell ref="D5:E5"/>
    <mergeCell ref="A42:E42"/>
    <mergeCell ref="A43:E43"/>
    <mergeCell ref="A40:F40"/>
    <mergeCell ref="A41:E41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2011-02-25T07:08:30Z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