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January - Journal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'January - Journal'!$A$1:$F$39</definedName>
  </definedNames>
  <calcPr fullCalcOnLoad="1"/>
</workbook>
</file>

<file path=xl/sharedStrings.xml><?xml version="1.0" encoding="utf-8"?>
<sst xmlns="http://schemas.openxmlformats.org/spreadsheetml/2006/main" count="44" uniqueCount="42">
  <si>
    <t>INSURANCE REGULATORY AND DEVELOPMENT AUTHORITY</t>
  </si>
  <si>
    <t>FLASH FIGURES -- NON LIFE INSURERS</t>
  </si>
  <si>
    <t>GROSS PREMIUM UNDERWRITTEN FOR  AND UPTO THE  MONTH  OF JANUARY,  2010</t>
  </si>
  <si>
    <t>(Rs crore)</t>
  </si>
  <si>
    <t>INSURER</t>
  </si>
  <si>
    <t>JANUARY</t>
  </si>
  <si>
    <t>APRIL-JANUARY</t>
  </si>
  <si>
    <t>GROWTH OVER THE CORRESPONDING PERIOD OF PREVIOUS YEAR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</si>
  <si>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</si>
  <si>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</si>
  <si>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</si>
  <si>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</si>
  <si>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</si>
  <si>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</si>
  <si>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</si>
  <si>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</si>
  <si>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</si>
  <si>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</si>
  <si>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</si>
  <si>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</si>
  <si>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</si>
  <si>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</si>
  <si>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>Raheja QBE $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</si>
  <si>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</si>
  <si>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</si>
  <si>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</si>
  <si>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</si>
  <si>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</si>
  <si>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</si>
  <si>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</si>
  <si>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</si>
  <si>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</si>
  <si>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ECGC#</t>
  </si>
  <si>
    <t>2.Health Insurance</t>
  </si>
  <si>
    <t>Star Health &amp; Allied Insurance</t>
  </si>
  <si>
    <t>Apollo MUNICH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</si>
  <si>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</si>
  <si>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</si>
  <si>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</si>
  <si>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</si>
  <si>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$ Commenced operations in April, 2009.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</si>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</sst>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2" fontId="7" fillId="0" borderId="4" xfId="18" applyNumberFormat="1" applyFont="1" applyFill="1" applyBorder="1" applyAlignment="1">
      <alignment/>
    </xf>
    <xf numFmtId="2" fontId="7" fillId="0" borderId="5" xfId="18" applyNumberFormat="1" applyFont="1" applyFill="1" applyBorder="1" applyAlignment="1">
      <alignment vertical="center"/>
    </xf>
    <xf numFmtId="0" fontId="6" fillId="0" borderId="6" xfId="0" applyFont="1" applyBorder="1" applyAlignment="1">
      <alignment/>
    </xf>
    <xf numFmtId="0" fontId="0" fillId="0" borderId="0" xfId="0" applyBorder="1" applyAlignment="1">
      <alignment/>
    </xf>
    <xf numFmtId="0" fontId="6" fillId="0" borderId="6" xfId="0" applyFont="1" applyFill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5" fillId="0" borderId="6" xfId="18" applyNumberFormat="1" applyFont="1" applyFill="1" applyBorder="1" applyAlignment="1">
      <alignment vertical="center"/>
    </xf>
    <xf numFmtId="2" fontId="8" fillId="0" borderId="7" xfId="18" applyNumberFormat="1" applyFont="1" applyFill="1" applyBorder="1" applyAlignment="1">
      <alignment horizontal="right" vertic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2" fontId="6" fillId="0" borderId="6" xfId="18" applyNumberFormat="1" applyFont="1" applyFill="1" applyBorder="1" applyAlignment="1">
      <alignment vertical="top" wrapText="1"/>
    </xf>
    <xf numFmtId="2" fontId="5" fillId="0" borderId="6" xfId="18" applyNumberFormat="1" applyFont="1" applyFill="1" applyBorder="1" applyAlignment="1">
      <alignment vertical="top" wrapText="1"/>
    </xf>
    <xf numFmtId="2" fontId="8" fillId="0" borderId="7" xfId="0" applyNumberFormat="1" applyFont="1" applyBorder="1" applyAlignment="1">
      <alignment/>
    </xf>
    <xf numFmtId="2" fontId="7" fillId="0" borderId="7" xfId="18" applyNumberFormat="1" applyFont="1" applyFill="1" applyBorder="1" applyAlignment="1">
      <alignment/>
    </xf>
    <xf numFmtId="2" fontId="7" fillId="0" borderId="9" xfId="18" applyNumberFormat="1" applyFont="1" applyFill="1" applyBorder="1" applyAlignment="1">
      <alignment vertical="center"/>
    </xf>
    <xf numFmtId="2" fontId="6" fillId="0" borderId="10" xfId="18" applyNumberFormat="1" applyFont="1" applyFill="1" applyBorder="1" applyAlignment="1">
      <alignment vertical="top" wrapText="1"/>
    </xf>
    <xf numFmtId="2" fontId="7" fillId="0" borderId="11" xfId="18" applyNumberFormat="1" applyFont="1" applyFill="1" applyBorder="1" applyAlignment="1">
      <alignment/>
    </xf>
    <xf numFmtId="2" fontId="7" fillId="0" borderId="12" xfId="18" applyNumberFormat="1" applyFont="1" applyFill="1" applyBorder="1" applyAlignment="1">
      <alignment vertical="center"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2" fontId="5" fillId="0" borderId="0" xfId="18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January,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'[19]Data-Graph (crores)'!$J$103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(crores)'!$J$104:$J$114</c:f>
              <c:numCache>
                <c:ptCount val="11"/>
                <c:pt idx="0">
                  <c:v>3592.248940850556</c:v>
                </c:pt>
                <c:pt idx="1">
                  <c:v>6006.333245546077</c:v>
                </c:pt>
                <c:pt idx="2">
                  <c:v>8434.000468029988</c:v>
                </c:pt>
                <c:pt idx="3">
                  <c:v>10938.464403240181</c:v>
                </c:pt>
                <c:pt idx="4">
                  <c:v>13213.663502600506</c:v>
                </c:pt>
                <c:pt idx="5">
                  <c:v>15571.719757434337</c:v>
                </c:pt>
                <c:pt idx="6">
                  <c:v>18057.48286724646</c:v>
                </c:pt>
                <c:pt idx="7">
                  <c:v>20295.455889302128</c:v>
                </c:pt>
                <c:pt idx="8">
                  <c:v>22890.489161199628</c:v>
                </c:pt>
                <c:pt idx="9">
                  <c:v>25496.06539872678</c:v>
                </c:pt>
                <c:pt idx="10">
                  <c:v>30601.200498269027</c:v>
                </c:pt>
              </c:numCache>
            </c:numRef>
          </c:val>
        </c:ser>
        <c:ser>
          <c:idx val="1"/>
          <c:order val="1"/>
          <c:tx>
            <c:strRef>
              <c:f>'[19]Data-Graph (crores)'!$K$103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'[19]Data-Graph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(crores)'!$K$104:$K$114</c:f>
              <c:numCache>
                <c:ptCount val="11"/>
                <c:pt idx="0">
                  <c:v>3736.6831474805576</c:v>
                </c:pt>
                <c:pt idx="1">
                  <c:v>6226.213077893012</c:v>
                </c:pt>
                <c:pt idx="2">
                  <c:v>8819.679936003446</c:v>
                </c:pt>
                <c:pt idx="3">
                  <c:v>11682.60881364648</c:v>
                </c:pt>
                <c:pt idx="4">
                  <c:v>14216.478892195297</c:v>
                </c:pt>
                <c:pt idx="5">
                  <c:v>16819.94908286933</c:v>
                </c:pt>
                <c:pt idx="6">
                  <c:v>19671.154048113807</c:v>
                </c:pt>
                <c:pt idx="7">
                  <c:v>22203.475759283123</c:v>
                </c:pt>
                <c:pt idx="8">
                  <c:v>25167.090510152535</c:v>
                </c:pt>
                <c:pt idx="9">
                  <c:v>28169.230278150797</c:v>
                </c:pt>
                <c:pt idx="10">
                  <c:v>28169.230278150797</c:v>
                </c:pt>
              </c:numCache>
            </c:numRef>
          </c:val>
        </c:ser>
        <c:axId val="6143423"/>
        <c:axId val="55290808"/>
      </c:barChart>
      <c:catAx>
        <c:axId val="6143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0808"/>
        <c:crosses val="autoZero"/>
        <c:auto val="1"/>
        <c:lblOffset val="100"/>
        <c:noMultiLvlLbl val="0"/>
      </c:catAx>
      <c:valAx>
        <c:axId val="5529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3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0.87025</cdr:y>
    </cdr:from>
    <cdr:to>
      <cdr:x>0.602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5181600"/>
          <a:ext cx="51530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2008-09 is for 12 month period.
                2.  Total for 2009-10 is upto January,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UNIVERSAL%20SOM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RAHEJA%20QB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NEW%20IND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NATION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ECG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STAR%20HEALT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APOLL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NONLIFE\Consolidation\Januar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TATA-A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IFFKO-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Copy%20of%20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FU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8161.46964849444</v>
          </cell>
          <cell r="C49">
            <v>74186.98139059872</v>
          </cell>
        </row>
        <row r="50">
          <cell r="B50">
            <v>7052.033137999697</v>
          </cell>
          <cell r="C50">
            <v>66303.29875865491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AN 2010"/>
    </sheetNames>
    <sheetDataSet>
      <sheetData sheetId="0">
        <row r="49">
          <cell r="B49">
            <v>2005.55</v>
          </cell>
          <cell r="C49">
            <v>13520.439679943793</v>
          </cell>
        </row>
        <row r="50">
          <cell r="B50">
            <v>499.22999999999996</v>
          </cell>
          <cell r="C50">
            <v>1205.27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4763.32</v>
          </cell>
          <cell r="C49">
            <v>30668.82</v>
          </cell>
        </row>
        <row r="50">
          <cell r="B50">
            <v>2462.9999999999995</v>
          </cell>
          <cell r="C50">
            <v>8193.980000000001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4176.9450756999995</v>
          </cell>
          <cell r="C49">
            <v>21188.6490876</v>
          </cell>
        </row>
        <row r="50">
          <cell r="B50">
            <v>646.7584632999999</v>
          </cell>
          <cell r="C50">
            <v>1430.0127512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3.63351</v>
          </cell>
          <cell r="C49">
            <v>121.6704368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INGLE SHEET JANUARY 09"/>
      <sheetName val="Sheet2"/>
      <sheetName val="Sheet3"/>
    </sheetNames>
    <sheetDataSet>
      <sheetData sheetId="0">
        <row r="41">
          <cell r="C41">
            <v>473.23</v>
          </cell>
          <cell r="D41">
            <v>452.71000000000004</v>
          </cell>
          <cell r="F41">
            <v>4962.22</v>
          </cell>
          <cell r="G41">
            <v>4566.2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406.48</v>
          </cell>
          <cell r="D57">
            <v>360.55</v>
          </cell>
          <cell r="G57">
            <v>3704.56</v>
          </cell>
          <cell r="H57">
            <v>3558.9500000000003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6618.77</v>
          </cell>
          <cell r="C49">
            <v>66115.55</v>
          </cell>
        </row>
        <row r="50">
          <cell r="B50">
            <v>6215</v>
          </cell>
          <cell r="C50">
            <v>59953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5903.94</v>
          </cell>
          <cell r="C49">
            <v>78665.38000000002</v>
          </cell>
        </row>
        <row r="50">
          <cell r="B50">
            <v>10275.85</v>
          </cell>
          <cell r="C50">
            <v>48437.65000000001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1081.43994</v>
          </cell>
          <cell r="C49">
            <v>9075.04289</v>
          </cell>
        </row>
        <row r="50">
          <cell r="B50">
            <v>471.10999999999996</v>
          </cell>
          <cell r="C50">
            <v>3801.0800000000004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uary - Journal"/>
      <sheetName val="January - Internal"/>
      <sheetName val="Data-Graph (crores)"/>
      <sheetName val="Graph"/>
    </sheetNames>
    <sheetDataSet>
      <sheetData sheetId="2">
        <row r="103">
          <cell r="J103" t="str">
            <v>2008-09</v>
          </cell>
          <cell r="K103" t="str">
            <v>2009-10</v>
          </cell>
        </row>
        <row r="104">
          <cell r="I104" t="str">
            <v>April</v>
          </cell>
          <cell r="J104">
            <v>3592.248940850556</v>
          </cell>
          <cell r="K104">
            <v>3736.6831474805576</v>
          </cell>
        </row>
        <row r="105">
          <cell r="I105" t="str">
            <v>May</v>
          </cell>
          <cell r="J105">
            <v>6006.333245546077</v>
          </cell>
          <cell r="K105">
            <v>6226.213077893012</v>
          </cell>
        </row>
        <row r="106">
          <cell r="I106" t="str">
            <v>June</v>
          </cell>
          <cell r="J106">
            <v>8434.000468029988</v>
          </cell>
          <cell r="K106">
            <v>8819.679936003446</v>
          </cell>
        </row>
        <row r="107">
          <cell r="I107" t="str">
            <v>July</v>
          </cell>
          <cell r="J107">
            <v>10938.464403240181</v>
          </cell>
          <cell r="K107">
            <v>11682.60881364648</v>
          </cell>
        </row>
        <row r="108">
          <cell r="I108" t="str">
            <v>August</v>
          </cell>
          <cell r="J108">
            <v>13213.663502600506</v>
          </cell>
          <cell r="K108">
            <v>14216.478892195297</v>
          </cell>
        </row>
        <row r="109">
          <cell r="I109" t="str">
            <v>September</v>
          </cell>
          <cell r="J109">
            <v>15571.719757434337</v>
          </cell>
          <cell r="K109">
            <v>16819.94908286933</v>
          </cell>
        </row>
        <row r="110">
          <cell r="I110" t="str">
            <v>October</v>
          </cell>
          <cell r="J110">
            <v>18057.48286724646</v>
          </cell>
          <cell r="K110">
            <v>19671.154048113807</v>
          </cell>
        </row>
        <row r="111">
          <cell r="I111" t="str">
            <v>November</v>
          </cell>
          <cell r="J111">
            <v>20295.455889302128</v>
          </cell>
          <cell r="K111">
            <v>22203.475759283123</v>
          </cell>
        </row>
        <row r="112">
          <cell r="I112" t="str">
            <v>December</v>
          </cell>
          <cell r="J112">
            <v>22890.489161199628</v>
          </cell>
          <cell r="K112">
            <v>25167.090510152535</v>
          </cell>
        </row>
        <row r="113">
          <cell r="I113" t="str">
            <v>January</v>
          </cell>
          <cell r="J113">
            <v>25496.06539872678</v>
          </cell>
          <cell r="K113">
            <v>28169.230278150797</v>
          </cell>
        </row>
        <row r="114">
          <cell r="I114" t="str">
            <v>Total</v>
          </cell>
          <cell r="J114">
            <v>30601.200498269027</v>
          </cell>
          <cell r="K114">
            <v>28169.230278150797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7962.995665299992</v>
          </cell>
          <cell r="C49">
            <v>73771.74886539999</v>
          </cell>
        </row>
        <row r="50">
          <cell r="B50">
            <v>7619.170566558189</v>
          </cell>
          <cell r="C50">
            <v>74971.72875225819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14582.752353009202</v>
          </cell>
          <cell r="C49">
            <v>170956.79751022797</v>
          </cell>
        </row>
        <row r="50">
          <cell r="B50">
            <v>14069.645161812134</v>
          </cell>
          <cell r="C50">
            <v>163589.8700178392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13926.399161499996</v>
          </cell>
          <cell r="C49">
            <v>122874.51061679999</v>
          </cell>
        </row>
        <row r="50">
          <cell r="B50">
            <v>12006.891670000003</v>
          </cell>
          <cell r="C50">
            <v>116152.6616781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-2010"/>
    </sheetNames>
    <sheetDataSet>
      <sheetData sheetId="0">
        <row r="49">
          <cell r="B49">
            <v>33048.11552279402</v>
          </cell>
          <cell r="C49">
            <v>273012.4187382504</v>
          </cell>
        </row>
        <row r="50">
          <cell r="B50">
            <v>31779.866097829938</v>
          </cell>
          <cell r="C50">
            <v>303967.0096278932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23185.158799999997</v>
          </cell>
          <cell r="C49">
            <v>203229.96623</v>
          </cell>
        </row>
        <row r="50">
          <cell r="B50">
            <v>21708.69154</v>
          </cell>
          <cell r="C50">
            <v>221442.84149999998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9006.894748889888</v>
          </cell>
          <cell r="C49">
            <v>75312.0263530496</v>
          </cell>
        </row>
        <row r="50">
          <cell r="B50">
            <v>3361.651360325478</v>
          </cell>
          <cell r="C50">
            <v>26797.173675495676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B49">
            <v>6194.955351544567</v>
          </cell>
          <cell r="C49">
            <v>65978.10728960906</v>
          </cell>
        </row>
        <row r="50">
          <cell r="B50">
            <v>6203.855680478993</v>
          </cell>
          <cell r="C50">
            <v>58797.05970783701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-10"/>
    </sheetNames>
    <sheetDataSet>
      <sheetData sheetId="0">
        <row r="49">
          <cell r="B49">
            <v>5559.868269299999</v>
          </cell>
          <cell r="C49">
            <v>30766.891616800003</v>
          </cell>
        </row>
        <row r="50">
          <cell r="B50">
            <v>2637.6398336</v>
          </cell>
          <cell r="C50">
            <v>15013.6334034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xSplit="1" ySplit="6" topLeftCell="B20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F30" sqref="F30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customWidth="1"/>
    <col min="5" max="5" width="15.00390625" style="0" customWidth="1"/>
    <col min="6" max="6" width="21.140625" style="0" customWidth="1"/>
    <col min="7" max="7" width="9.57421875" style="0" bestFit="1" customWidth="1"/>
  </cols>
  <sheetData>
    <row r="1" spans="1:6" ht="12.75">
      <c r="A1" s="29" t="s">
        <v>0</v>
      </c>
      <c r="B1" s="29"/>
      <c r="C1" s="29"/>
      <c r="D1" s="29"/>
      <c r="E1" s="29"/>
      <c r="F1" s="29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5" customHeight="1">
      <c r="A3" s="30" t="s">
        <v>2</v>
      </c>
      <c r="B3" s="30"/>
      <c r="C3" s="30"/>
      <c r="D3" s="30"/>
      <c r="E3" s="30"/>
      <c r="F3" s="30"/>
    </row>
    <row r="4" ht="13.5" thickBot="1">
      <c r="F4" s="1" t="s">
        <v>3</v>
      </c>
    </row>
    <row r="5" spans="1:6" ht="37.5" customHeight="1" thickBot="1">
      <c r="A5" s="33" t="s">
        <v>4</v>
      </c>
      <c r="B5" s="35" t="s">
        <v>5</v>
      </c>
      <c r="C5" s="36"/>
      <c r="D5" s="35" t="s">
        <v>6</v>
      </c>
      <c r="E5" s="37"/>
      <c r="F5" s="31" t="s">
        <v>7</v>
      </c>
    </row>
    <row r="6" spans="1:6" ht="26.25" customHeight="1" thickBot="1">
      <c r="A6" s="34"/>
      <c r="B6" s="3" t="s">
        <v>8</v>
      </c>
      <c r="C6" s="3" t="s">
        <v>9</v>
      </c>
      <c r="D6" s="2" t="s">
        <v>8</v>
      </c>
      <c r="E6" s="3" t="s">
        <v>9</v>
      </c>
      <c r="F6" s="32"/>
    </row>
    <row r="7" spans="1:6" ht="17.25">
      <c r="A7" s="4" t="s">
        <v>10</v>
      </c>
      <c r="B7" s="5">
        <f>+'[1]New Format'!$B$49/100</f>
        <v>81.6146964849444</v>
      </c>
      <c r="C7" s="5">
        <f>+'[1]New Format'!$B$50/100</f>
        <v>70.52033137999697</v>
      </c>
      <c r="D7" s="5">
        <f>+'[1]New Format'!$C$49/100</f>
        <v>741.8698139059873</v>
      </c>
      <c r="E7" s="5">
        <f>+'[1]New Format'!$C$50/100</f>
        <v>663.0329875865491</v>
      </c>
      <c r="F7" s="6">
        <f aca="true" t="shared" si="0" ref="F7:F18">(D7-E7)/E7*100</f>
        <v>11.89033242620484</v>
      </c>
    </row>
    <row r="8" spans="1:8" s="8" customFormat="1" ht="17.25">
      <c r="A8" s="7" t="s">
        <v>11</v>
      </c>
      <c r="B8" s="5">
        <f>+'[2]New Format'!$B$49/100</f>
        <v>79.62995665299992</v>
      </c>
      <c r="C8" s="5">
        <f>+'[2]New Format'!$B$50/100</f>
        <v>76.19170566558189</v>
      </c>
      <c r="D8" s="5">
        <f>+'[2]New Format'!$C$49/100</f>
        <v>737.7174886539999</v>
      </c>
      <c r="E8" s="5">
        <f>+'[2]New Format'!$C$50/100</f>
        <v>749.717287522582</v>
      </c>
      <c r="F8" s="6">
        <f t="shared" si="0"/>
        <v>-1.600576519748533</v>
      </c>
      <c r="G8"/>
      <c r="H8"/>
    </row>
    <row r="9" spans="1:8" s="8" customFormat="1" ht="17.25">
      <c r="A9" s="7" t="s">
        <v>12</v>
      </c>
      <c r="B9" s="5">
        <f>+'[3]New Format'!$B$49/100</f>
        <v>145.827523530092</v>
      </c>
      <c r="C9" s="5">
        <f>+'[3]New Format'!$B$50/100</f>
        <v>140.69645161812133</v>
      </c>
      <c r="D9" s="5">
        <f>+'[3]New Format'!$C$49/100</f>
        <v>1709.5679751022797</v>
      </c>
      <c r="E9" s="5">
        <f>+'[3]New Format'!$C$50/100</f>
        <v>1635.898700178392</v>
      </c>
      <c r="F9" s="6">
        <f t="shared" si="0"/>
        <v>4.503290754852625</v>
      </c>
      <c r="G9"/>
      <c r="H9"/>
    </row>
    <row r="10" spans="1:8" s="8" customFormat="1" ht="17.25">
      <c r="A10" s="7" t="s">
        <v>13</v>
      </c>
      <c r="B10" s="5">
        <f>+'[4]New Format'!$B$49/100</f>
        <v>139.26399161499995</v>
      </c>
      <c r="C10" s="5">
        <f>+'[4]New Format'!$B$50/100</f>
        <v>120.06891670000003</v>
      </c>
      <c r="D10" s="5">
        <f>+'[4]New Format'!$C$49/100</f>
        <v>1228.745106168</v>
      </c>
      <c r="E10" s="5">
        <f>+'[4]New Format'!$C$50/100</f>
        <v>1161.526616781</v>
      </c>
      <c r="F10" s="6">
        <f t="shared" si="0"/>
        <v>5.787081278712838</v>
      </c>
      <c r="G10"/>
      <c r="H10"/>
    </row>
    <row r="11" spans="1:8" s="8" customFormat="1" ht="17.25">
      <c r="A11" s="7" t="s">
        <v>14</v>
      </c>
      <c r="B11" s="5">
        <f>+'[5]Jan-2010'!$B$49/100</f>
        <v>330.4811552279402</v>
      </c>
      <c r="C11" s="5">
        <f>+'[5]Jan-2010'!$B$50/100</f>
        <v>317.7986609782994</v>
      </c>
      <c r="D11" s="5">
        <f>+'[5]Jan-2010'!$C$49/100</f>
        <v>2730.124187382504</v>
      </c>
      <c r="E11" s="5">
        <f>+'[5]Jan-2010'!$C$50/100</f>
        <v>3039.6700962789323</v>
      </c>
      <c r="F11" s="6">
        <f t="shared" si="0"/>
        <v>-10.183536340847146</v>
      </c>
      <c r="G11"/>
      <c r="H11"/>
    </row>
    <row r="12" spans="1:8" s="8" customFormat="1" ht="17.25">
      <c r="A12" s="7" t="s">
        <v>15</v>
      </c>
      <c r="B12" s="5">
        <f>+'[6]New Format'!$B$49/100</f>
        <v>231.85158799999996</v>
      </c>
      <c r="C12" s="5">
        <f>+'[6]New Format'!$B$50/100</f>
        <v>217.0869154</v>
      </c>
      <c r="D12" s="5">
        <f>+'[6]New Format'!$C$49/100</f>
        <v>2032.2996623</v>
      </c>
      <c r="E12" s="5">
        <f>+'[6]New Format'!$C$50/100</f>
        <v>2214.428415</v>
      </c>
      <c r="F12" s="6">
        <f t="shared" si="0"/>
        <v>-8.22463943590608</v>
      </c>
      <c r="G12"/>
      <c r="H12"/>
    </row>
    <row r="13" spans="1:8" s="8" customFormat="1" ht="17.25">
      <c r="A13" s="7" t="s">
        <v>16</v>
      </c>
      <c r="B13" s="5">
        <f>+'[7]New Format'!$B$49/100</f>
        <v>90.06894748889889</v>
      </c>
      <c r="C13" s="5">
        <f>+'[7]New Format'!$B$50/100</f>
        <v>33.61651360325478</v>
      </c>
      <c r="D13" s="5">
        <f>+'[7]New Format'!$C$49/100</f>
        <v>753.120263530496</v>
      </c>
      <c r="E13" s="5">
        <f>+'[7]New Format'!$C$50/100</f>
        <v>267.97173675495674</v>
      </c>
      <c r="F13" s="6">
        <f t="shared" si="0"/>
        <v>181.0446626388726</v>
      </c>
      <c r="G13"/>
      <c r="H13"/>
    </row>
    <row r="14" spans="1:8" s="8" customFormat="1" ht="18" customHeight="1">
      <c r="A14" s="7" t="s">
        <v>17</v>
      </c>
      <c r="B14" s="5">
        <f>+'[8]Sheet1'!$B$49/100</f>
        <v>61.94955351544567</v>
      </c>
      <c r="C14" s="5">
        <f>+'[8]Sheet1'!$B$50/100</f>
        <v>62.038556804789934</v>
      </c>
      <c r="D14" s="5">
        <f>+'[8]Sheet1'!$C$49/100</f>
        <v>659.7810728960907</v>
      </c>
      <c r="E14" s="5">
        <f>+'[8]Sheet1'!$C$50/100</f>
        <v>587.9705970783701</v>
      </c>
      <c r="F14" s="6">
        <f t="shared" si="0"/>
        <v>12.213276679913465</v>
      </c>
      <c r="G14"/>
      <c r="H14"/>
    </row>
    <row r="15" spans="1:8" s="8" customFormat="1" ht="18" customHeight="1">
      <c r="A15" s="7" t="s">
        <v>18</v>
      </c>
      <c r="B15" s="5">
        <f>+'[9]New Format-NONLIFE JAN-10'!$B$49/100</f>
        <v>55.59868269299999</v>
      </c>
      <c r="C15" s="5">
        <f>+'[9]New Format-NONLIFE JAN-10'!$B$50/100</f>
        <v>26.376398336</v>
      </c>
      <c r="D15" s="5">
        <f>+'[9]New Format-NONLIFE JAN-10'!$C$49/100</f>
        <v>307.668916168</v>
      </c>
      <c r="E15" s="5">
        <f>+'[9]New Format-NONLIFE JAN-10'!$C$50/100</f>
        <v>150.136334034</v>
      </c>
      <c r="F15" s="6">
        <f t="shared" si="0"/>
        <v>104.92635453475579</v>
      </c>
      <c r="G15"/>
      <c r="H15"/>
    </row>
    <row r="16" spans="1:8" s="8" customFormat="1" ht="18" customHeight="1">
      <c r="A16" s="7" t="s">
        <v>19</v>
      </c>
      <c r="B16" s="5">
        <f>+'[10]USGI -JAN 2010'!$B$49/100</f>
        <v>20.0555</v>
      </c>
      <c r="C16" s="5">
        <f>+'[10]USGI -JAN 2010'!$B$50/100</f>
        <v>4.992299999999999</v>
      </c>
      <c r="D16" s="5">
        <f>+'[10]USGI -JAN 2010'!$C$49/100</f>
        <v>135.20439679943792</v>
      </c>
      <c r="E16" s="5">
        <f>+'[10]USGI -JAN 2010'!$C$50/100</f>
        <v>12.0527</v>
      </c>
      <c r="F16" s="6">
        <f t="shared" si="0"/>
        <v>1021.7768367207175</v>
      </c>
      <c r="G16"/>
      <c r="H16"/>
    </row>
    <row r="17" spans="1:8" s="8" customFormat="1" ht="17.25">
      <c r="A17" s="9" t="s">
        <v>20</v>
      </c>
      <c r="B17" s="10">
        <f>+'[11]Sheet1'!$B$49/100</f>
        <v>47.633199999999995</v>
      </c>
      <c r="C17" s="10">
        <f>+'[11]Sheet1'!$B$50/100</f>
        <v>24.629999999999995</v>
      </c>
      <c r="D17" s="10">
        <f>+'[11]Sheet1'!$C$49/100</f>
        <v>306.6882</v>
      </c>
      <c r="E17" s="10">
        <f>+'[11]Sheet1'!$C$50/100</f>
        <v>81.93980000000002</v>
      </c>
      <c r="F17" s="6">
        <f t="shared" si="0"/>
        <v>274.28477980175677</v>
      </c>
      <c r="G17"/>
      <c r="H17"/>
    </row>
    <row r="18" spans="1:8" s="8" customFormat="1" ht="17.25">
      <c r="A18" s="9" t="s">
        <v>21</v>
      </c>
      <c r="B18" s="10">
        <f>+'[12]New Format'!$B$49/100</f>
        <v>41.769450756999994</v>
      </c>
      <c r="C18" s="10">
        <f>+'[12]New Format'!$B$50/100</f>
        <v>6.467584632999999</v>
      </c>
      <c r="D18" s="10">
        <f>+'[12]New Format'!$C$49/100</f>
        <v>211.88649087599998</v>
      </c>
      <c r="E18" s="10">
        <f>+'[12]New Format'!$C$50/100</f>
        <v>14.300127512</v>
      </c>
      <c r="F18" s="6">
        <f t="shared" si="0"/>
        <v>1381.7105001210284</v>
      </c>
      <c r="G18"/>
      <c r="H18"/>
    </row>
    <row r="19" spans="1:8" s="8" customFormat="1" ht="17.25">
      <c r="A19" s="9" t="s">
        <v>22</v>
      </c>
      <c r="B19" s="11">
        <f>+'[13]New Format'!$B$49/100</f>
        <v>0.036335099999999995</v>
      </c>
      <c r="C19" s="11">
        <f>+'[13]New Format'!$B$50/100</f>
        <v>0</v>
      </c>
      <c r="D19" s="11">
        <f>+'[13]New Format'!$C$49/100</f>
        <v>1.216704368</v>
      </c>
      <c r="E19" s="11">
        <f>+'[13]New Format'!$C$50/100</f>
        <v>0</v>
      </c>
      <c r="F19" s="6"/>
      <c r="G19"/>
      <c r="H19"/>
    </row>
    <row r="20" spans="1:8" s="8" customFormat="1" ht="17.25">
      <c r="A20" s="7" t="s">
        <v>23</v>
      </c>
      <c r="B20" s="5">
        <f>+'[14]SINGLE SHEET JANUARY 09'!$C$41</f>
        <v>473.23</v>
      </c>
      <c r="C20" s="5">
        <f>+'[14]SINGLE SHEET JANUARY 09'!$D$41</f>
        <v>452.71000000000004</v>
      </c>
      <c r="D20" s="5">
        <f>+'[14]SINGLE SHEET JANUARY 09'!$F$41</f>
        <v>4962.22</v>
      </c>
      <c r="E20" s="5">
        <f>+'[14]SINGLE SHEET JANUARY 09'!$G$41</f>
        <v>4566.2</v>
      </c>
      <c r="F20" s="6">
        <f aca="true" t="shared" si="1" ref="F20:F26">(D20-E20)/E20*100</f>
        <v>8.672857080285587</v>
      </c>
      <c r="G20"/>
      <c r="H20"/>
    </row>
    <row r="21" spans="1:8" s="8" customFormat="1" ht="17.25">
      <c r="A21" s="7" t="s">
        <v>24</v>
      </c>
      <c r="B21" s="5">
        <f>+'[15]Sheet1'!$C$57</f>
        <v>406.48</v>
      </c>
      <c r="C21" s="5">
        <f>+'[15]Sheet1'!$D$57</f>
        <v>360.55</v>
      </c>
      <c r="D21" s="5">
        <f>+'[15]Sheet1'!$G$57</f>
        <v>3704.56</v>
      </c>
      <c r="E21" s="5">
        <f>+'[15]Sheet1'!$H$57</f>
        <v>3558.9500000000003</v>
      </c>
      <c r="F21" s="6">
        <f t="shared" si="1"/>
        <v>4.091375265176517</v>
      </c>
      <c r="G21"/>
      <c r="H21"/>
    </row>
    <row r="22" spans="1:8" s="8" customFormat="1" ht="17.25">
      <c r="A22" s="7" t="s">
        <v>25</v>
      </c>
      <c r="B22" s="5">
        <v>424.41</v>
      </c>
      <c r="C22" s="5">
        <v>350.31</v>
      </c>
      <c r="D22" s="5">
        <v>4167.17</v>
      </c>
      <c r="E22" s="5">
        <v>3493.72</v>
      </c>
      <c r="F22" s="6">
        <f t="shared" si="1"/>
        <v>19.276015250220404</v>
      </c>
      <c r="G22"/>
      <c r="H22"/>
    </row>
    <row r="23" spans="1:8" s="8" customFormat="1" ht="17.25">
      <c r="A23" s="7" t="s">
        <v>26</v>
      </c>
      <c r="B23" s="5">
        <v>367.95</v>
      </c>
      <c r="C23" s="5">
        <v>334.47</v>
      </c>
      <c r="D23" s="5">
        <v>3779.39</v>
      </c>
      <c r="E23" s="5">
        <v>3298.55</v>
      </c>
      <c r="F23" s="6">
        <f t="shared" si="1"/>
        <v>14.577314274453917</v>
      </c>
      <c r="G23"/>
      <c r="H23"/>
    </row>
    <row r="24" spans="1:8" s="8" customFormat="1" ht="17.25">
      <c r="A24" s="12" t="s">
        <v>27</v>
      </c>
      <c r="B24" s="13">
        <f>SUM(B7:B19)</f>
        <v>1325.780581065321</v>
      </c>
      <c r="C24" s="13">
        <f>SUM(C7:C19)</f>
        <v>1100.484335119044</v>
      </c>
      <c r="D24" s="13">
        <f>SUM(D7:D19)</f>
        <v>11555.890278150797</v>
      </c>
      <c r="E24" s="13">
        <f>SUM(E7:E19)</f>
        <v>10578.645398726783</v>
      </c>
      <c r="F24" s="6">
        <f t="shared" si="1"/>
        <v>9.237901854065663</v>
      </c>
      <c r="G24"/>
      <c r="H24"/>
    </row>
    <row r="25" spans="1:8" s="8" customFormat="1" ht="17.25">
      <c r="A25" s="12" t="s">
        <v>28</v>
      </c>
      <c r="B25" s="13">
        <f>SUM(B20:B23)</f>
        <v>1672.0700000000002</v>
      </c>
      <c r="C25" s="13">
        <f>SUM(C20:C23)</f>
        <v>1498.04</v>
      </c>
      <c r="D25" s="13">
        <f>SUM(D20:D23)</f>
        <v>16613.34</v>
      </c>
      <c r="E25" s="13">
        <f>SUM(E20:E23)</f>
        <v>14917.419999999998</v>
      </c>
      <c r="F25" s="6">
        <f t="shared" si="1"/>
        <v>11.368721937171456</v>
      </c>
      <c r="G25"/>
      <c r="H25"/>
    </row>
    <row r="26" spans="1:6" ht="19.5" customHeight="1">
      <c r="A26" s="12" t="s">
        <v>29</v>
      </c>
      <c r="B26" s="13">
        <f>SUM(B24:B25)</f>
        <v>2997.8505810653214</v>
      </c>
      <c r="C26" s="13">
        <f>SUM(C24:C25)</f>
        <v>2598.524335119044</v>
      </c>
      <c r="D26" s="13">
        <f>SUM(D24:D25)</f>
        <v>28169.230278150797</v>
      </c>
      <c r="E26" s="13">
        <f>SUM(E24:E25)</f>
        <v>25496.06539872678</v>
      </c>
      <c r="F26" s="6">
        <f t="shared" si="1"/>
        <v>10.484617283565289</v>
      </c>
    </row>
    <row r="27" spans="1:6" ht="19.5" customHeight="1">
      <c r="A27" s="12" t="s">
        <v>30</v>
      </c>
      <c r="B27" s="14"/>
      <c r="C27" s="14"/>
      <c r="D27" s="14"/>
      <c r="E27" s="14"/>
      <c r="F27" s="6"/>
    </row>
    <row r="28" spans="1:8" s="8" customFormat="1" ht="17.25">
      <c r="A28" s="12" t="s">
        <v>31</v>
      </c>
      <c r="B28" s="14"/>
      <c r="C28" s="14"/>
      <c r="D28" s="14"/>
      <c r="E28" s="14"/>
      <c r="F28" s="6"/>
      <c r="G28"/>
      <c r="H28"/>
    </row>
    <row r="29" spans="1:8" s="8" customFormat="1" ht="17.25">
      <c r="A29" s="7" t="s">
        <v>32</v>
      </c>
      <c r="B29" s="5">
        <f>+'[16]New Format'!$B$49/100</f>
        <v>66.1877</v>
      </c>
      <c r="C29" s="5">
        <f>+'[16]New Format'!$B$50/100</f>
        <v>62.15</v>
      </c>
      <c r="D29" s="5">
        <f>+'[16]New Format'!$C$49/100</f>
        <v>661.1555000000001</v>
      </c>
      <c r="E29" s="5">
        <f>+'[16]New Format'!$C$50/100</f>
        <v>599.53</v>
      </c>
      <c r="F29" s="6">
        <f>(D29-E29)/E29*100</f>
        <v>10.27896852534487</v>
      </c>
      <c r="G29"/>
      <c r="H29"/>
    </row>
    <row r="30" spans="1:6" ht="17.25">
      <c r="A30" s="15" t="s">
        <v>33</v>
      </c>
      <c r="B30" s="10"/>
      <c r="C30" s="10"/>
      <c r="D30" s="10"/>
      <c r="E30" s="10"/>
      <c r="F30" s="6"/>
    </row>
    <row r="31" spans="1:6" ht="17.25">
      <c r="A31" s="16" t="s">
        <v>34</v>
      </c>
      <c r="B31" s="5">
        <f>+'[17]New Format'!$B$49/100</f>
        <v>59.03939999999999</v>
      </c>
      <c r="C31" s="5">
        <f>+'[17]New Format'!$B$50/100</f>
        <v>102.7585</v>
      </c>
      <c r="D31" s="5">
        <f>+'[17]New Format'!$C$49/100</f>
        <v>786.6538000000002</v>
      </c>
      <c r="E31" s="5">
        <f>+'[17]New Format'!$C$50/100</f>
        <v>484.3765000000001</v>
      </c>
      <c r="F31" s="6">
        <f>(D31-E31)/E31*100</f>
        <v>62.405442873467244</v>
      </c>
    </row>
    <row r="32" spans="1:6" ht="17.25">
      <c r="A32" s="16" t="s">
        <v>35</v>
      </c>
      <c r="B32" s="5">
        <f>+'[18]New Format'!$B$49/100</f>
        <v>10.8143994</v>
      </c>
      <c r="C32" s="5">
        <f>+'[18]New Format'!$B$50/100</f>
        <v>4.711099999999999</v>
      </c>
      <c r="D32" s="5">
        <f>+'[18]New Format'!$C$49/100</f>
        <v>90.7504289</v>
      </c>
      <c r="E32" s="5">
        <f>+'[18]New Format'!$C$50/100</f>
        <v>38.0108</v>
      </c>
      <c r="F32" s="6">
        <f>(D32-E32)/E32*100</f>
        <v>138.74906316099634</v>
      </c>
    </row>
    <row r="33" spans="1:6" ht="17.25">
      <c r="A33" s="17" t="s">
        <v>36</v>
      </c>
      <c r="B33" s="18">
        <f>B31+B32</f>
        <v>69.85379939999999</v>
      </c>
      <c r="C33" s="18">
        <f>C31+C32</f>
        <v>107.4696</v>
      </c>
      <c r="D33" s="18">
        <f>D31+D32</f>
        <v>877.4042289000001</v>
      </c>
      <c r="E33" s="18">
        <f>E31+E32</f>
        <v>522.3873000000001</v>
      </c>
      <c r="F33" s="6">
        <f>(D33-E33)/E33*100</f>
        <v>67.96048236624435</v>
      </c>
    </row>
    <row r="34" spans="1:6" ht="17.25">
      <c r="A34" s="17" t="s">
        <v>37</v>
      </c>
      <c r="B34" s="19"/>
      <c r="C34" s="19"/>
      <c r="D34" s="19"/>
      <c r="E34" s="19"/>
      <c r="F34" s="20"/>
    </row>
    <row r="35" spans="1:7" ht="18" thickBot="1">
      <c r="A35" s="21" t="s">
        <v>38</v>
      </c>
      <c r="B35" s="22">
        <v>94.6045</v>
      </c>
      <c r="C35" s="22">
        <v>75.3911</v>
      </c>
      <c r="D35" s="22">
        <v>1259.3914</v>
      </c>
      <c r="E35" s="22">
        <v>662.87801</v>
      </c>
      <c r="F35" s="23">
        <f>(D35-E35)/E35*100</f>
        <v>89.98841129154367</v>
      </c>
      <c r="G35" s="8"/>
    </row>
    <row r="36" spans="1:6" ht="17.25">
      <c r="A36" s="24"/>
      <c r="B36" s="25"/>
      <c r="C36" s="25"/>
      <c r="D36" s="25"/>
      <c r="E36" s="25"/>
      <c r="F36" s="26"/>
    </row>
    <row r="37" spans="1:6" ht="12.75" customHeight="1">
      <c r="A37" s="28" t="s">
        <v>39</v>
      </c>
      <c r="B37" s="28"/>
      <c r="C37" s="28"/>
      <c r="D37" s="28"/>
      <c r="E37" s="28"/>
      <c r="F37" s="28"/>
    </row>
    <row r="38" spans="1:5" ht="12.75">
      <c r="A38" s="27" t="s">
        <v>40</v>
      </c>
      <c r="B38" s="27"/>
      <c r="C38" s="27"/>
      <c r="D38" s="27"/>
      <c r="E38" s="27"/>
    </row>
    <row r="39" spans="1:5" ht="12.75">
      <c r="A39" s="27" t="s">
        <v>41</v>
      </c>
      <c r="B39" s="27"/>
      <c r="C39" s="27"/>
      <c r="D39" s="27"/>
      <c r="E39" s="27"/>
    </row>
  </sheetData>
  <mergeCells count="10">
    <mergeCell ref="A39:E39"/>
    <mergeCell ref="A38:E38"/>
    <mergeCell ref="A37:F37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2010-02-22T10:21:29Z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