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February, 2012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'February, 2012'!$A$1:$F$36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<sst xmlns="http://schemas.openxmlformats.org/spreadsheetml/2006/main" count="41" uniqueCount="39">
  <si>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</si>
  <si>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</si>
  <si>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FEBRUARY, 2012</t>
  </si>
  <si>
    <t>(` crore)</t>
  </si>
  <si>
    <t>INSURER</t>
  </si>
  <si>
    <t>FEBRUARY</t>
  </si>
  <si>
    <t>APRIL-FEBRUARY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</si>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</sst>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7.5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0" xfId="56" applyFont="1" applyFill="1" applyAlignment="1">
      <alignment vertical="center"/>
      <protection/>
    </xf>
    <xf numFmtId="0" fontId="4" fillId="0" borderId="0" xfId="56" applyFont="1" applyAlignment="1">
      <alignment vertical="center"/>
      <protection/>
    </xf>
    <xf numFmtId="2" fontId="4" fillId="33" borderId="0" xfId="56" applyNumberFormat="1" applyFont="1" applyFill="1" applyAlignment="1">
      <alignment vertical="center"/>
      <protection/>
    </xf>
    <xf numFmtId="0" fontId="2" fillId="0" borderId="0" xfId="56">
      <alignment/>
      <protection/>
    </xf>
    <xf numFmtId="0" fontId="3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5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8" fillId="0" borderId="10" xfId="44" applyNumberFormat="1" applyFont="1" applyFill="1" applyBorder="1" applyAlignment="1">
      <alignment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9" fillId="0" borderId="0" xfId="56" applyFont="1">
      <alignment/>
      <protection/>
    </xf>
    <xf numFmtId="2" fontId="2" fillId="0" borderId="0" xfId="56" applyNumberFormat="1">
      <alignment/>
      <protection/>
    </xf>
    <xf numFmtId="2" fontId="5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 quotePrefix="1">
      <alignment horizontal="center" vertical="center"/>
      <protection/>
    </xf>
    <xf numFmtId="0" fontId="3" fillId="0" borderId="0" xfId="56" applyFont="1" applyAlignment="1" quotePrefix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February, 2012</a:t>
            </a:r>
          </a:p>
        </c:rich>
      </c:tx>
      <c:layout>
        <c:manualLayout>
          <c:xMode val="factor"/>
          <c:yMode val="factor"/>
          <c:x val="-0.127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475"/>
          <c:w val="0.952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'[19]Data-Graph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(crores)'!$I$121:$I$132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'[19]Data-Graph (crores)'!$J$121:$J$132</c:f>
              <c:numCache>
                <c:ptCount val="12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19114.061098887592</c:v>
                </c:pt>
                <c:pt idx="5">
                  <c:v>22744.289507506466</c:v>
                </c:pt>
                <c:pt idx="6">
                  <c:v>26700.55528275699</c:v>
                </c:pt>
                <c:pt idx="7">
                  <c:v>30047.07075837331</c:v>
                </c:pt>
                <c:pt idx="8">
                  <c:v>33889.23761310955</c:v>
                </c:pt>
                <c:pt idx="9">
                  <c:v>38036.26427014766</c:v>
                </c:pt>
                <c:pt idx="10">
                  <c:v>42011.24467753683</c:v>
                </c:pt>
                <c:pt idx="11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'[19]Data-Graph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(crores)'!$I$121:$I$132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'[19]Data-Graph (crores)'!$K$121:$K$132</c:f>
              <c:numCache>
                <c:ptCount val="12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23712.753877300867</c:v>
                </c:pt>
                <c:pt idx="5">
                  <c:v>28604.82153301008</c:v>
                </c:pt>
                <c:pt idx="6">
                  <c:v>33047.321039083</c:v>
                </c:pt>
                <c:pt idx="7">
                  <c:v>37360.227857836115</c:v>
                </c:pt>
                <c:pt idx="8">
                  <c:v>42023.35463199107</c:v>
                </c:pt>
                <c:pt idx="9">
                  <c:v>47215.3184789572</c:v>
                </c:pt>
                <c:pt idx="10">
                  <c:v>52104.45247133765</c:v>
                </c:pt>
                <c:pt idx="11">
                  <c:v>52104.45247133765</c:v>
                </c:pt>
              </c:numCache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92975"/>
          <c:w val="0.087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0.91225</cdr:y>
    </cdr:from>
    <cdr:to>
      <cdr:x>0.43325</cdr:x>
      <cdr:y>0.983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410200"/>
          <a:ext cx="3686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SHRIR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BHARTI%20AX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SBI%20GENER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STAR%20HEALT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APOLLO%20MUNIC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NEW%20IND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ORIENTAL%20SEGMEN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ECG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AIC%20OF%20INDI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FEBRUARY%202012\NON%20LIFE\Consolidation\FEBRUARY,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TATA-A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IFFCO-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FEBRUARY%202012\NON%20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13404.12434953856</v>
          </cell>
          <cell r="C49">
            <v>132999.89302874773</v>
          </cell>
        </row>
        <row r="50">
          <cell r="B50">
            <v>9352.569908218471</v>
          </cell>
          <cell r="C50">
            <v>102860.03100394523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12857.167310000003</v>
          </cell>
          <cell r="C49">
            <v>111309.59246</v>
          </cell>
        </row>
        <row r="50">
          <cell r="B50">
            <v>8328.41</v>
          </cell>
          <cell r="C50">
            <v>68747.72907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8208.543494399995</v>
          </cell>
          <cell r="C49">
            <v>77336.41528437729</v>
          </cell>
        </row>
        <row r="50">
          <cell r="B50">
            <v>5210.283499099995</v>
          </cell>
          <cell r="C50">
            <v>49123.23500536399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3060.8</v>
          </cell>
          <cell r="C49">
            <v>21090.069999999996</v>
          </cell>
        </row>
        <row r="50">
          <cell r="B50">
            <v>855.1999999999998</v>
          </cell>
          <cell r="C50">
            <v>3015.89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5214.7300000000005</v>
          </cell>
          <cell r="C49">
            <v>106170.883</v>
          </cell>
        </row>
        <row r="50">
          <cell r="B50">
            <v>3612.7799999999997</v>
          </cell>
          <cell r="C50">
            <v>121139.45999999999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7094.095855199999</v>
          </cell>
          <cell r="C49">
            <v>41947.9151496</v>
          </cell>
        </row>
        <row r="50">
          <cell r="B50">
            <v>5307.629800000001</v>
          </cell>
          <cell r="C50">
            <v>25134.371270999996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NAP-FEBRUARY "/>
    </sheetNames>
    <sheetDataSet>
      <sheetData sheetId="0">
        <row r="8">
          <cell r="Q8">
            <v>65320.44</v>
          </cell>
          <cell r="AF8">
            <v>764164.78</v>
          </cell>
        </row>
        <row r="9">
          <cell r="Q9">
            <v>52256.846428000004</v>
          </cell>
          <cell r="AF9">
            <v>637087.466428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44983.13</v>
          </cell>
          <cell r="C52">
            <v>534765.8900000001</v>
          </cell>
        </row>
        <row r="53">
          <cell r="B53">
            <v>38437</v>
          </cell>
          <cell r="C53">
            <v>474375.00000000006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8118.16</v>
          </cell>
          <cell r="C49">
            <v>86935.5</v>
          </cell>
        </row>
        <row r="50">
          <cell r="B50">
            <v>7072.58</v>
          </cell>
          <cell r="C50">
            <v>78262.54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eb'12"/>
    </sheetNames>
    <sheetDataSet>
      <sheetData sheetId="0">
        <row r="11">
          <cell r="C11">
            <v>37550.01</v>
          </cell>
          <cell r="D11">
            <v>243172.53</v>
          </cell>
        </row>
        <row r="12">
          <cell r="C12">
            <v>38787.39</v>
          </cell>
          <cell r="D12">
            <v>177406.79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BRUARY Journal"/>
      <sheetName val="FEBRUARY- Internal "/>
      <sheetName val="Data-Graph (crores)"/>
      <sheetName val="Graph"/>
      <sheetName val="Sheet1"/>
      <sheetName val="all segments"/>
      <sheetName val="fire "/>
      <sheetName val="all segments (2)"/>
      <sheetName val="fire  (2)"/>
      <sheetName val="Sheet2"/>
      <sheetName val="FEBRUARY - Internal 11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August</v>
          </cell>
          <cell r="J125">
            <v>19114.061098887592</v>
          </cell>
          <cell r="K125">
            <v>23712.753877300867</v>
          </cell>
        </row>
        <row r="126">
          <cell r="I126" t="str">
            <v>September</v>
          </cell>
          <cell r="J126">
            <v>22744.289507506466</v>
          </cell>
          <cell r="K126">
            <v>28604.82153301008</v>
          </cell>
        </row>
        <row r="127">
          <cell r="I127" t="str">
            <v>October</v>
          </cell>
          <cell r="J127">
            <v>26700.55528275699</v>
          </cell>
          <cell r="K127">
            <v>33047.321039083</v>
          </cell>
        </row>
        <row r="128">
          <cell r="I128" t="str">
            <v>November</v>
          </cell>
          <cell r="J128">
            <v>30047.07075837331</v>
          </cell>
          <cell r="K128">
            <v>37360.227857836115</v>
          </cell>
        </row>
        <row r="129">
          <cell r="I129" t="str">
            <v>December</v>
          </cell>
          <cell r="J129">
            <v>33889.23761310955</v>
          </cell>
          <cell r="K129">
            <v>42023.35463199107</v>
          </cell>
        </row>
        <row r="130">
          <cell r="I130" t="str">
            <v>January</v>
          </cell>
          <cell r="J130">
            <v>38036.26427014766</v>
          </cell>
          <cell r="K130">
            <v>47215.3184789572</v>
          </cell>
        </row>
        <row r="131">
          <cell r="I131" t="str">
            <v>February</v>
          </cell>
          <cell r="J131">
            <v>42011.24467753683</v>
          </cell>
          <cell r="K131">
            <v>52104.45247133765</v>
          </cell>
        </row>
        <row r="132">
          <cell r="I132" t="str">
            <v>Total</v>
          </cell>
          <cell r="J132">
            <v>46972.208926272404</v>
          </cell>
          <cell r="K132">
            <v>52104.45247133765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13093.603855399982</v>
          </cell>
          <cell r="C49">
            <v>154821.83447549999</v>
          </cell>
        </row>
        <row r="50">
          <cell r="B50">
            <v>9181.08287660001</v>
          </cell>
          <cell r="C50">
            <v>109712.20467020001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14162.38</v>
          </cell>
          <cell r="C49">
            <v>157742.27</v>
          </cell>
        </row>
        <row r="50">
          <cell r="B50">
            <v>14060.061092132035</v>
          </cell>
          <cell r="C50">
            <v>151408.34045332484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18661.136049</v>
          </cell>
          <cell r="C49">
            <v>180578.61944220003</v>
          </cell>
        </row>
        <row r="50">
          <cell r="B50">
            <v>13553.2396315</v>
          </cell>
          <cell r="C50">
            <v>163720.9070593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42584.223390297964</v>
          </cell>
          <cell r="C49">
            <v>473438.86794571346</v>
          </cell>
        </row>
        <row r="50">
          <cell r="B50">
            <v>36694.70693198107</v>
          </cell>
          <cell r="C50">
            <v>387830.0432225509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28082.235099999998</v>
          </cell>
          <cell r="C49">
            <v>297446.43085</v>
          </cell>
        </row>
        <row r="50">
          <cell r="B50">
            <v>24113.12983</v>
          </cell>
          <cell r="C50">
            <v>261288.55221999995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14677.323987079073</v>
          </cell>
          <cell r="C49">
            <v>166271.0648703235</v>
          </cell>
        </row>
        <row r="50">
          <cell r="B50">
            <v>9523.71153114585</v>
          </cell>
          <cell r="C50">
            <v>117041.74150663301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10565.70859802822</v>
          </cell>
          <cell r="C49">
            <v>122872.17589950294</v>
          </cell>
        </row>
        <row r="50">
          <cell r="B50">
            <v>7616.7863159394865</v>
          </cell>
          <cell r="C50">
            <v>87733.26463886505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RUARY'12"/>
    </sheetNames>
    <sheetDataSet>
      <sheetData sheetId="0">
        <row r="49">
          <cell r="B49">
            <v>7232.973855900001</v>
          </cell>
          <cell r="C49">
            <v>84682.96472779999</v>
          </cell>
        </row>
        <row r="50">
          <cell r="B50">
            <v>4858.142466499999</v>
          </cell>
          <cell r="C50">
            <v>55635.4612045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I6" sqref="I6"/>
    </sheetView>
  </sheetViews>
  <sheetFormatPr defaultColWidth="9.140625" defaultRowHeight="15"/>
  <cols>
    <col min="1" max="1" width="29.7109375" style="4" customWidth="1"/>
    <col min="2" max="3" width="11.140625" style="4" customWidth="1"/>
    <col min="4" max="4" width="12.28125" style="4" customWidth="1"/>
    <col min="5" max="5" width="12.8515625" style="4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2" t="s">
        <v>0</v>
      </c>
      <c r="B1" s="22"/>
      <c r="C1" s="22"/>
      <c r="D1" s="22"/>
      <c r="E1" s="22"/>
      <c r="F1" s="22"/>
      <c r="G1" s="1"/>
      <c r="H1" s="1"/>
    </row>
    <row r="2" spans="1:8" s="2" customFormat="1" ht="15.75" customHeight="1">
      <c r="A2" s="23" t="s">
        <v>1</v>
      </c>
      <c r="B2" s="23"/>
      <c r="C2" s="23"/>
      <c r="D2" s="23"/>
      <c r="E2" s="23"/>
      <c r="F2" s="23"/>
      <c r="G2" s="3"/>
      <c r="H2" s="1"/>
    </row>
    <row r="3" spans="1:6" ht="15" customHeight="1">
      <c r="A3" s="24" t="s">
        <v>2</v>
      </c>
      <c r="B3" s="24"/>
      <c r="C3" s="24"/>
      <c r="D3" s="24"/>
      <c r="E3" s="24"/>
      <c r="F3" s="24"/>
    </row>
    <row r="4" ht="12.75">
      <c r="F4" s="5" t="s">
        <v>3</v>
      </c>
    </row>
    <row r="5" spans="1:6" ht="37.5" customHeight="1">
      <c r="A5" s="25" t="s">
        <v>4</v>
      </c>
      <c r="B5" s="26" t="s">
        <v>5</v>
      </c>
      <c r="C5" s="26"/>
      <c r="D5" s="27" t="s">
        <v>6</v>
      </c>
      <c r="E5" s="27"/>
      <c r="F5" s="28" t="s">
        <v>7</v>
      </c>
    </row>
    <row r="6" spans="1:6" ht="26.25" customHeight="1">
      <c r="A6" s="25"/>
      <c r="B6" s="6" t="s">
        <v>8</v>
      </c>
      <c r="C6" s="6" t="s">
        <v>9</v>
      </c>
      <c r="D6" s="6" t="s">
        <v>8</v>
      </c>
      <c r="E6" s="6" t="s">
        <v>9</v>
      </c>
      <c r="F6" s="28"/>
    </row>
    <row r="7" spans="1:6" ht="17.25">
      <c r="A7" s="7" t="s">
        <v>10</v>
      </c>
      <c r="B7" s="8">
        <f>+'[1]New Format'!$B$49/100</f>
        <v>134.0412434953856</v>
      </c>
      <c r="C7" s="8">
        <f>+'[1]New Format'!$B$50/100</f>
        <v>93.52569908218472</v>
      </c>
      <c r="D7" s="8">
        <f>+'[1]New Format'!$C$49/100</f>
        <v>1329.9989302874774</v>
      </c>
      <c r="E7" s="8">
        <f>+'[1]New Format'!$C$50/100</f>
        <v>1028.6003100394523</v>
      </c>
      <c r="F7" s="9">
        <f>(D7-E7)/E7*100</f>
        <v>29.301820863389082</v>
      </c>
    </row>
    <row r="8" spans="1:8" s="10" customFormat="1" ht="17.25">
      <c r="A8" s="7" t="s">
        <v>11</v>
      </c>
      <c r="B8" s="8">
        <f>+'[2]New Format'!$B$49/100</f>
        <v>130.93603855399982</v>
      </c>
      <c r="C8" s="8">
        <f>+'[2]New Format'!$B$50/100</f>
        <v>91.8108287660001</v>
      </c>
      <c r="D8" s="8">
        <f>+'[2]New Format'!$C$49/100</f>
        <v>1548.2183447549999</v>
      </c>
      <c r="E8" s="8">
        <f>+'[2]New Format'!$C$50/100</f>
        <v>1097.122046702</v>
      </c>
      <c r="F8" s="9">
        <f aca="true" t="shared" si="0" ref="F8:F20">(D8-E8)/E8*100</f>
        <v>41.116327887951606</v>
      </c>
      <c r="H8" s="4"/>
    </row>
    <row r="9" spans="1:8" s="10" customFormat="1" ht="17.25">
      <c r="A9" s="7" t="s">
        <v>12</v>
      </c>
      <c r="B9" s="8">
        <f>+'[3]New Format'!$B$49/100</f>
        <v>141.6238</v>
      </c>
      <c r="C9" s="8">
        <f>+'[3]New Format'!$B$50/100</f>
        <v>140.60061092132034</v>
      </c>
      <c r="D9" s="8">
        <f>+'[3]New Format'!$C$49/100</f>
        <v>1577.4226999999998</v>
      </c>
      <c r="E9" s="8">
        <f>+'[3]New Format'!$C$50/100</f>
        <v>1514.0834045332483</v>
      </c>
      <c r="F9" s="9">
        <f t="shared" si="0"/>
        <v>4.183342560727516</v>
      </c>
      <c r="H9" s="4"/>
    </row>
    <row r="10" spans="1:8" s="10" customFormat="1" ht="17.25">
      <c r="A10" s="7" t="s">
        <v>13</v>
      </c>
      <c r="B10" s="8">
        <f>+'[4]New Format'!$B$49/100</f>
        <v>186.61136049</v>
      </c>
      <c r="C10" s="8">
        <f>+'[4]New Format'!$B$50/100</f>
        <v>135.532396315</v>
      </c>
      <c r="D10" s="8">
        <f>+'[4]New Format'!$C$49/100</f>
        <v>1805.7861944220003</v>
      </c>
      <c r="E10" s="8">
        <f>+'[4]New Format'!$C$50/100</f>
        <v>1637.209070593</v>
      </c>
      <c r="F10" s="9">
        <f t="shared" si="0"/>
        <v>10.296615554905362</v>
      </c>
      <c r="H10" s="4"/>
    </row>
    <row r="11" spans="1:8" s="10" customFormat="1" ht="17.25">
      <c r="A11" s="7" t="s">
        <v>14</v>
      </c>
      <c r="B11" s="8">
        <f>+'[5]Current Month'!$B$49/100</f>
        <v>425.8422339029796</v>
      </c>
      <c r="C11" s="8">
        <f>+'[5]Current Month'!$B$50/100</f>
        <v>366.9470693198107</v>
      </c>
      <c r="D11" s="8">
        <f>+'[5]Current Month'!$C$49/100</f>
        <v>4734.3886794571345</v>
      </c>
      <c r="E11" s="8">
        <f>+'[5]Current Month'!$C$50/100</f>
        <v>3878.3004322255088</v>
      </c>
      <c r="F11" s="9">
        <f t="shared" si="0"/>
        <v>22.073799134234974</v>
      </c>
      <c r="H11" s="4"/>
    </row>
    <row r="12" spans="1:8" s="10" customFormat="1" ht="17.25">
      <c r="A12" s="7" t="s">
        <v>15</v>
      </c>
      <c r="B12" s="8">
        <f>+'[6]New Format'!$B$49/100</f>
        <v>280.82235099999997</v>
      </c>
      <c r="C12" s="8">
        <f>+'[6]New Format'!$B$50/100</f>
        <v>241.13129830000003</v>
      </c>
      <c r="D12" s="8">
        <f>+'[6]New Format'!$C$49/100</f>
        <v>2974.4643085000002</v>
      </c>
      <c r="E12" s="8">
        <f>+'[6]New Format'!$C$50/100</f>
        <v>2612.8855221999997</v>
      </c>
      <c r="F12" s="9">
        <f t="shared" si="0"/>
        <v>13.838294224063748</v>
      </c>
      <c r="H12" s="4"/>
    </row>
    <row r="13" spans="1:8" s="10" customFormat="1" ht="17.25">
      <c r="A13" s="7" t="s">
        <v>16</v>
      </c>
      <c r="B13" s="8">
        <f>+'[7]New Format'!$B$49/100</f>
        <v>146.77323987079072</v>
      </c>
      <c r="C13" s="8">
        <f>+'[7]New Format'!$B$50/100</f>
        <v>95.2371153114585</v>
      </c>
      <c r="D13" s="8">
        <f>+'[7]New Format'!$C$49/100</f>
        <v>1662.710648703235</v>
      </c>
      <c r="E13" s="8">
        <f>+'[7]New Format'!$C$50/100</f>
        <v>1170.4174150663302</v>
      </c>
      <c r="F13" s="9">
        <f t="shared" si="0"/>
        <v>42.06133874118793</v>
      </c>
      <c r="H13" s="4"/>
    </row>
    <row r="14" spans="1:8" s="10" customFormat="1" ht="18" customHeight="1">
      <c r="A14" s="7" t="s">
        <v>17</v>
      </c>
      <c r="B14" s="8">
        <f>+'[8]Sheet 1'!$B$49/100</f>
        <v>105.6570859802822</v>
      </c>
      <c r="C14" s="8">
        <f>+'[8]Sheet 1'!$B$50/100</f>
        <v>76.16786315939487</v>
      </c>
      <c r="D14" s="8">
        <f>+'[8]Sheet 1'!$C$49/100</f>
        <v>1228.7217589950294</v>
      </c>
      <c r="E14" s="8">
        <f>+'[8]Sheet 1'!$C$50/100</f>
        <v>877.3326463886505</v>
      </c>
      <c r="F14" s="9">
        <f>(D14-E14)/E14*100</f>
        <v>40.05198188541097</v>
      </c>
      <c r="H14" s="4"/>
    </row>
    <row r="15" spans="1:8" s="10" customFormat="1" ht="18" customHeight="1">
      <c r="A15" s="7" t="s">
        <v>18</v>
      </c>
      <c r="B15" s="8">
        <f>+'[9]New Format-NONLIFE FEBRUARY''12'!$B$49/100</f>
        <v>72.329738559</v>
      </c>
      <c r="C15" s="8">
        <f>+'[9]New Format-NONLIFE FEBRUARY''12'!$B$50/100</f>
        <v>48.581424664999986</v>
      </c>
      <c r="D15" s="8">
        <f>+'[9]New Format-NONLIFE FEBRUARY''12'!$C$49/100</f>
        <v>846.8296472779999</v>
      </c>
      <c r="E15" s="8">
        <f>+'[9]New Format-NONLIFE FEBRUARY''12'!$C$50/100</f>
        <v>556.3546120450001</v>
      </c>
      <c r="F15" s="9">
        <f t="shared" si="0"/>
        <v>52.210412018567965</v>
      </c>
      <c r="H15" s="4"/>
    </row>
    <row r="16" spans="1:8" s="10" customFormat="1" ht="18" customHeight="1">
      <c r="A16" s="7" t="s">
        <v>19</v>
      </c>
      <c r="B16" s="8">
        <v>29.9123</v>
      </c>
      <c r="C16" s="8">
        <v>25.0684</v>
      </c>
      <c r="D16" s="8">
        <v>355.8514</v>
      </c>
      <c r="E16" s="8">
        <v>259.1465</v>
      </c>
      <c r="F16" s="9">
        <f t="shared" si="0"/>
        <v>37.316691523906364</v>
      </c>
      <c r="H16" s="4"/>
    </row>
    <row r="17" spans="1:8" s="10" customFormat="1" ht="17.25">
      <c r="A17" s="11" t="s">
        <v>20</v>
      </c>
      <c r="B17" s="12">
        <f>+'[10]Sheet1'!$B$49/100</f>
        <v>128.57167310000003</v>
      </c>
      <c r="C17" s="12">
        <f>+'[10]Sheet1'!$B$50/100</f>
        <v>83.2841</v>
      </c>
      <c r="D17" s="8">
        <f>+'[10]Sheet1'!$C$49/100</f>
        <v>1113.0959246</v>
      </c>
      <c r="E17" s="8">
        <f>+'[10]Sheet1'!$C$50/100</f>
        <v>687.4772907</v>
      </c>
      <c r="F17" s="9">
        <f t="shared" si="0"/>
        <v>61.91020993095327</v>
      </c>
      <c r="H17" s="4"/>
    </row>
    <row r="18" spans="1:7" s="10" customFormat="1" ht="17.25">
      <c r="A18" s="11" t="s">
        <v>21</v>
      </c>
      <c r="B18" s="12">
        <f>+'[11]New Format'!$B$49/100</f>
        <v>82.08543494399996</v>
      </c>
      <c r="C18" s="12">
        <f>+'[11]New Format'!$B$50/100</f>
        <v>52.10283499099995</v>
      </c>
      <c r="D18" s="8">
        <f>+'[11]New Format'!$C$49/100</f>
        <v>773.3641528437729</v>
      </c>
      <c r="E18" s="8">
        <f>+'[11]New Format'!$C$50/100</f>
        <v>491.2323500536399</v>
      </c>
      <c r="F18" s="9">
        <f t="shared" si="0"/>
        <v>57.43347374400847</v>
      </c>
      <c r="G18" s="4"/>
    </row>
    <row r="19" spans="1:7" s="10" customFormat="1" ht="17.25">
      <c r="A19" s="11" t="s">
        <v>22</v>
      </c>
      <c r="B19" s="12">
        <v>1.6418</v>
      </c>
      <c r="C19" s="12">
        <v>1.1319</v>
      </c>
      <c r="D19" s="8">
        <v>19.1189</v>
      </c>
      <c r="E19" s="8">
        <v>7.457</v>
      </c>
      <c r="F19" s="9">
        <f>(D19-E19)/E19*100</f>
        <v>156.3886281346386</v>
      </c>
      <c r="G19" s="4"/>
    </row>
    <row r="20" spans="1:7" s="10" customFormat="1" ht="17.25">
      <c r="A20" s="11" t="s">
        <v>23</v>
      </c>
      <c r="B20" s="12">
        <f>+'[12]New Format'!$B$49/100</f>
        <v>30.608</v>
      </c>
      <c r="C20" s="12">
        <f>+'[12]New Format'!$B$50/100</f>
        <v>8.551999999999998</v>
      </c>
      <c r="D20" s="8">
        <f>+'[12]New Format'!$C$49/100</f>
        <v>210.90069999999997</v>
      </c>
      <c r="E20" s="8">
        <f>+'[12]New Format'!$C$50/100</f>
        <v>30.1589</v>
      </c>
      <c r="F20" s="9">
        <f t="shared" si="0"/>
        <v>599.2983828985805</v>
      </c>
      <c r="G20" s="4"/>
    </row>
    <row r="21" spans="1:7" s="10" customFormat="1" ht="17.25">
      <c r="A21" s="11" t="s">
        <v>24</v>
      </c>
      <c r="B21" s="12">
        <v>15.3841</v>
      </c>
      <c r="C21" s="12">
        <v>3.5773</v>
      </c>
      <c r="D21" s="8">
        <v>124.4572</v>
      </c>
      <c r="E21" s="8">
        <v>10.1672</v>
      </c>
      <c r="F21" s="9">
        <f>(D21-E21)/E21*100</f>
        <v>1124.1049649854435</v>
      </c>
      <c r="G21" s="4"/>
    </row>
    <row r="22" spans="1:7" s="10" customFormat="1" ht="17.25">
      <c r="A22" s="11" t="s">
        <v>25</v>
      </c>
      <c r="B22" s="12">
        <f>+'[13]New Format'!$B$49/100</f>
        <v>52.1473</v>
      </c>
      <c r="C22" s="12">
        <f>+'[13]New Format'!$B$50/100</f>
        <v>36.1278</v>
      </c>
      <c r="D22" s="8">
        <f>+'[13]New Format'!$C$49/100</f>
        <v>1061.70883</v>
      </c>
      <c r="E22" s="8">
        <f>+'[13]New Format'!$C$50/100</f>
        <v>1211.3945999999999</v>
      </c>
      <c r="F22" s="9">
        <f>(D22-E22)/E22*100</f>
        <v>-12.356483180625029</v>
      </c>
      <c r="G22" s="4"/>
    </row>
    <row r="23" spans="1:7" s="10" customFormat="1" ht="17.25">
      <c r="A23" s="11" t="s">
        <v>26</v>
      </c>
      <c r="B23" s="12">
        <f>+'[14]New Format'!$B$49/100</f>
        <v>70.940958552</v>
      </c>
      <c r="C23" s="12">
        <f>+'[14]New Format'!$B$50/100</f>
        <v>53.07629800000001</v>
      </c>
      <c r="D23" s="8">
        <f>+'[14]New Format'!$C$49/100</f>
        <v>419.479151496</v>
      </c>
      <c r="E23" s="8">
        <f>+'[14]New Format'!$C$50/100</f>
        <v>251.34371270999998</v>
      </c>
      <c r="F23" s="9">
        <f aca="true" t="shared" si="1" ref="F23:F29">(D23-E23)/E23*100</f>
        <v>66.8946268729604</v>
      </c>
      <c r="G23" s="4"/>
    </row>
    <row r="24" spans="1:7" s="10" customFormat="1" ht="17.25">
      <c r="A24" s="11" t="s">
        <v>27</v>
      </c>
      <c r="B24" s="12">
        <v>10.1549</v>
      </c>
      <c r="C24" s="12">
        <v>2.9848</v>
      </c>
      <c r="D24" s="8">
        <v>98.968</v>
      </c>
      <c r="E24" s="8">
        <v>20.6137</v>
      </c>
      <c r="F24" s="9">
        <f>(D24-E24)/E24*100</f>
        <v>380.10788941335124</v>
      </c>
      <c r="G24" s="4"/>
    </row>
    <row r="25" spans="1:7" s="10" customFormat="1" ht="17.25">
      <c r="A25" s="7" t="s">
        <v>28</v>
      </c>
      <c r="B25" s="12">
        <f>+'[15]SNAP-FEBRUARY '!$Q$8/100</f>
        <v>653.2044000000001</v>
      </c>
      <c r="C25" s="12">
        <f>+'[15]SNAP-FEBRUARY '!$Q$9/100</f>
        <v>522.5684642800001</v>
      </c>
      <c r="D25" s="8">
        <f>+'[15]SNAP-FEBRUARY '!$AF$8/100</f>
        <v>7641.647800000001</v>
      </c>
      <c r="E25" s="8">
        <f>+'[15]SNAP-FEBRUARY '!$AF$9/100</f>
        <v>6370.87466428</v>
      </c>
      <c r="F25" s="9">
        <f>(D25-E25)/E25*100</f>
        <v>19.9466039230834</v>
      </c>
      <c r="G25" s="4"/>
    </row>
    <row r="26" spans="1:7" s="10" customFormat="1" ht="17.25">
      <c r="A26" s="7" t="s">
        <v>29</v>
      </c>
      <c r="B26" s="12">
        <v>686.6</v>
      </c>
      <c r="C26" s="12">
        <v>554.56</v>
      </c>
      <c r="D26" s="8">
        <v>6915.49</v>
      </c>
      <c r="E26" s="8">
        <v>5439.42</v>
      </c>
      <c r="F26" s="9">
        <f t="shared" si="1"/>
        <v>27.13653293917366</v>
      </c>
      <c r="G26" s="4"/>
    </row>
    <row r="27" spans="1:7" s="10" customFormat="1" ht="17.25">
      <c r="A27" s="7" t="s">
        <v>30</v>
      </c>
      <c r="B27" s="12">
        <v>596.72</v>
      </c>
      <c r="C27" s="12">
        <v>492.22</v>
      </c>
      <c r="D27" s="8">
        <v>7013.09</v>
      </c>
      <c r="E27" s="8">
        <v>5559.21</v>
      </c>
      <c r="F27" s="9">
        <f>(D27-E27)/E27*100</f>
        <v>26.15263679551591</v>
      </c>
      <c r="G27" s="4"/>
    </row>
    <row r="28" spans="1:7" s="10" customFormat="1" ht="17.25">
      <c r="A28" s="7" t="s">
        <v>31</v>
      </c>
      <c r="B28" s="8">
        <f>+'[16]Sheet1'!$B$52/100</f>
        <v>449.8313</v>
      </c>
      <c r="C28" s="8">
        <f>+'[16]Sheet1'!$B$53/100</f>
        <v>384.37</v>
      </c>
      <c r="D28" s="8">
        <f>+'[16]Sheet1'!$C$52/100</f>
        <v>5347.658900000001</v>
      </c>
      <c r="E28" s="8">
        <f>+'[16]Sheet1'!$C$53/100</f>
        <v>4743.750000000001</v>
      </c>
      <c r="F28" s="9">
        <f t="shared" si="1"/>
        <v>12.730622397891969</v>
      </c>
      <c r="G28" s="4"/>
    </row>
    <row r="29" spans="1:7" s="10" customFormat="1" ht="17.25">
      <c r="A29" s="7" t="s">
        <v>32</v>
      </c>
      <c r="B29" s="8">
        <f>+'[17]New Format'!$B$49/100</f>
        <v>81.1816</v>
      </c>
      <c r="C29" s="8">
        <f>+'[17]New Format'!$B$50/100</f>
        <v>70.72579999999999</v>
      </c>
      <c r="D29" s="8">
        <f>+'[17]New Format'!$C$49/100</f>
        <v>869.355</v>
      </c>
      <c r="E29" s="8">
        <f>+'[17]New Format'!$C$50/100</f>
        <v>782.6253999999999</v>
      </c>
      <c r="F29" s="9">
        <f t="shared" si="1"/>
        <v>11.08187901900451</v>
      </c>
      <c r="G29" s="4"/>
    </row>
    <row r="30" spans="1:7" s="10" customFormat="1" ht="17.25">
      <c r="A30" s="7" t="s">
        <v>33</v>
      </c>
      <c r="B30" s="8">
        <f>+'[18]feb''12'!$C$11/100</f>
        <v>375.50010000000003</v>
      </c>
      <c r="C30" s="8">
        <f>+'[18]feb''12'!$C$12/100</f>
        <v>387.8739</v>
      </c>
      <c r="D30" s="8">
        <f>+'[18]feb''12'!$D$11/100</f>
        <v>2431.7253</v>
      </c>
      <c r="E30" s="8">
        <f>+'[18]feb''12'!$D$12/100</f>
        <v>1774.0679</v>
      </c>
      <c r="F30" s="9">
        <f>(D30-E30)/E30*100</f>
        <v>37.070587884488525</v>
      </c>
      <c r="G30" s="4"/>
    </row>
    <row r="31" spans="1:7" s="10" customFormat="1" ht="15">
      <c r="A31" s="13" t="s">
        <v>34</v>
      </c>
      <c r="B31" s="14">
        <f>SUM(B7:B24)</f>
        <v>2046.083558448438</v>
      </c>
      <c r="C31" s="14">
        <f>SUM(C7:C24)</f>
        <v>1555.4397388311693</v>
      </c>
      <c r="D31" s="14">
        <f>SUM(D7:D24)</f>
        <v>21885.485471337648</v>
      </c>
      <c r="E31" s="14">
        <f>SUM(E7:E24)</f>
        <v>17341.296713256834</v>
      </c>
      <c r="F31" s="15">
        <f>(D31-E31)/E31*100</f>
        <v>26.204434611899213</v>
      </c>
      <c r="G31" s="4"/>
    </row>
    <row r="32" spans="1:7" s="10" customFormat="1" ht="15">
      <c r="A32" s="13" t="s">
        <v>35</v>
      </c>
      <c r="B32" s="14">
        <f>SUM(B25:B30)</f>
        <v>2843.0374</v>
      </c>
      <c r="C32" s="14">
        <f>SUM(C25:C30)</f>
        <v>2412.31816428</v>
      </c>
      <c r="D32" s="14">
        <f>SUM(D25:D30)</f>
        <v>30218.967000000004</v>
      </c>
      <c r="E32" s="14">
        <f>SUM(E25:E30)</f>
        <v>24669.94796428</v>
      </c>
      <c r="F32" s="15">
        <f>(D32-E32)/E32*100</f>
        <v>22.493030969317466</v>
      </c>
      <c r="G32" s="4"/>
    </row>
    <row r="33" spans="1:6" ht="19.5" customHeight="1">
      <c r="A33" s="13" t="s">
        <v>36</v>
      </c>
      <c r="B33" s="14">
        <f>+B31+B32</f>
        <v>4889.120958448439</v>
      </c>
      <c r="C33" s="14">
        <f>+C31+C32</f>
        <v>3967.757903111169</v>
      </c>
      <c r="D33" s="14">
        <f>+D31+D32</f>
        <v>52104.45247133765</v>
      </c>
      <c r="E33" s="14">
        <f>+E31+E32</f>
        <v>42011.24467753683</v>
      </c>
      <c r="F33" s="15">
        <f>(D33-E33)/E33*100</f>
        <v>24.025014900826307</v>
      </c>
    </row>
    <row r="34" spans="1:6" ht="17.25">
      <c r="A34" s="16"/>
      <c r="B34" s="17"/>
      <c r="C34" s="17"/>
      <c r="D34" s="17"/>
      <c r="E34" s="17"/>
      <c r="F34" s="18"/>
    </row>
    <row r="35" spans="1:6" ht="12.75" customHeight="1">
      <c r="A35" s="21" t="s">
        <v>37</v>
      </c>
      <c r="B35" s="21"/>
      <c r="C35" s="21"/>
      <c r="D35" s="21"/>
      <c r="E35" s="21"/>
      <c r="F35" s="21"/>
    </row>
    <row r="36" ht="12.75">
      <c r="A36" s="19" t="s">
        <v>38</v>
      </c>
    </row>
    <row r="40" spans="2:3" ht="12.75">
      <c r="B40" s="20"/>
      <c r="C40" s="20"/>
    </row>
    <row r="41" ht="12.75">
      <c r="B41" s="20"/>
    </row>
    <row r="42" ht="12.75">
      <c r="B42" s="20"/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5" right="0.32" top="0.511811023622047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2012-03-22T13:18:38Z</dcterms:modified>
  <cp:category/>
  <cp:version/>
  <cp:contentType/>
  <cp:contentStatus/>
</cp:coreProperties>
</file>