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nlife 022010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0">'nonlife 022010'!$A$1:$F$39</definedName>
  </definedNames>
  <calcPr fullCalcOnLoad="1"/>
</workbook>
</file>

<file path=xl/sharedStrings.xml><?xml version="1.0" encoding="utf-8"?>
<sst xmlns="http://schemas.openxmlformats.org/spreadsheetml/2006/main" count="44" uniqueCount="42">
  <si>
    <t>INSURANCE REGULATORY AND DEVELOPMENT AUTHORITY</t>
  </si>
  <si>
    <t>FLASH FIGURES -- NON LIFE INSURERS</t>
  </si>
  <si>
    <t>GROSS PREMIUM UNDERWRITTEN FOR  AND UPTO THE  MONTH  OF FEBRUARY,  2010</t>
  </si>
  <si>
    <t>(Rs crore)</t>
  </si>
  <si>
    <t>INSURER</t>
  </si>
  <si>
    <t>FEBRUARY</t>
  </si>
  <si>
    <t>APRIL-FEBRUARY</t>
  </si>
  <si>
    <t>GROWTH OVER THE CORRESPONDING PERIOD OF PREVIOUS YEAR</t>
  </si>
  <si>
    <t>2009-10</t>
  </si>
  <si>
    <t>2008-09*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</si>
  <si>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</si>
  <si>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</si>
  <si>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</si>
  <si>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</si>
  <si>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</si>
  <si>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</si>
  <si>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</si>
  <si>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</si>
  <si>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</si>
  <si>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</si>
  <si>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</si>
  <si>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</si>
  <si>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>Raheja QBE $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</si>
  <si>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</si>
  <si>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</si>
  <si>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</si>
  <si>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</si>
  <si>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</si>
  <si>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</si>
  <si>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</si>
  <si>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</si>
  <si>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</si>
  <si>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</t>
  </si>
  <si>
    <t>2.Health Insurance</t>
  </si>
  <si>
    <t>Star Health &amp; Allied Insurance</t>
  </si>
  <si>
    <t>Apollo MUNICH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</si>
  <si>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</si>
  <si>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</si>
  <si>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</si>
  <si>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</si>
  <si>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$ Commenced operations in April, 2009.</t>
  </si>
  <si>
    <t xml:space="preserve">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</si>
</sst>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5"/>
      <name val="Arial"/>
      <family val="2"/>
    </font>
    <font>
      <b/>
      <sz val="11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 quotePrefix="1">
      <alignment horizontal="center" vertical="center" wrapText="1"/>
    </xf>
    <xf numFmtId="0" fontId="6" fillId="0" borderId="9" xfId="0" applyFont="1" applyBorder="1" applyAlignment="1">
      <alignment/>
    </xf>
    <xf numFmtId="2" fontId="7" fillId="0" borderId="10" xfId="18" applyNumberFormat="1" applyFont="1" applyFill="1" applyBorder="1" applyAlignment="1">
      <alignment/>
    </xf>
    <xf numFmtId="2" fontId="7" fillId="0" borderId="11" xfId="18" applyNumberFormat="1" applyFont="1" applyFill="1" applyBorder="1" applyAlignment="1">
      <alignment vertical="center"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5" fillId="0" borderId="12" xfId="18" applyNumberFormat="1" applyFont="1" applyFill="1" applyBorder="1" applyAlignment="1">
      <alignment vertical="center"/>
    </xf>
    <xf numFmtId="2" fontId="8" fillId="0" borderId="13" xfId="18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2" fontId="6" fillId="0" borderId="12" xfId="18" applyNumberFormat="1" applyFont="1" applyFill="1" applyBorder="1" applyAlignment="1">
      <alignment vertical="top" wrapText="1"/>
    </xf>
    <xf numFmtId="2" fontId="5" fillId="0" borderId="12" xfId="18" applyNumberFormat="1" applyFont="1" applyFill="1" applyBorder="1" applyAlignment="1">
      <alignment vertical="top" wrapText="1"/>
    </xf>
    <xf numFmtId="2" fontId="8" fillId="0" borderId="13" xfId="0" applyNumberFormat="1" applyFont="1" applyBorder="1" applyAlignment="1">
      <alignment/>
    </xf>
    <xf numFmtId="2" fontId="7" fillId="0" borderId="13" xfId="18" applyNumberFormat="1" applyFont="1" applyFill="1" applyBorder="1" applyAlignment="1">
      <alignment/>
    </xf>
    <xf numFmtId="2" fontId="7" fillId="0" borderId="15" xfId="18" applyNumberFormat="1" applyFont="1" applyFill="1" applyBorder="1" applyAlignment="1">
      <alignment vertical="center"/>
    </xf>
    <xf numFmtId="2" fontId="6" fillId="0" borderId="16" xfId="18" applyNumberFormat="1" applyFont="1" applyFill="1" applyBorder="1" applyAlignment="1">
      <alignment vertical="top" wrapText="1"/>
    </xf>
    <xf numFmtId="2" fontId="7" fillId="0" borderId="17" xfId="18" applyNumberFormat="1" applyFont="1" applyFill="1" applyBorder="1" applyAlignment="1">
      <alignment/>
    </xf>
    <xf numFmtId="2" fontId="7" fillId="0" borderId="18" xfId="18" applyNumberFormat="1" applyFont="1" applyFill="1" applyBorder="1" applyAlignment="1">
      <alignment vertical="center"/>
    </xf>
    <xf numFmtId="2" fontId="6" fillId="0" borderId="0" xfId="18" applyNumberFormat="1" applyFont="1" applyFill="1" applyBorder="1" applyAlignment="1">
      <alignment vertical="top" wrapText="1"/>
    </xf>
    <xf numFmtId="2" fontId="7" fillId="0" borderId="0" xfId="18" applyNumberFormat="1" applyFont="1" applyFill="1" applyBorder="1" applyAlignment="1">
      <alignment/>
    </xf>
    <xf numFmtId="2" fontId="7" fillId="0" borderId="0" xfId="18" applyNumberFormat="1" applyFont="1" applyFill="1" applyBorder="1" applyAlignment="1">
      <alignment vertical="center"/>
    </xf>
    <xf numFmtId="2" fontId="5" fillId="0" borderId="0" xfId="18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Premium underwritten by non-life insurers  
upto February, 2010</a:t>
            </a:r>
          </a:p>
        </c:rich>
      </c:tx>
      <c:layout>
        <c:manualLayout>
          <c:xMode val="factor"/>
          <c:yMode val="factor"/>
          <c:x val="-0.12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825"/>
          <c:w val="0.95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'[1]Data-Graph (crores)'!$J$103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'[1]Data-Graph (crores)'!$I$104:$I$115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Total</c:v>
                </c:pt>
              </c:strCache>
            </c:strRef>
          </c:cat>
          <c:val>
            <c:numRef>
              <c:f>'[1]Data-Graph (crores)'!$J$104:$J$115</c:f>
              <c:numCache>
                <c:ptCount val="12"/>
                <c:pt idx="0">
                  <c:v>3592.248940850556</c:v>
                </c:pt>
                <c:pt idx="1">
                  <c:v>6006.333245546077</c:v>
                </c:pt>
                <c:pt idx="2">
                  <c:v>8434.000468029988</c:v>
                </c:pt>
                <c:pt idx="3">
                  <c:v>10938.464403240181</c:v>
                </c:pt>
                <c:pt idx="4">
                  <c:v>13213.663502600506</c:v>
                </c:pt>
                <c:pt idx="5">
                  <c:v>15571.719757434337</c:v>
                </c:pt>
                <c:pt idx="6">
                  <c:v>18057.48286724646</c:v>
                </c:pt>
                <c:pt idx="7">
                  <c:v>20295.455889302128</c:v>
                </c:pt>
                <c:pt idx="8">
                  <c:v>22890.489161199628</c:v>
                </c:pt>
                <c:pt idx="9">
                  <c:v>25496.06539872678</c:v>
                </c:pt>
                <c:pt idx="10">
                  <c:v>27739.05841454882</c:v>
                </c:pt>
                <c:pt idx="11">
                  <c:v>30601.200498269027</c:v>
                </c:pt>
              </c:numCache>
            </c:numRef>
          </c:val>
        </c:ser>
        <c:ser>
          <c:idx val="1"/>
          <c:order val="1"/>
          <c:tx>
            <c:strRef>
              <c:f>'[1]Data-Graph (crores)'!$K$103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'[1]Data-Graph (crores)'!$I$104:$I$115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Total</c:v>
                </c:pt>
              </c:strCache>
            </c:strRef>
          </c:cat>
          <c:val>
            <c:numRef>
              <c:f>'[1]Data-Graph (crores)'!$K$104:$K$115</c:f>
              <c:numCache>
                <c:ptCount val="12"/>
                <c:pt idx="0">
                  <c:v>3736.6831474805576</c:v>
                </c:pt>
                <c:pt idx="1">
                  <c:v>6226.213077893012</c:v>
                </c:pt>
                <c:pt idx="2">
                  <c:v>8819.679936003446</c:v>
                </c:pt>
                <c:pt idx="3">
                  <c:v>11682.60881364648</c:v>
                </c:pt>
                <c:pt idx="4">
                  <c:v>14216.478892195297</c:v>
                </c:pt>
                <c:pt idx="5">
                  <c:v>16819.94908286933</c:v>
                </c:pt>
                <c:pt idx="6">
                  <c:v>19671.154048113807</c:v>
                </c:pt>
                <c:pt idx="7">
                  <c:v>22203.475759283123</c:v>
                </c:pt>
                <c:pt idx="8">
                  <c:v>25167.090510152535</c:v>
                </c:pt>
                <c:pt idx="9">
                  <c:v>28169.230278150797</c:v>
                </c:pt>
                <c:pt idx="10">
                  <c:v>30936.534398119613</c:v>
                </c:pt>
                <c:pt idx="11">
                  <c:v>30936.534398119613</c:v>
                </c:pt>
              </c:numCache>
            </c:numRef>
          </c:val>
        </c:ser>
        <c:axId val="38194187"/>
        <c:axId val="8203364"/>
      </c:barChart>
      <c:catAx>
        <c:axId val="38194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03364"/>
        <c:crosses val="autoZero"/>
        <c:auto val="1"/>
        <c:lblOffset val="100"/>
        <c:noMultiLvlLbl val="0"/>
      </c:catAx>
      <c:valAx>
        <c:axId val="8203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Premium (Rs.In Crores)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1941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922"/>
          <c:w val="0.101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0.00625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9525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0.87025</cdr:y>
    </cdr:from>
    <cdr:to>
      <cdr:x>0.602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5181600"/>
          <a:ext cx="51530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
* Excluding ECGC, AIC &amp; Standalone Health Insurers
* Compiled on the basis of data submitted by the Insurance companies
</a:t>
          </a:r>
        </a:p>
      </cdr:txBody>
    </cdr:sp>
  </cdr:relSizeAnchor>
  <cdr:relSizeAnchor xmlns:cdr="http://schemas.openxmlformats.org/drawingml/2006/chartDrawing">
    <cdr:from>
      <cdr:x>0.6345</cdr:x>
      <cdr:y>0.0435</cdr:y>
    </cdr:from>
    <cdr:to>
      <cdr:x>1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57175"/>
          <a:ext cx="3171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Note :     1.  Total  for 2008-09 is for 12 month period.
                2.  Total for 2009-10 is upto February, 2010.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FEBRUARY%202010\NONLIFE\Consolidation\February%20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FUTUR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UNIVERS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SHRIRA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BHARTI%20AX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RAHEJAQB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NEW%20INDI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NATION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ECG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STAR%20HEALT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APOLLO%20MUNI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ROYAL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FEBRUARY%202010\NONLIFE\FUTU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TATA%20A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RELIAN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IFFKO-TOK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ICICI%20Lomb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BAJAJ%20ALLIANZ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HDFC%20ERG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EBRUARY%202010\NONLIFE\CHOLAMANDALA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y- Journal"/>
      <sheetName val="February - Internal"/>
      <sheetName val="Data-Graph (crores)"/>
      <sheetName val="Graph"/>
    </sheetNames>
    <sheetDataSet>
      <sheetData sheetId="2">
        <row r="103">
          <cell r="J103" t="str">
            <v>2008-09</v>
          </cell>
          <cell r="K103" t="str">
            <v>2009-10</v>
          </cell>
        </row>
        <row r="104">
          <cell r="I104" t="str">
            <v>April</v>
          </cell>
          <cell r="J104">
            <v>3592.248940850556</v>
          </cell>
          <cell r="K104">
            <v>3736.6831474805576</v>
          </cell>
        </row>
        <row r="105">
          <cell r="I105" t="str">
            <v>May</v>
          </cell>
          <cell r="J105">
            <v>6006.333245546077</v>
          </cell>
          <cell r="K105">
            <v>6226.213077893012</v>
          </cell>
        </row>
        <row r="106">
          <cell r="I106" t="str">
            <v>June</v>
          </cell>
          <cell r="J106">
            <v>8434.000468029988</v>
          </cell>
          <cell r="K106">
            <v>8819.679936003446</v>
          </cell>
        </row>
        <row r="107">
          <cell r="I107" t="str">
            <v>July</v>
          </cell>
          <cell r="J107">
            <v>10938.464403240181</v>
          </cell>
          <cell r="K107">
            <v>11682.60881364648</v>
          </cell>
        </row>
        <row r="108">
          <cell r="I108" t="str">
            <v>August</v>
          </cell>
          <cell r="J108">
            <v>13213.663502600506</v>
          </cell>
          <cell r="K108">
            <v>14216.478892195297</v>
          </cell>
        </row>
        <row r="109">
          <cell r="I109" t="str">
            <v>September</v>
          </cell>
          <cell r="J109">
            <v>15571.719757434337</v>
          </cell>
          <cell r="K109">
            <v>16819.94908286933</v>
          </cell>
        </row>
        <row r="110">
          <cell r="I110" t="str">
            <v>October</v>
          </cell>
          <cell r="J110">
            <v>18057.48286724646</v>
          </cell>
          <cell r="K110">
            <v>19671.154048113807</v>
          </cell>
        </row>
        <row r="111">
          <cell r="I111" t="str">
            <v>November</v>
          </cell>
          <cell r="J111">
            <v>20295.455889302128</v>
          </cell>
          <cell r="K111">
            <v>22203.475759283123</v>
          </cell>
        </row>
        <row r="112">
          <cell r="I112" t="str">
            <v>December</v>
          </cell>
          <cell r="J112">
            <v>22890.489161199628</v>
          </cell>
          <cell r="K112">
            <v>25167.090510152535</v>
          </cell>
        </row>
        <row r="113">
          <cell r="I113" t="str">
            <v>January</v>
          </cell>
          <cell r="J113">
            <v>25496.06539872678</v>
          </cell>
          <cell r="K113">
            <v>28169.230278150797</v>
          </cell>
        </row>
        <row r="114">
          <cell r="I114" t="str">
            <v>February</v>
          </cell>
          <cell r="J114">
            <v>27739.05841454882</v>
          </cell>
          <cell r="K114">
            <v>30936.534398119613</v>
          </cell>
        </row>
        <row r="115">
          <cell r="I115" t="str">
            <v>Total</v>
          </cell>
          <cell r="J115">
            <v>30601.200498269027</v>
          </cell>
          <cell r="K115">
            <v>30936.534398119613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Feb10"/>
    </sheetNames>
    <sheetDataSet>
      <sheetData sheetId="0">
        <row r="49">
          <cell r="B49">
            <v>3484.8056593</v>
          </cell>
        </row>
        <row r="50">
          <cell r="B50">
            <v>2031.0745446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SGI -FEB  2010"/>
    </sheetNames>
    <sheetDataSet>
      <sheetData sheetId="0">
        <row r="49">
          <cell r="B49">
            <v>2001.4968048378078</v>
          </cell>
          <cell r="C49">
            <v>15521.93952345456</v>
          </cell>
        </row>
        <row r="50">
          <cell r="B50">
            <v>729.43644</v>
          </cell>
          <cell r="C50">
            <v>1934.7000000000003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5151.589999999999</v>
          </cell>
          <cell r="C49">
            <v>35820.4</v>
          </cell>
        </row>
        <row r="50">
          <cell r="B50">
            <v>2544.22</v>
          </cell>
          <cell r="C50">
            <v>10738.199999999999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3217.3624303999995</v>
          </cell>
          <cell r="C49">
            <v>24406.011518000003</v>
          </cell>
        </row>
        <row r="50">
          <cell r="B50">
            <v>644.4844700000001</v>
          </cell>
          <cell r="C50">
            <v>2074.4972212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21.84512</v>
          </cell>
          <cell r="C49">
            <v>143.51555679999998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WISE SNAP FEB 2010"/>
      <sheetName val="SINGLE SHEET SNAP FEB2010"/>
      <sheetName val="Sheet3"/>
    </sheetNames>
    <sheetDataSet>
      <sheetData sheetId="1">
        <row r="41">
          <cell r="C41">
            <v>470.15999999999997</v>
          </cell>
          <cell r="D41">
            <v>420.41</v>
          </cell>
          <cell r="F41">
            <v>5427.93</v>
          </cell>
          <cell r="G41">
            <v>4986.640000000001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C57">
            <v>399.62</v>
          </cell>
          <cell r="D57">
            <v>308.95000000000005</v>
          </cell>
          <cell r="G57">
            <v>4104.18</v>
          </cell>
          <cell r="H57">
            <v>3867.8999999999996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7055.76</v>
          </cell>
          <cell r="C49">
            <v>73171.31</v>
          </cell>
        </row>
        <row r="50">
          <cell r="B50">
            <v>6599.44</v>
          </cell>
          <cell r="C50">
            <v>66552.92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13434.24</v>
          </cell>
          <cell r="C49">
            <v>92099.62</v>
          </cell>
        </row>
        <row r="50">
          <cell r="B50">
            <v>1011.27</v>
          </cell>
          <cell r="C50">
            <v>49448.920000000006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943.08964</v>
          </cell>
          <cell r="C49">
            <v>10018.13253</v>
          </cell>
        </row>
        <row r="50">
          <cell r="B50">
            <v>472.14000000000004</v>
          </cell>
          <cell r="C50">
            <v>4273.22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ABILITY BASE"/>
      <sheetName val="New Format"/>
      <sheetName val="base pivot"/>
      <sheetName val="data from sara - Dec 09"/>
    </sheetNames>
    <sheetDataSet>
      <sheetData sheetId="1">
        <row r="49">
          <cell r="B49">
            <v>7857.492661817276</v>
          </cell>
          <cell r="C49">
            <v>82044.47405241599</v>
          </cell>
        </row>
        <row r="50">
          <cell r="B50">
            <v>6506.545541998459</v>
          </cell>
          <cell r="C50">
            <v>72809.84430065336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Feb10"/>
    </sheetNames>
    <sheetDataSet>
      <sheetData sheetId="0">
        <row r="49">
          <cell r="C49">
            <v>34251.69727610001</v>
          </cell>
        </row>
        <row r="50">
          <cell r="C50">
            <v>17044.7079533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7605.095805400004</v>
          </cell>
          <cell r="C49">
            <v>81376.84467080001</v>
          </cell>
        </row>
        <row r="50">
          <cell r="B50">
            <v>6347.054675519545</v>
          </cell>
          <cell r="C50">
            <v>81318.78342777773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2"/>
      <sheetName val="Sheet3"/>
      <sheetName val="Sheet1"/>
    </sheetNames>
    <sheetDataSet>
      <sheetData sheetId="0">
        <row r="49">
          <cell r="B49">
            <v>13741.015183884472</v>
          </cell>
          <cell r="C49">
            <v>184697.81269411245</v>
          </cell>
        </row>
        <row r="50">
          <cell r="B50">
            <v>14073.856274158996</v>
          </cell>
          <cell r="C50">
            <v>177663.7262919982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10811.326104599999</v>
          </cell>
          <cell r="C49">
            <v>133685.8367214</v>
          </cell>
        </row>
        <row r="50">
          <cell r="B50">
            <v>9618.075900999998</v>
          </cell>
          <cell r="C50">
            <v>125770.73757909998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RDA Feb-10"/>
    </sheetNames>
    <sheetDataSet>
      <sheetData sheetId="0">
        <row r="49">
          <cell r="B49">
            <v>27261.50750856612</v>
          </cell>
          <cell r="C49">
            <v>300273.9262468165</v>
          </cell>
        </row>
        <row r="50">
          <cell r="B50">
            <v>21589.064043869996</v>
          </cell>
          <cell r="C50">
            <v>325556.07367176324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21312.6083</v>
          </cell>
          <cell r="C49">
            <v>224542.57452999998</v>
          </cell>
        </row>
        <row r="50">
          <cell r="B50">
            <v>19307.52935000002</v>
          </cell>
          <cell r="C50">
            <v>240750.37085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6947.468777393691</v>
          </cell>
          <cell r="C49">
            <v>82259.4951304433</v>
          </cell>
        </row>
        <row r="50">
          <cell r="B50">
            <v>3045.7452381886733</v>
          </cell>
          <cell r="C50">
            <v>29842.91891368435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b 10"/>
    </sheetNames>
    <sheetDataSet>
      <sheetData sheetId="0">
        <row r="49">
          <cell r="B49">
            <v>6406.804602008799</v>
          </cell>
          <cell r="C49">
            <v>72384.91189161788</v>
          </cell>
        </row>
        <row r="50">
          <cell r="B50">
            <v>5600.221537568168</v>
          </cell>
          <cell r="C50">
            <v>64397.281245405175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pane xSplit="1" ySplit="6" topLeftCell="B7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G15" sqref="G15"/>
    </sheetView>
  </sheetViews>
  <sheetFormatPr defaultColWidth="9.140625" defaultRowHeight="12.75"/>
  <cols>
    <col min="1" max="1" width="31.7109375" style="0" customWidth="1"/>
    <col min="2" max="2" width="16.7109375" style="0" customWidth="1"/>
    <col min="3" max="3" width="13.57421875" style="0" customWidth="1"/>
    <col min="4" max="4" width="12.28125" style="0" customWidth="1"/>
    <col min="5" max="5" width="15.00390625" style="0" customWidth="1"/>
    <col min="6" max="6" width="21.140625" style="0" customWidth="1"/>
    <col min="7" max="7" width="9.5742187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 customHeight="1">
      <c r="A3" s="2" t="s">
        <v>2</v>
      </c>
      <c r="B3" s="2"/>
      <c r="C3" s="2"/>
      <c r="D3" s="2"/>
      <c r="E3" s="2"/>
      <c r="F3" s="2"/>
    </row>
    <row r="4" ht="13.5" thickBot="1">
      <c r="F4" s="3" t="s">
        <v>3</v>
      </c>
    </row>
    <row r="5" spans="1:6" ht="37.5" customHeight="1" thickBot="1">
      <c r="A5" s="4" t="s">
        <v>4</v>
      </c>
      <c r="B5" s="5" t="s">
        <v>5</v>
      </c>
      <c r="C5" s="6"/>
      <c r="D5" s="5" t="s">
        <v>6</v>
      </c>
      <c r="E5" s="7"/>
      <c r="F5" s="8" t="s">
        <v>7</v>
      </c>
    </row>
    <row r="6" spans="1:6" ht="26.25" customHeight="1" thickBot="1">
      <c r="A6" s="9"/>
      <c r="B6" s="10" t="s">
        <v>8</v>
      </c>
      <c r="C6" s="10" t="s">
        <v>9</v>
      </c>
      <c r="D6" s="11" t="s">
        <v>8</v>
      </c>
      <c r="E6" s="10" t="s">
        <v>9</v>
      </c>
      <c r="F6" s="12"/>
    </row>
    <row r="7" spans="1:6" ht="17.25">
      <c r="A7" s="13" t="s">
        <v>10</v>
      </c>
      <c r="B7" s="14">
        <f>+'[2]New Format'!$B$49/100</f>
        <v>78.57492661817275</v>
      </c>
      <c r="C7" s="14">
        <f>+'[2]New Format'!$B$50/100</f>
        <v>65.06545541998459</v>
      </c>
      <c r="D7" s="14">
        <f>+'[2]New Format'!$C$49/100</f>
        <v>820.4447405241599</v>
      </c>
      <c r="E7" s="14">
        <f>+'[2]New Format'!$C$50/100</f>
        <v>728.0984430065337</v>
      </c>
      <c r="F7" s="15">
        <f aca="true" t="shared" si="0" ref="F7:F18">(D7-E7)/E7*100</f>
        <v>12.683215903649108</v>
      </c>
    </row>
    <row r="8" spans="1:8" s="17" customFormat="1" ht="17.25">
      <c r="A8" s="16" t="s">
        <v>11</v>
      </c>
      <c r="B8" s="14">
        <f>+'[3]New Format'!$B$49/100</f>
        <v>76.05095805400003</v>
      </c>
      <c r="C8" s="14">
        <f>+'[3]New Format'!$B$50/100</f>
        <v>63.47054675519544</v>
      </c>
      <c r="D8" s="14">
        <f>+'[3]New Format'!$C$49/100</f>
        <v>813.7684467080002</v>
      </c>
      <c r="E8" s="14">
        <f>+'[3]New Format'!$C$50/100</f>
        <v>813.1878342777773</v>
      </c>
      <c r="F8" s="15">
        <f t="shared" si="0"/>
        <v>0.07139954703559694</v>
      </c>
      <c r="G8"/>
      <c r="H8"/>
    </row>
    <row r="9" spans="1:8" s="17" customFormat="1" ht="17.25">
      <c r="A9" s="16" t="s">
        <v>12</v>
      </c>
      <c r="B9" s="14">
        <f>+'[4]New Format'!$B$49/100</f>
        <v>137.4101518388447</v>
      </c>
      <c r="C9" s="14">
        <f>+'[4]New Format'!$B$50/100</f>
        <v>140.73856274158996</v>
      </c>
      <c r="D9" s="14">
        <f>+'[4]New Format'!$C$49/100</f>
        <v>1846.9781269411244</v>
      </c>
      <c r="E9" s="14">
        <f>+'[4]New Format'!$C$50/100</f>
        <v>1776.637262919982</v>
      </c>
      <c r="F9" s="15">
        <f t="shared" si="0"/>
        <v>3.9592135935240953</v>
      </c>
      <c r="G9"/>
      <c r="H9"/>
    </row>
    <row r="10" spans="1:8" s="17" customFormat="1" ht="17.25">
      <c r="A10" s="16" t="s">
        <v>13</v>
      </c>
      <c r="B10" s="14">
        <f>+'[5]New Format'!$B$49/100</f>
        <v>108.11326104599999</v>
      </c>
      <c r="C10" s="14">
        <f>+'[5]New Format'!$B$50/100</f>
        <v>96.18075900999999</v>
      </c>
      <c r="D10" s="14">
        <f>+'[5]New Format'!$C$49/100</f>
        <v>1336.858367214</v>
      </c>
      <c r="E10" s="14">
        <f>+'[5]New Format'!$C$50/100</f>
        <v>1257.7073757909998</v>
      </c>
      <c r="F10" s="15">
        <f t="shared" si="0"/>
        <v>6.29327560182435</v>
      </c>
      <c r="G10"/>
      <c r="H10"/>
    </row>
    <row r="11" spans="1:8" s="17" customFormat="1" ht="17.25">
      <c r="A11" s="16" t="s">
        <v>14</v>
      </c>
      <c r="B11" s="14">
        <f>+'[6]IRDA Feb-10'!$B$49/100</f>
        <v>272.6150750856612</v>
      </c>
      <c r="C11" s="14">
        <f>+'[6]IRDA Feb-10'!$B$50/100</f>
        <v>215.89064043869996</v>
      </c>
      <c r="D11" s="14">
        <f>+'[6]IRDA Feb-10'!$C$49/100</f>
        <v>3002.739262468165</v>
      </c>
      <c r="E11" s="14">
        <f>+'[6]IRDA Feb-10'!$C$50/100</f>
        <v>3255.5607367176326</v>
      </c>
      <c r="F11" s="15">
        <f t="shared" si="0"/>
        <v>-7.765834972698764</v>
      </c>
      <c r="G11"/>
      <c r="H11"/>
    </row>
    <row r="12" spans="1:8" s="17" customFormat="1" ht="17.25">
      <c r="A12" s="16" t="s">
        <v>15</v>
      </c>
      <c r="B12" s="14">
        <f>+'[7]New Format'!$B$49/100</f>
        <v>213.126083</v>
      </c>
      <c r="C12" s="14">
        <f>+'[7]New Format'!$B$50/100</f>
        <v>193.07529350000019</v>
      </c>
      <c r="D12" s="14">
        <f>+'[7]New Format'!$C$49/100</f>
        <v>2245.4257453</v>
      </c>
      <c r="E12" s="14">
        <f>+'[7]New Format'!$C$50/100</f>
        <v>2407.5037085</v>
      </c>
      <c r="F12" s="15">
        <f t="shared" si="0"/>
        <v>-6.7321999392051985</v>
      </c>
      <c r="G12"/>
      <c r="H12"/>
    </row>
    <row r="13" spans="1:8" s="17" customFormat="1" ht="17.25">
      <c r="A13" s="16" t="s">
        <v>16</v>
      </c>
      <c r="B13" s="14">
        <f>+'[8]New Format'!$B$49/100</f>
        <v>69.4746877739369</v>
      </c>
      <c r="C13" s="14">
        <f>+'[8]New Format'!$B$50/100</f>
        <v>30.457452381886732</v>
      </c>
      <c r="D13" s="14">
        <f>+'[8]New Format'!$C$49/100</f>
        <v>822.594951304433</v>
      </c>
      <c r="E13" s="14">
        <f>+'[8]New Format'!$C$50/100</f>
        <v>298.4291891368435</v>
      </c>
      <c r="F13" s="15">
        <f t="shared" si="0"/>
        <v>175.64158642914632</v>
      </c>
      <c r="G13"/>
      <c r="H13"/>
    </row>
    <row r="14" spans="1:8" s="17" customFormat="1" ht="18" customHeight="1">
      <c r="A14" s="16" t="s">
        <v>17</v>
      </c>
      <c r="B14" s="14">
        <f>+'[9]Feb 10'!$B$49/100</f>
        <v>64.06804602008799</v>
      </c>
      <c r="C14" s="14">
        <f>+'[9]Feb 10'!$B$50/100</f>
        <v>56.00221537568168</v>
      </c>
      <c r="D14" s="14">
        <f>+'[9]Feb 10'!$C$49/100</f>
        <v>723.8491189161789</v>
      </c>
      <c r="E14" s="14">
        <f>+'[9]Feb 10'!$C$50/100</f>
        <v>643.9728124540518</v>
      </c>
      <c r="F14" s="15">
        <f t="shared" si="0"/>
        <v>12.403676819481625</v>
      </c>
      <c r="G14"/>
      <c r="H14"/>
    </row>
    <row r="15" spans="1:8" s="17" customFormat="1" ht="18" customHeight="1">
      <c r="A15" s="16" t="s">
        <v>18</v>
      </c>
      <c r="B15" s="14">
        <f>+'[10]New Format-NONLIFE Feb10'!$B$49/100</f>
        <v>34.848056593</v>
      </c>
      <c r="C15" s="14">
        <f>+'[10]New Format-NONLIFE Feb10'!$B$50/100</f>
        <v>20.310745446000002</v>
      </c>
      <c r="D15" s="14">
        <f>'[20]New Format-NONLIFE Feb10'!$C$49/100</f>
        <v>342.5169727610001</v>
      </c>
      <c r="E15" s="14">
        <f>'[20]New Format-NONLIFE Feb10'!$C$50/100</f>
        <v>170.447079533</v>
      </c>
      <c r="F15" s="15">
        <f t="shared" si="0"/>
        <v>100.95209240278353</v>
      </c>
      <c r="G15"/>
      <c r="H15"/>
    </row>
    <row r="16" spans="1:8" s="17" customFormat="1" ht="18" customHeight="1">
      <c r="A16" s="16" t="s">
        <v>19</v>
      </c>
      <c r="B16" s="14">
        <f>+'[11]USGI -FEB  2010'!$B$49/100</f>
        <v>20.014968048378076</v>
      </c>
      <c r="C16" s="14">
        <f>+'[11]USGI -FEB  2010'!$B$50/100</f>
        <v>7.294364399999999</v>
      </c>
      <c r="D16" s="14">
        <f>+'[11]USGI -FEB  2010'!$C$49/100</f>
        <v>155.2193952345456</v>
      </c>
      <c r="E16" s="14">
        <f>+'[11]USGI -FEB  2010'!$C$50/100</f>
        <v>19.347</v>
      </c>
      <c r="F16" s="15">
        <f t="shared" si="0"/>
        <v>702.2918035589269</v>
      </c>
      <c r="G16"/>
      <c r="H16"/>
    </row>
    <row r="17" spans="1:8" s="17" customFormat="1" ht="17.25">
      <c r="A17" s="18" t="s">
        <v>20</v>
      </c>
      <c r="B17" s="19">
        <f>+'[12]Sheet1'!$B$49/100</f>
        <v>51.515899999999995</v>
      </c>
      <c r="C17" s="19">
        <f>+'[12]Sheet1'!$B$50/100</f>
        <v>25.4422</v>
      </c>
      <c r="D17" s="19">
        <f>+'[12]Sheet1'!$C$49/100</f>
        <v>358.204</v>
      </c>
      <c r="E17" s="19">
        <f>+'[12]Sheet1'!$C$50/100</f>
        <v>107.38199999999999</v>
      </c>
      <c r="F17" s="15">
        <f t="shared" si="0"/>
        <v>233.57918459332106</v>
      </c>
      <c r="G17"/>
      <c r="H17"/>
    </row>
    <row r="18" spans="1:8" s="17" customFormat="1" ht="17.25">
      <c r="A18" s="18" t="s">
        <v>21</v>
      </c>
      <c r="B18" s="19">
        <f>+'[13]New Format'!$B$49/100</f>
        <v>32.17362430399999</v>
      </c>
      <c r="C18" s="19">
        <f>+'[13]New Format'!$B$50/100</f>
        <v>6.444844700000001</v>
      </c>
      <c r="D18" s="19">
        <f>+'[13]New Format'!$C$49/100</f>
        <v>244.06011518000003</v>
      </c>
      <c r="E18" s="19">
        <f>+'[13]New Format'!$C$50/100</f>
        <v>20.744972211999997</v>
      </c>
      <c r="F18" s="15">
        <f t="shared" si="0"/>
        <v>1076.4783904546407</v>
      </c>
      <c r="G18"/>
      <c r="H18"/>
    </row>
    <row r="19" spans="1:8" s="17" customFormat="1" ht="17.25">
      <c r="A19" s="18" t="s">
        <v>22</v>
      </c>
      <c r="B19" s="20">
        <f>+'[14]New Format'!$B$49/100</f>
        <v>0.2184512</v>
      </c>
      <c r="C19" s="20">
        <f>+'[14]New Format'!$B$50/100</f>
        <v>0</v>
      </c>
      <c r="D19" s="20">
        <f>+'[14]New Format'!$C$49/100</f>
        <v>1.4351555679999999</v>
      </c>
      <c r="E19" s="20">
        <f>+'[14]New Format'!$C$50/100</f>
        <v>0</v>
      </c>
      <c r="F19" s="15"/>
      <c r="G19"/>
      <c r="H19"/>
    </row>
    <row r="20" spans="1:8" s="17" customFormat="1" ht="17.25">
      <c r="A20" s="16" t="s">
        <v>23</v>
      </c>
      <c r="B20" s="14">
        <f>+'[15]SINGLE SHEET SNAP FEB2010'!$C$41</f>
        <v>470.15999999999997</v>
      </c>
      <c r="C20" s="14">
        <f>+'[15]SINGLE SHEET SNAP FEB2010'!$D$41</f>
        <v>420.41</v>
      </c>
      <c r="D20" s="14">
        <f>+'[15]SINGLE SHEET SNAP FEB2010'!$F$41</f>
        <v>5427.93</v>
      </c>
      <c r="E20" s="14">
        <f>+'[15]SINGLE SHEET SNAP FEB2010'!$G$41</f>
        <v>4986.640000000001</v>
      </c>
      <c r="F20" s="15">
        <f aca="true" t="shared" si="1" ref="F20:F26">(D20-E20)/E20*100</f>
        <v>8.849445718961043</v>
      </c>
      <c r="G20"/>
      <c r="H20"/>
    </row>
    <row r="21" spans="1:8" s="17" customFormat="1" ht="17.25">
      <c r="A21" s="16" t="s">
        <v>24</v>
      </c>
      <c r="B21" s="14">
        <f>+'[16]Sheet1'!$C$57</f>
        <v>399.62</v>
      </c>
      <c r="C21" s="14">
        <f>+'[16]Sheet1'!$D$57</f>
        <v>308.95000000000005</v>
      </c>
      <c r="D21" s="14">
        <f>+'[16]Sheet1'!$G$57</f>
        <v>4104.18</v>
      </c>
      <c r="E21" s="14">
        <f>+'[16]Sheet1'!$H$57</f>
        <v>3867.8999999999996</v>
      </c>
      <c r="F21" s="15">
        <f t="shared" si="1"/>
        <v>6.108741177383094</v>
      </c>
      <c r="G21"/>
      <c r="H21"/>
    </row>
    <row r="22" spans="1:8" s="17" customFormat="1" ht="17.25">
      <c r="A22" s="16" t="s">
        <v>25</v>
      </c>
      <c r="B22" s="14">
        <v>384.14</v>
      </c>
      <c r="C22" s="14">
        <v>316.35</v>
      </c>
      <c r="D22" s="14">
        <v>4551.31</v>
      </c>
      <c r="E22" s="14">
        <v>3810.07</v>
      </c>
      <c r="F22" s="15">
        <f t="shared" si="1"/>
        <v>19.454760673688416</v>
      </c>
      <c r="G22"/>
      <c r="H22"/>
    </row>
    <row r="23" spans="1:8" s="17" customFormat="1" ht="17.25">
      <c r="A23" s="16" t="s">
        <v>26</v>
      </c>
      <c r="B23" s="14">
        <v>359.63</v>
      </c>
      <c r="C23" s="14">
        <v>309.32</v>
      </c>
      <c r="D23" s="14">
        <v>4139.02</v>
      </c>
      <c r="E23" s="14">
        <v>3575.43</v>
      </c>
      <c r="F23" s="15">
        <f t="shared" si="1"/>
        <v>15.762859292448757</v>
      </c>
      <c r="G23"/>
      <c r="H23"/>
    </row>
    <row r="24" spans="1:8" s="17" customFormat="1" ht="17.25">
      <c r="A24" s="21" t="s">
        <v>27</v>
      </c>
      <c r="B24" s="22">
        <f>SUM(B7:B19)</f>
        <v>1158.2041895820817</v>
      </c>
      <c r="C24" s="22">
        <f>SUM(C7:C19)</f>
        <v>920.3730801690384</v>
      </c>
      <c r="D24" s="22">
        <f>SUM(D7:D19)</f>
        <v>12714.09439811961</v>
      </c>
      <c r="E24" s="22">
        <f>SUM(E7:E19)</f>
        <v>11499.01841454882</v>
      </c>
      <c r="F24" s="15">
        <f t="shared" si="1"/>
        <v>10.566780048229582</v>
      </c>
      <c r="G24"/>
      <c r="H24"/>
    </row>
    <row r="25" spans="1:8" s="17" customFormat="1" ht="17.25">
      <c r="A25" s="21" t="s">
        <v>28</v>
      </c>
      <c r="B25" s="22">
        <f>SUM(B20:B23)</f>
        <v>1613.5500000000002</v>
      </c>
      <c r="C25" s="22">
        <f>SUM(C20:C23)</f>
        <v>1355.03</v>
      </c>
      <c r="D25" s="22">
        <f>SUM(D20:D23)</f>
        <v>18222.440000000002</v>
      </c>
      <c r="E25" s="22">
        <f>SUM(E20:E23)</f>
        <v>16240.04</v>
      </c>
      <c r="F25" s="15">
        <f t="shared" si="1"/>
        <v>12.206866485550536</v>
      </c>
      <c r="G25"/>
      <c r="H25"/>
    </row>
    <row r="26" spans="1:6" ht="19.5" customHeight="1">
      <c r="A26" s="21" t="s">
        <v>29</v>
      </c>
      <c r="B26" s="22">
        <f>SUM(B24:B25)</f>
        <v>2771.754189582082</v>
      </c>
      <c r="C26" s="22">
        <f>SUM(C24:C25)</f>
        <v>2275.4030801690383</v>
      </c>
      <c r="D26" s="22">
        <f>SUM(D24:D25)</f>
        <v>30936.534398119613</v>
      </c>
      <c r="E26" s="22">
        <f>SUM(E24:E25)</f>
        <v>27739.05841454882</v>
      </c>
      <c r="F26" s="15">
        <f t="shared" si="1"/>
        <v>11.526980965921151</v>
      </c>
    </row>
    <row r="27" spans="1:6" ht="19.5" customHeight="1">
      <c r="A27" s="21" t="s">
        <v>30</v>
      </c>
      <c r="B27" s="23"/>
      <c r="C27" s="23"/>
      <c r="D27" s="23"/>
      <c r="E27" s="23"/>
      <c r="F27" s="15"/>
    </row>
    <row r="28" spans="1:8" s="17" customFormat="1" ht="17.25">
      <c r="A28" s="21" t="s">
        <v>31</v>
      </c>
      <c r="B28" s="23"/>
      <c r="C28" s="23"/>
      <c r="D28" s="23"/>
      <c r="E28" s="23"/>
      <c r="F28" s="15"/>
      <c r="G28"/>
      <c r="H28"/>
    </row>
    <row r="29" spans="1:8" s="17" customFormat="1" ht="17.25">
      <c r="A29" s="16" t="s">
        <v>32</v>
      </c>
      <c r="B29" s="14">
        <f>+'[17]New Format'!$B$49/100</f>
        <v>70.55760000000001</v>
      </c>
      <c r="C29" s="14">
        <f>+'[17]New Format'!$B$50/100</f>
        <v>65.9944</v>
      </c>
      <c r="D29" s="14">
        <f>+'[17]New Format'!$C$49/100</f>
        <v>731.7130999999999</v>
      </c>
      <c r="E29" s="14">
        <f>+'[17]New Format'!$C$50/100</f>
        <v>665.5292</v>
      </c>
      <c r="F29" s="15">
        <f>(D29-E29)/E29*100</f>
        <v>9.944552395296856</v>
      </c>
      <c r="G29"/>
      <c r="H29"/>
    </row>
    <row r="30" spans="1:6" ht="17.25">
      <c r="A30" s="24" t="s">
        <v>33</v>
      </c>
      <c r="B30" s="19"/>
      <c r="C30" s="19"/>
      <c r="D30" s="19"/>
      <c r="E30" s="19"/>
      <c r="F30" s="15"/>
    </row>
    <row r="31" spans="1:6" ht="17.25">
      <c r="A31" s="25" t="s">
        <v>34</v>
      </c>
      <c r="B31" s="14">
        <f>+'[18]New Format'!$B$49/100</f>
        <v>134.3424</v>
      </c>
      <c r="C31" s="14">
        <f>+'[18]New Format'!$B$50/100</f>
        <v>10.1127</v>
      </c>
      <c r="D31" s="14">
        <f>+'[18]New Format'!$C$49/100</f>
        <v>920.9961999999999</v>
      </c>
      <c r="E31" s="14">
        <f>+'[18]New Format'!$C$50/100</f>
        <v>494.48920000000004</v>
      </c>
      <c r="F31" s="15">
        <f>(D31-E31)/E31*100</f>
        <v>86.25203543373644</v>
      </c>
    </row>
    <row r="32" spans="1:6" ht="17.25">
      <c r="A32" s="25" t="s">
        <v>35</v>
      </c>
      <c r="B32" s="14">
        <f>+'[19]New Format'!$B$49/100</f>
        <v>9.4308964</v>
      </c>
      <c r="C32" s="14">
        <f>+'[19]New Format'!$B$50/100</f>
        <v>4.7214</v>
      </c>
      <c r="D32" s="14">
        <f>+'[19]New Format'!$C$49/100</f>
        <v>100.18132530000001</v>
      </c>
      <c r="E32" s="14">
        <f>+'[19]New Format'!$C$50/100</f>
        <v>42.732200000000006</v>
      </c>
      <c r="F32" s="15">
        <f>(D32-E32)/E32*100</f>
        <v>134.4398961438915</v>
      </c>
    </row>
    <row r="33" spans="1:6" ht="17.25">
      <c r="A33" s="26" t="s">
        <v>36</v>
      </c>
      <c r="B33" s="27">
        <f>B31+B32</f>
        <v>143.7732964</v>
      </c>
      <c r="C33" s="27">
        <f>C31+C32</f>
        <v>14.8341</v>
      </c>
      <c r="D33" s="27">
        <f>D31+D32</f>
        <v>1021.1775253</v>
      </c>
      <c r="E33" s="27">
        <f>E31+E32</f>
        <v>537.2214</v>
      </c>
      <c r="F33" s="15">
        <f>(D33-E33)/E33*100</f>
        <v>90.08504227493542</v>
      </c>
    </row>
    <row r="34" spans="1:6" ht="17.25">
      <c r="A34" s="26" t="s">
        <v>37</v>
      </c>
      <c r="B34" s="28"/>
      <c r="C34" s="28"/>
      <c r="D34" s="28"/>
      <c r="E34" s="28"/>
      <c r="F34" s="29"/>
    </row>
    <row r="35" spans="1:7" ht="18" thickBot="1">
      <c r="A35" s="30" t="s">
        <v>38</v>
      </c>
      <c r="B35" s="31">
        <v>162.4618</v>
      </c>
      <c r="C35" s="31">
        <v>81.699</v>
      </c>
      <c r="D35" s="31">
        <v>1421.8532</v>
      </c>
      <c r="E35" s="31">
        <v>736.646</v>
      </c>
      <c r="F35" s="32">
        <f>(D35-E35)/E35*100</f>
        <v>93.0171615674286</v>
      </c>
      <c r="G35" s="17"/>
    </row>
    <row r="36" spans="1:6" ht="17.25">
      <c r="A36" s="33"/>
      <c r="B36" s="34"/>
      <c r="C36" s="34"/>
      <c r="D36" s="34"/>
      <c r="E36" s="34"/>
      <c r="F36" s="35"/>
    </row>
    <row r="37" spans="1:6" ht="12.75" customHeight="1">
      <c r="A37" s="36" t="s">
        <v>39</v>
      </c>
      <c r="B37" s="36"/>
      <c r="C37" s="36"/>
      <c r="D37" s="36"/>
      <c r="E37" s="36"/>
      <c r="F37" s="36"/>
    </row>
    <row r="38" spans="1:5" ht="12.75">
      <c r="A38" s="37" t="s">
        <v>40</v>
      </c>
      <c r="B38" s="37"/>
      <c r="C38" s="37"/>
      <c r="D38" s="37"/>
      <c r="E38" s="37"/>
    </row>
    <row r="39" spans="1:5" ht="12.75">
      <c r="A39" s="37" t="s">
        <v>41</v>
      </c>
      <c r="B39" s="37"/>
      <c r="C39" s="37"/>
      <c r="D39" s="37"/>
      <c r="E39" s="37"/>
    </row>
  </sheetData>
  <mergeCells count="10">
    <mergeCell ref="A39:E39"/>
    <mergeCell ref="A38:E38"/>
    <mergeCell ref="A37:F37"/>
    <mergeCell ref="A1:F1"/>
    <mergeCell ref="A2:F2"/>
    <mergeCell ref="F5:F6"/>
    <mergeCell ref="A5:A6"/>
    <mergeCell ref="B5:C5"/>
    <mergeCell ref="D5:E5"/>
    <mergeCell ref="A3:F3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2010-03-22T08:55:14Z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