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pril NL" sheetId="1" r:id="rId1"/>
    <sheet name="Graph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xlnm.Print_Area" localSheetId="0">'April NL'!$A$1:$F$42</definedName>
  </definedNames>
  <calcPr fullCalcOnLoad="1"/>
</workbook>
</file>

<file path=xl/sharedStrings.xml><?xml version="1.0" encoding="utf-8"?>
<sst xmlns="http://schemas.openxmlformats.org/spreadsheetml/2006/main" count="47" uniqueCount="47">
  <si>
    <t>INSURANCE REGULATORY AND DEVELOPMENT AUTHORITY</t>
  </si>
  <si>
    <t>FLASH FIGURES -- NON LIFE INSURERS</t>
  </si>
  <si>
    <t>GROSS PREMIUM UNDERWRITTEN FOR  AND UPTO THE  MONTH  OF APRIL, 2010</t>
  </si>
  <si>
    <t>(Rs crore)</t>
  </si>
  <si>
    <t>INSURER</t>
  </si>
  <si>
    <t>APRIL</t>
  </si>
  <si>
    <t>APRIL-MARCH</t>
  </si>
  <si>
    <t>GROWTH OVER THE CORRESPONDING PERIOD OF PREVIOUS YEAR</t>
  </si>
  <si>
    <t>2010-11</t>
  </si>
  <si>
    <t>2009-10*</t>
  </si>
  <si>
    <t>2009-10</t>
  </si>
  <si>
    <t>2008-09*</t>
  </si>
  <si>
    <t>Royal Sundaram</t>
  </si>
  <si>
    <t>Tata-AIG</t>
  </si>
  <si>
    <t>Reliance General</t>
  </si>
  <si>
    <t>IFFCO-Tokio</t>
  </si>
  <si>
    <t>ICICI-lombard</t>
  </si>
  <si>
    <t>Bajaj Allianz</t>
  </si>
  <si>
    <t xml:space="preserve">HDFC ERGO General </t>
  </si>
  <si>
    <t xml:space="preserve">Cholamandalam </t>
  </si>
  <si>
    <t xml:space="preserve">Future Generali </t>
  </si>
  <si>
    <t xml:space="preserve">Universal Sompo </t>
  </si>
  <si>
    <t xml:space="preserve">Shriram General </t>
  </si>
  <si>
    <t xml:space="preserve">Bharti AXA General </t>
  </si>
  <si>
    <t xml:space="preserve">Raheja QBE </t>
  </si>
  <si>
    <t>SBI General#</t>
  </si>
  <si>
    <t>New India</t>
  </si>
  <si>
    <t xml:space="preserve">National </t>
  </si>
  <si>
    <t>United India</t>
  </si>
  <si>
    <t>Oriental</t>
  </si>
  <si>
    <t>PRIVATE TOTAL</t>
  </si>
  <si>
    <t>PUBLIC TOTAL</t>
  </si>
  <si>
    <t>GRAND TOTAL</t>
  </si>
  <si>
    <t>SPECIALISED INSTITUTIONS:</t>
  </si>
  <si>
    <t>1.Credit Insurance</t>
  </si>
  <si>
    <t>ECGC</t>
  </si>
  <si>
    <t>2.Health Insurance</t>
  </si>
  <si>
    <t>Star Health &amp; Allied Insurance</t>
  </si>
  <si>
    <t>Apollo MUNICH</t>
  </si>
  <si>
    <t>Max BUPA @</t>
  </si>
  <si>
    <t>Health Total</t>
  </si>
  <si>
    <t>3.Agriculture Insurance</t>
  </si>
  <si>
    <t>AIC</t>
  </si>
  <si>
    <t xml:space="preserve">Note: Compiled on the basis of data submitted by the Insurance companies      </t>
  </si>
  <si>
    <t xml:space="preserve">       @ Commenced operations in March, 2010</t>
  </si>
  <si>
    <t xml:space="preserve">       # Commenced operations in April, 2010</t>
  </si>
  <si>
    <t xml:space="preserve">       *  Figures revised by insurance companies</t>
  </si>
</sst>
</file>

<file path=xl/styles.xml><?xml version="1.0" encoding="utf-8"?>
<styleSheet xmlns="http://schemas.openxmlformats.org/spreadsheetml/2006/main">
  <numFmts count="54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0_);\(0\)"/>
    <numFmt numFmtId="191" formatCode="_(* #,##0_);_(* \(#,##0\);_(* &quot;-&quot;??_);_(@_)"/>
    <numFmt numFmtId="192" formatCode="0.0000"/>
    <numFmt numFmtId="193" formatCode="0.000"/>
    <numFmt numFmtId="194" formatCode="0.0"/>
    <numFmt numFmtId="195" formatCode="0.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0"/>
    <numFmt numFmtId="201" formatCode="0.00000"/>
    <numFmt numFmtId="202" formatCode="[$-409]dddd\,\ mmmm\ dd\,\ yyyy"/>
    <numFmt numFmtId="203" formatCode="[$-409]d\-mmm\-yyyy;@"/>
    <numFmt numFmtId="204" formatCode="0.0000000"/>
    <numFmt numFmtId="205" formatCode="[$-409]dd\-mmm\-yy;@"/>
    <numFmt numFmtId="206" formatCode="_-* #,##0.000_-;\-* #,##0.000_-;_-* &quot;-&quot;??_-;_-@_-"/>
    <numFmt numFmtId="207" formatCode="_-* #,##0.0000_-;\-* #,##0.0000_-;_-* &quot;-&quot;??_-;_-@_-"/>
    <numFmt numFmtId="208" formatCode="0.000000000"/>
    <numFmt numFmtId="209" formatCode="0.0000000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Century Gothic"/>
      <family val="2"/>
    </font>
    <font>
      <b/>
      <sz val="12"/>
      <name val="Century Gothic"/>
      <family val="2"/>
    </font>
    <font>
      <b/>
      <sz val="15"/>
      <name val="Arial"/>
      <family val="2"/>
    </font>
    <font>
      <b/>
      <sz val="11.25"/>
      <name val="Arial"/>
      <family val="2"/>
    </font>
    <font>
      <sz val="9.2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/>
    </xf>
    <xf numFmtId="2" fontId="7" fillId="0" borderId="1" xfId="18" applyNumberFormat="1" applyFont="1" applyFill="1" applyBorder="1" applyAlignment="1">
      <alignment/>
    </xf>
    <xf numFmtId="2" fontId="7" fillId="0" borderId="1" xfId="18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6" fillId="0" borderId="1" xfId="0" applyFont="1" applyFill="1" applyBorder="1" applyAlignment="1">
      <alignment/>
    </xf>
    <xf numFmtId="2" fontId="7" fillId="0" borderId="1" xfId="0" applyNumberFormat="1" applyFont="1" applyBorder="1" applyAlignment="1">
      <alignment/>
    </xf>
    <xf numFmtId="2" fontId="5" fillId="0" borderId="1" xfId="18" applyNumberFormat="1" applyFont="1" applyFill="1" applyBorder="1" applyAlignment="1">
      <alignment vertical="center"/>
    </xf>
    <xf numFmtId="2" fontId="8" fillId="0" borderId="1" xfId="18" applyNumberFormat="1" applyFont="1" applyFill="1" applyBorder="1" applyAlignment="1">
      <alignment horizontal="right" vertical="center"/>
    </xf>
    <xf numFmtId="2" fontId="8" fillId="0" borderId="1" xfId="18" applyNumberFormat="1" applyFont="1" applyFill="1" applyBorder="1" applyAlignment="1">
      <alignment vertic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2" fontId="6" fillId="0" borderId="1" xfId="18" applyNumberFormat="1" applyFont="1" applyFill="1" applyBorder="1" applyAlignment="1">
      <alignment vertical="top" wrapText="1"/>
    </xf>
    <xf numFmtId="2" fontId="5" fillId="0" borderId="1" xfId="18" applyNumberFormat="1" applyFont="1" applyFill="1" applyBorder="1" applyAlignment="1">
      <alignment vertical="top" wrapText="1"/>
    </xf>
    <xf numFmtId="2" fontId="8" fillId="0" borderId="1" xfId="0" applyNumberFormat="1" applyFont="1" applyBorder="1" applyAlignment="1">
      <alignment/>
    </xf>
    <xf numFmtId="2" fontId="6" fillId="0" borderId="0" xfId="18" applyNumberFormat="1" applyFont="1" applyFill="1" applyBorder="1" applyAlignment="1">
      <alignment vertical="top" wrapText="1"/>
    </xf>
    <xf numFmtId="2" fontId="7" fillId="0" borderId="0" xfId="18" applyNumberFormat="1" applyFont="1" applyFill="1" applyBorder="1" applyAlignment="1">
      <alignment/>
    </xf>
    <xf numFmtId="2" fontId="7" fillId="0" borderId="0" xfId="18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5" fillId="0" borderId="1" xfId="0" applyFont="1" applyBorder="1" applyAlignment="1" quotePrefix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2" fontId="5" fillId="0" borderId="0" xfId="18" applyNumberFormat="1" applyFont="1" applyFill="1" applyBorder="1" applyAlignment="1">
      <alignment vertical="top" wrapText="1"/>
    </xf>
  </cellXfs>
  <cellStyles count="9">
    <cellStyle name="Normal" xfId="0"/>
    <cellStyle name="Comma" xfId="16"/>
    <cellStyle name="Comma [0]" xfId="17"/>
    <cellStyle name="Comma_April06 - March 07 ex ECGC;" xfId="18"/>
    <cellStyle name="Currency" xfId="19"/>
    <cellStyle name="Currency [0]" xfId="20"/>
    <cellStyle name="Followed Hyperlink" xfId="21"/>
    <cellStyle name="Hyperlink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externalLink" Target="externalLinks/externalLink32.xml" /><Relationship Id="rId37" Type="http://schemas.openxmlformats.org/officeDocument/2006/relationships/externalLink" Target="externalLinks/externalLink33.xml" /><Relationship Id="rId38" Type="http://schemas.openxmlformats.org/officeDocument/2006/relationships/externalLink" Target="externalLinks/externalLink34.xml" /><Relationship Id="rId39" Type="http://schemas.openxmlformats.org/officeDocument/2006/relationships/externalLink" Target="externalLinks/externalLink35.xml" /><Relationship Id="rId40" Type="http://schemas.openxmlformats.org/officeDocument/2006/relationships/externalLink" Target="externalLinks/externalLink36.xml" /><Relationship Id="rId41" Type="http://schemas.openxmlformats.org/officeDocument/2006/relationships/externalLink" Target="externalLinks/externalLink37.xml" /><Relationship Id="rId42" Type="http://schemas.openxmlformats.org/officeDocument/2006/relationships/externalLink" Target="externalLinks/externalLink38.xml" /><Relationship Id="rId4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Premium underwritten by non-life insurers  
upto April, 2010</a:t>
            </a:r>
          </a:p>
        </c:rich>
      </c:tx>
      <c:layout>
        <c:manualLayout>
          <c:xMode val="factor"/>
          <c:yMode val="factor"/>
          <c:x val="-0.1257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1825"/>
          <c:w val="0.95575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'[38]Data-Graph (crores)'!$J$103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'[38]Data-Graph (crores)'!$I$104:$I$105</c:f>
              <c:strCache>
                <c:ptCount val="2"/>
                <c:pt idx="0">
                  <c:v>April</c:v>
                </c:pt>
                <c:pt idx="1">
                  <c:v>Total</c:v>
                </c:pt>
              </c:strCache>
            </c:strRef>
          </c:cat>
          <c:val>
            <c:numRef>
              <c:f>'[38]Data-Graph (crores)'!$J$104:$J$105</c:f>
              <c:numCache>
                <c:ptCount val="2"/>
                <c:pt idx="0">
                  <c:v>3733.4791368915576</c:v>
                </c:pt>
                <c:pt idx="1">
                  <c:v>34755.214100475496</c:v>
                </c:pt>
              </c:numCache>
            </c:numRef>
          </c:val>
        </c:ser>
        <c:ser>
          <c:idx val="1"/>
          <c:order val="1"/>
          <c:tx>
            <c:strRef>
              <c:f>'[38]Data-Graph (crores)'!$K$103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FF"/>
              </a:solidFill>
            </c:spPr>
          </c:dPt>
          <c:dPt>
            <c:idx val="1"/>
            <c:invertIfNegative val="0"/>
            <c:spPr>
              <a:solidFill>
                <a:srgbClr val="00FFFF"/>
              </a:solidFill>
            </c:spPr>
          </c:dPt>
          <c:cat>
            <c:strRef>
              <c:f>'[38]Data-Graph (crores)'!$I$104:$I$105</c:f>
              <c:strCache>
                <c:ptCount val="2"/>
                <c:pt idx="0">
                  <c:v>April</c:v>
                </c:pt>
                <c:pt idx="1">
                  <c:v>Total</c:v>
                </c:pt>
              </c:strCache>
            </c:strRef>
          </c:cat>
          <c:val>
            <c:numRef>
              <c:f>'[38]Data-Graph (crores)'!$K$104:$K$105</c:f>
              <c:numCache>
                <c:ptCount val="2"/>
                <c:pt idx="0">
                  <c:v>4392.291519066086</c:v>
                </c:pt>
                <c:pt idx="1">
                  <c:v>4392.291519066086</c:v>
                </c:pt>
              </c:numCache>
            </c:numRef>
          </c:val>
        </c:ser>
        <c:axId val="33522887"/>
        <c:axId val="33270528"/>
      </c:barChart>
      <c:catAx>
        <c:axId val="33522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270528"/>
        <c:crosses val="autoZero"/>
        <c:auto val="1"/>
        <c:lblOffset val="100"/>
        <c:noMultiLvlLbl val="0"/>
      </c:catAx>
      <c:valAx>
        <c:axId val="33270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Premium (Rs.In Crores)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352288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5"/>
          <c:y val="0.922"/>
          <c:w val="0.101"/>
          <c:h val="0.078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480314960629921" right="0.7480314960629921" top="0.984251968503937" bottom="0.984251968503937" header="0.5118110236220472" footer="0.5118110236220472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0.00625</cdr:y>
    </cdr:from>
    <cdr:to>
      <cdr:x>1</cdr:x>
      <cdr:y>1</cdr:y>
    </cdr:to>
    <cdr:sp>
      <cdr:nvSpPr>
        <cdr:cNvPr id="1" name="Rectangle 1"/>
        <cdr:cNvSpPr>
          <a:spLocks/>
        </cdr:cNvSpPr>
      </cdr:nvSpPr>
      <cdr:spPr>
        <a:xfrm>
          <a:off x="9525" y="28575"/>
          <a:ext cx="8658225" cy="592455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0.009</cdr:x>
      <cdr:y>0.88</cdr:y>
    </cdr:from>
    <cdr:to>
      <cdr:x>0.60275</cdr:x>
      <cdr:y>0.9835</cdr:y>
    </cdr:to>
    <cdr:sp>
      <cdr:nvSpPr>
        <cdr:cNvPr id="2" name="TextBox 2"/>
        <cdr:cNvSpPr txBox="1">
          <a:spLocks noChangeArrowheads="1"/>
        </cdr:cNvSpPr>
      </cdr:nvSpPr>
      <cdr:spPr>
        <a:xfrm>
          <a:off x="76200" y="5238750"/>
          <a:ext cx="515302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
* Excluding ECGC, AIC &amp; Standalone Health Insurers
* Compiled on the basis of data submitted by the Insurance companies
</a:t>
          </a:r>
        </a:p>
      </cdr:txBody>
    </cdr:sp>
  </cdr:relSizeAnchor>
  <cdr:relSizeAnchor xmlns:cdr="http://schemas.openxmlformats.org/drawingml/2006/chartDrawing">
    <cdr:from>
      <cdr:x>0.6345</cdr:x>
      <cdr:y>0.0435</cdr:y>
    </cdr:from>
    <cdr:to>
      <cdr:x>1</cdr:x>
      <cdr:y>0.106</cdr:y>
    </cdr:to>
    <cdr:sp>
      <cdr:nvSpPr>
        <cdr:cNvPr id="3" name="TextBox 3"/>
        <cdr:cNvSpPr txBox="1">
          <a:spLocks noChangeArrowheads="1"/>
        </cdr:cNvSpPr>
      </cdr:nvSpPr>
      <cdr:spPr>
        <a:xfrm>
          <a:off x="5505450" y="257175"/>
          <a:ext cx="31718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Note :     1.  Total  for 2009-10 is for 12 month period.
                2.  Total for 2010-11 is for April, 2010.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62650"/>
    <xdr:graphicFrame>
      <xdr:nvGraphicFramePr>
        <xdr:cNvPr id="1" name="Shape 1025"/>
        <xdr:cNvGraphicFramePr/>
      </xdr:nvGraphicFramePr>
      <xdr:xfrm>
        <a:off x="0" y="0"/>
        <a:ext cx="867727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RCH%202010\NONLIFE\ROYAL%20SUNDARAM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ARCH%202010\NONLIFE\SHRIRAM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ARCH%202010\NONLIFE\BHARTI%20AX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MARCH%202010\NONLIFE\RAHEJA%20QB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MARCH%202010\NONLIFE\NEW%20INDIA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MARCH%202010\NONLIFE\NATIONA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MARCH%202010\NONLIFE\ECGC.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MARCH%202010\NONLIFE\STAR%20HEALT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MARCH%202010\NONLIFE\APOLLO%20MUNIC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MARCH%202010\NONLIFE\IFFCO%20TOKIO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APRIL%202010\NONLIFE\ROYAL%20SUNDARA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RCH%202010\NONLIFE\TATA%20AIG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APRIL%202010\NONLIFE\TATA%20AIG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APRIL%202010\NONLIFE\RAHEJA%20QBE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APRIL%202010\NONLIFE\RELIANCE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APRIL%202010\NONLIFE\IFFCO-TOKIO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APRIL%202010\NONLIFE\ICICI%20LOMBARD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APRIL%202010\NONLIFE\BAJAJ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APRIL%202010\NONLIFE\HDFC%20ERGO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APRIL%202010\NONLIFE\CHOLAMANDALAM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APRIL%202010\NONLIFE\FUTURE%20GENERALI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APRIL%202010\NONLIFE\UNIVERSAL%20SOMP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ARCH%202010\NONLIFE\RELIANCE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APRIL%202010\NONLIFE\SHRIRAM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APRIL%202010\NONLIFE\BHARTI%20AXA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APRIL%202010\NONLIFE\NEW%20INDIA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APRIL%202010\NONLIFE\NATIONAL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APRIL%202010\NONLIFE\ECGC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APRIL%202010\NONLIFE\STAR%20HEALTH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APRIL%202010\NONLIFE\APOLLO%20MUNICH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APRIL%202010\NONLIFE\MAX%20BUPA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Nov%202008\APRIL%202010\NONLIFE\Consolidation\April%20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ARCH%202010\NONLIFE\ICICI%20LOMBAR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ARCH%202010\NONLIFE\BAJAJ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ARCH%202010\NONLIFE\HDFC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ARCH%202010\NONLIFE\CHOLAMANDALAM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ARCH%202010\NONLIFE\FUTURE%20GENERALI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ARCH%202010\NONLIFE\UNIVERSAL%20SOMP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C49">
            <v>90708.22854</v>
          </cell>
        </row>
        <row r="50">
          <cell r="C50">
            <v>80578.77769356864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9">
          <cell r="C49">
            <v>41590.98</v>
          </cell>
        </row>
        <row r="50">
          <cell r="C50">
            <v>11375.789999999999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C49">
            <v>29064.917855799995</v>
          </cell>
        </row>
        <row r="50">
          <cell r="C50">
            <v>2849.7557184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C49">
            <v>194.3278368</v>
          </cell>
        </row>
        <row r="50">
          <cell r="C50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INGLE SHEET SNAP MARCH 2010"/>
      <sheetName val="Sheet2"/>
      <sheetName val="Sheet3"/>
    </sheetNames>
    <sheetDataSet>
      <sheetData sheetId="0">
        <row r="41">
          <cell r="F41">
            <v>6013.429999999999</v>
          </cell>
          <cell r="G41">
            <v>5508.83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7">
          <cell r="G57">
            <v>4620.92</v>
          </cell>
          <cell r="H57">
            <v>4279.900000000001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  <sheetName val="Sheet2"/>
    </sheetNames>
    <sheetDataSet>
      <sheetData sheetId="0">
        <row r="49">
          <cell r="C49">
            <v>81371.4</v>
          </cell>
        </row>
        <row r="50">
          <cell r="C50">
            <v>74467.16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C49">
            <v>98003.81999999999</v>
          </cell>
        </row>
        <row r="50">
          <cell r="C50">
            <v>50986.06999999999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</sheetNames>
    <sheetDataSet>
      <sheetData sheetId="0">
        <row r="49">
          <cell r="C49">
            <v>11465.867230000002</v>
          </cell>
        </row>
        <row r="50">
          <cell r="C50">
            <v>4895.116000000001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  <sheetName val="Sheet2"/>
    </sheetNames>
    <sheetDataSet>
      <sheetData sheetId="0">
        <row r="49">
          <cell r="C49">
            <v>163955.7667214</v>
          </cell>
        </row>
        <row r="50">
          <cell r="C50">
            <v>151552.1841645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9006.294891109195</v>
          </cell>
        </row>
        <row r="50">
          <cell r="B50">
            <v>7815.996324122082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C49">
            <v>89184.21743302501</v>
          </cell>
        </row>
        <row r="50">
          <cell r="C50">
            <v>88748.9427127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16107.000185932231</v>
          </cell>
        </row>
        <row r="50">
          <cell r="B50">
            <v>14744.256393021837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45.16636</v>
          </cell>
        </row>
        <row r="50">
          <cell r="B50">
            <v>0.09618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13863.46200000801</v>
          </cell>
        </row>
        <row r="50">
          <cell r="B50">
            <v>21638.283684535705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  <sheetName val="Sheet2"/>
    </sheetNames>
    <sheetDataSet>
      <sheetData sheetId="0">
        <row r="49">
          <cell r="B49">
            <v>20901.379514900003</v>
          </cell>
        </row>
        <row r="50">
          <cell r="B50">
            <v>16958.909466700003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Final IRDA"/>
    </sheetNames>
    <sheetDataSet>
      <sheetData sheetId="0">
        <row r="49">
          <cell r="B49">
            <v>48795.93930427697</v>
          </cell>
        </row>
        <row r="50">
          <cell r="B50">
            <v>42466.2224438655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26525.922820000003</v>
          </cell>
        </row>
        <row r="50">
          <cell r="B50">
            <v>23224.868079999997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16045.370359818993</v>
          </cell>
        </row>
        <row r="50">
          <cell r="B50">
            <v>8941.43912449926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Apr 10"/>
    </sheetNames>
    <sheetDataSet>
      <sheetData sheetId="0">
        <row r="49">
          <cell r="B49">
            <v>9158.727807684209</v>
          </cell>
        </row>
        <row r="50">
          <cell r="B50">
            <v>10471.009404111446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-NONLIFE April 2010"/>
    </sheetNames>
    <sheetDataSet>
      <sheetData sheetId="0">
        <row r="49">
          <cell r="B49">
            <v>7026.3758345</v>
          </cell>
        </row>
        <row r="50">
          <cell r="B50">
            <v>3378.9179209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USGI -APR  2010"/>
    </sheetNames>
    <sheetDataSet>
      <sheetData sheetId="0">
        <row r="49">
          <cell r="B49">
            <v>2800.54</v>
          </cell>
        </row>
        <row r="50">
          <cell r="B50">
            <v>1863.4718799999998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4"/>
    </sheetNames>
    <sheetDataSet>
      <sheetData sheetId="0">
        <row r="49">
          <cell r="C49">
            <v>197965.15415679564</v>
          </cell>
        </row>
        <row r="50">
          <cell r="C50">
            <v>191487.3522303867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9">
          <cell r="B49">
            <v>4252.9</v>
          </cell>
        </row>
        <row r="50">
          <cell r="B50">
            <v>2716.6400000000003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5265.7952983789955</v>
          </cell>
        </row>
        <row r="50">
          <cell r="B50">
            <v>1592.8421574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S APRIL 2010"/>
    </sheetNames>
    <sheetDataSet>
      <sheetData sheetId="0">
        <row r="41">
          <cell r="C41">
            <v>885.5032753</v>
          </cell>
          <cell r="D41">
            <v>757.0295063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2">
          <cell r="B52">
            <v>53626</v>
          </cell>
        </row>
        <row r="53">
          <cell r="B53">
            <v>43877.01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  <sheetName val="Sheet2"/>
    </sheetNames>
    <sheetDataSet>
      <sheetData sheetId="0">
        <row r="49">
          <cell r="B49">
            <v>6854.4</v>
          </cell>
        </row>
        <row r="50">
          <cell r="B50">
            <v>5707.01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20403.71</v>
          </cell>
        </row>
        <row r="50">
          <cell r="B50">
            <v>14118.63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</sheetNames>
    <sheetDataSet>
      <sheetData sheetId="0">
        <row r="49">
          <cell r="B49">
            <v>1850.7746900000004</v>
          </cell>
        </row>
        <row r="50">
          <cell r="B50">
            <v>514.17009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31. Monthly Premium Data"/>
    </sheetNames>
    <sheetDataSet>
      <sheetData sheetId="0">
        <row r="49">
          <cell r="B49">
            <v>32.91</v>
          </cell>
        </row>
        <row r="50">
          <cell r="B50">
            <v>0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April- Journal"/>
      <sheetName val="April - Internal"/>
      <sheetName val="Data-Graph (crores)"/>
      <sheetName val="Graph"/>
    </sheetNames>
    <sheetDataSet>
      <sheetData sheetId="2">
        <row r="103">
          <cell r="J103" t="str">
            <v>2009-10</v>
          </cell>
          <cell r="K103" t="str">
            <v>2010-11</v>
          </cell>
        </row>
        <row r="104">
          <cell r="I104" t="str">
            <v>April</v>
          </cell>
          <cell r="J104">
            <v>3733.4791368915576</v>
          </cell>
          <cell r="K104">
            <v>4392.291519066086</v>
          </cell>
        </row>
        <row r="105">
          <cell r="I105" t="str">
            <v>Total</v>
          </cell>
          <cell r="J105">
            <v>34755.214100475496</v>
          </cell>
          <cell r="K105">
            <v>4392.291519066086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rch-10 Final"/>
    </sheetNames>
    <sheetDataSet>
      <sheetData sheetId="0">
        <row r="49">
          <cell r="C49">
            <v>329506.1474133203</v>
          </cell>
        </row>
        <row r="50">
          <cell r="C50">
            <v>341983.8786619833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C49">
            <v>251569.71867</v>
          </cell>
        </row>
        <row r="50">
          <cell r="C50">
            <v>264049.29946999997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C49">
            <v>92841.6544835509</v>
          </cell>
        </row>
        <row r="50">
          <cell r="C50">
            <v>37402.82994304789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9">
          <cell r="C49">
            <v>78485.4775063029</v>
          </cell>
        </row>
        <row r="50">
          <cell r="C50">
            <v>68543.50534799196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-FGNL  MAR 10"/>
    </sheetNames>
    <sheetDataSet>
      <sheetData sheetId="0">
        <row r="49">
          <cell r="C49">
            <v>38671.8899071</v>
          </cell>
        </row>
        <row r="50">
          <cell r="C50">
            <v>19484.6788061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USGI -MAR  2010"/>
    </sheetNames>
    <sheetDataSet>
      <sheetData sheetId="0">
        <row r="49">
          <cell r="C49">
            <v>18935.929523454568</v>
          </cell>
        </row>
        <row r="50">
          <cell r="C50">
            <v>3003.3500000000004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pane xSplit="1" ySplit="6" topLeftCell="B7" activePane="bottomRight" state="frozen"/>
      <selection pane="topLeft" activeCell="A3" sqref="A3:F3"/>
      <selection pane="topRight" activeCell="A3" sqref="A3:F3"/>
      <selection pane="bottomLeft" activeCell="A3" sqref="A3:F3"/>
      <selection pane="bottomRight" activeCell="G13" sqref="G13"/>
    </sheetView>
  </sheetViews>
  <sheetFormatPr defaultColWidth="9.140625" defaultRowHeight="12.75"/>
  <cols>
    <col min="1" max="1" width="31.7109375" style="0" customWidth="1"/>
    <col min="2" max="2" width="16.7109375" style="0" customWidth="1"/>
    <col min="3" max="3" width="13.57421875" style="0" customWidth="1"/>
    <col min="4" max="4" width="12.28125" style="0" hidden="1" customWidth="1"/>
    <col min="5" max="5" width="15.00390625" style="0" hidden="1" customWidth="1"/>
    <col min="6" max="6" width="21.140625" style="0" customWidth="1"/>
    <col min="7" max="7" width="9.57421875" style="0" bestFit="1" customWidth="1"/>
  </cols>
  <sheetData>
    <row r="1" spans="1:6" ht="12.75">
      <c r="A1" s="20" t="s">
        <v>0</v>
      </c>
      <c r="B1" s="20"/>
      <c r="C1" s="20"/>
      <c r="D1" s="20"/>
      <c r="E1" s="20"/>
      <c r="F1" s="20"/>
    </row>
    <row r="2" spans="1:6" ht="12.75">
      <c r="A2" s="21" t="s">
        <v>1</v>
      </c>
      <c r="B2" s="21"/>
      <c r="C2" s="21"/>
      <c r="D2" s="21"/>
      <c r="E2" s="21"/>
      <c r="F2" s="21"/>
    </row>
    <row r="3" spans="1:6" ht="15" customHeight="1">
      <c r="A3" s="21" t="s">
        <v>2</v>
      </c>
      <c r="B3" s="21"/>
      <c r="C3" s="21"/>
      <c r="D3" s="21"/>
      <c r="E3" s="21"/>
      <c r="F3" s="21"/>
    </row>
    <row r="4" ht="12.75">
      <c r="F4" s="1" t="s">
        <v>3</v>
      </c>
    </row>
    <row r="5" spans="1:6" ht="37.5" customHeight="1">
      <c r="A5" s="23" t="s">
        <v>4</v>
      </c>
      <c r="B5" s="23" t="s">
        <v>5</v>
      </c>
      <c r="C5" s="23"/>
      <c r="D5" s="24" t="s">
        <v>6</v>
      </c>
      <c r="E5" s="24"/>
      <c r="F5" s="22" t="s">
        <v>7</v>
      </c>
    </row>
    <row r="6" spans="1:6" ht="26.25" customHeight="1">
      <c r="A6" s="23"/>
      <c r="B6" s="2" t="s">
        <v>8</v>
      </c>
      <c r="C6" s="2" t="s">
        <v>9</v>
      </c>
      <c r="D6" s="2" t="s">
        <v>10</v>
      </c>
      <c r="E6" s="2" t="s">
        <v>11</v>
      </c>
      <c r="F6" s="22"/>
    </row>
    <row r="7" spans="1:6" ht="17.25">
      <c r="A7" s="3" t="s">
        <v>12</v>
      </c>
      <c r="B7" s="4">
        <f>+'[19]New Format'!$B$49/100</f>
        <v>90.06294891109195</v>
      </c>
      <c r="C7" s="4">
        <f>+'[19]New Format'!$B$50/100</f>
        <v>78.15996324122082</v>
      </c>
      <c r="D7" s="4">
        <f>+'[1]New Format'!$C$49/100</f>
        <v>907.0822853999999</v>
      </c>
      <c r="E7" s="4">
        <f>+'[1]New Format'!$C$50/100</f>
        <v>805.7877769356865</v>
      </c>
      <c r="F7" s="5">
        <f aca="true" t="shared" si="0" ref="F7:F19">(B7-C7)/C7*100</f>
        <v>15.22900622808073</v>
      </c>
    </row>
    <row r="8" spans="1:8" s="6" customFormat="1" ht="17.25">
      <c r="A8" s="3" t="s">
        <v>13</v>
      </c>
      <c r="B8" s="4">
        <f>+'[20]New Format'!$B$49/100</f>
        <v>161.0700018593223</v>
      </c>
      <c r="C8" s="4">
        <f>+'[20]New Format'!$B$50/100</f>
        <v>147.44256393021837</v>
      </c>
      <c r="D8" s="4">
        <f>+'[2]New Format'!$C$49/100</f>
        <v>891.8421743302501</v>
      </c>
      <c r="E8" s="4">
        <f>+'[2]New Format'!$C$50/100</f>
        <v>887.489427127</v>
      </c>
      <c r="F8" s="5">
        <f t="shared" si="0"/>
        <v>9.242539986996922</v>
      </c>
      <c r="G8"/>
      <c r="H8"/>
    </row>
    <row r="9" spans="1:8" s="6" customFormat="1" ht="17.25">
      <c r="A9" s="3" t="s">
        <v>14</v>
      </c>
      <c r="B9" s="4">
        <f>+'[22]New Format'!$B$49/100</f>
        <v>138.6346200000801</v>
      </c>
      <c r="C9" s="4">
        <f>+'[22]New Format'!$B$50/100</f>
        <v>216.38283684535705</v>
      </c>
      <c r="D9" s="4">
        <f>+'[3]New Format'!$C$49/100</f>
        <v>1979.6515415679564</v>
      </c>
      <c r="E9" s="4">
        <f>+'[3]New Format'!$C$50/100</f>
        <v>1914.8735223038668</v>
      </c>
      <c r="F9" s="5">
        <f t="shared" si="0"/>
        <v>-35.93086123593134</v>
      </c>
      <c r="G9"/>
      <c r="H9"/>
    </row>
    <row r="10" spans="1:8" s="6" customFormat="1" ht="17.25">
      <c r="A10" s="3" t="s">
        <v>15</v>
      </c>
      <c r="B10" s="4">
        <f>+'[23]New Format'!$B$49/100</f>
        <v>209.01379514900003</v>
      </c>
      <c r="C10" s="4">
        <f>+'[23]New Format'!$B$50/100</f>
        <v>169.58909466700004</v>
      </c>
      <c r="D10" s="4">
        <f>+'[18]New Format'!$C$49/100</f>
        <v>1639.557667214</v>
      </c>
      <c r="E10" s="4">
        <f>+'[18]New Format'!$C$50/100</f>
        <v>1515.521841645</v>
      </c>
      <c r="F10" s="5">
        <f t="shared" si="0"/>
        <v>23.24719084055088</v>
      </c>
      <c r="G10"/>
      <c r="H10"/>
    </row>
    <row r="11" spans="1:8" s="6" customFormat="1" ht="17.25">
      <c r="A11" s="3" t="s">
        <v>16</v>
      </c>
      <c r="B11" s="4">
        <f>+'[24]Final IRDA'!$B$49/100</f>
        <v>487.95939304276976</v>
      </c>
      <c r="C11" s="4">
        <f>+'[24]Final IRDA'!$B$50/100</f>
        <v>424.662224438655</v>
      </c>
      <c r="D11" s="4">
        <f>+'[4]March-10 Final'!$C$49/100</f>
        <v>3295.0614741332033</v>
      </c>
      <c r="E11" s="4">
        <f>+'[4]March-10 Final'!$C$50/100</f>
        <v>3419.838786619833</v>
      </c>
      <c r="F11" s="5">
        <f t="shared" si="0"/>
        <v>14.90529766046059</v>
      </c>
      <c r="G11"/>
      <c r="H11"/>
    </row>
    <row r="12" spans="1:8" s="6" customFormat="1" ht="17.25">
      <c r="A12" s="3" t="s">
        <v>17</v>
      </c>
      <c r="B12" s="4">
        <f>+'[25]New Format'!$B$49/100</f>
        <v>265.25922820000005</v>
      </c>
      <c r="C12" s="4">
        <f>+'[25]New Format'!$B$50/100</f>
        <v>232.24868079999996</v>
      </c>
      <c r="D12" s="4">
        <f>+'[5]New Format'!$C$49/100</f>
        <v>2515.6971867</v>
      </c>
      <c r="E12" s="4">
        <f>+'[5]New Format'!$C$50/100</f>
        <v>2640.4929946999996</v>
      </c>
      <c r="F12" s="5">
        <f t="shared" si="0"/>
        <v>14.213448828338876</v>
      </c>
      <c r="G12"/>
      <c r="H12"/>
    </row>
    <row r="13" spans="1:8" s="6" customFormat="1" ht="17.25">
      <c r="A13" s="3" t="s">
        <v>18</v>
      </c>
      <c r="B13" s="4">
        <f>+'[26]New Format'!$B$49/100</f>
        <v>160.45370359818992</v>
      </c>
      <c r="C13" s="4">
        <f>+'[26]New Format'!$B$50/100</f>
        <v>89.4143912449926</v>
      </c>
      <c r="D13" s="4">
        <f>+'[6]New Format'!$C$49/100</f>
        <v>928.416544835509</v>
      </c>
      <c r="E13" s="4">
        <f>+'[6]New Format'!$C$50/100</f>
        <v>374.02829943047885</v>
      </c>
      <c r="F13" s="5">
        <f t="shared" si="0"/>
        <v>79.44952860949627</v>
      </c>
      <c r="G13"/>
      <c r="H13"/>
    </row>
    <row r="14" spans="1:8" s="6" customFormat="1" ht="18" customHeight="1">
      <c r="A14" s="3" t="s">
        <v>19</v>
      </c>
      <c r="B14" s="4">
        <f>+'[27]Apr 10'!$B$49/100</f>
        <v>91.58727807684208</v>
      </c>
      <c r="C14" s="4">
        <f>+'[27]Apr 10'!$B$50/100</f>
        <v>104.71009404111446</v>
      </c>
      <c r="D14" s="4">
        <f>+'[7]Sheet1'!$C$49/100</f>
        <v>784.8547750630289</v>
      </c>
      <c r="E14" s="4">
        <f>+'[7]Sheet1'!$C$50/100</f>
        <v>685.4350534799196</v>
      </c>
      <c r="F14" s="5">
        <f t="shared" si="0"/>
        <v>-12.532522374700283</v>
      </c>
      <c r="G14"/>
      <c r="H14"/>
    </row>
    <row r="15" spans="1:8" s="6" customFormat="1" ht="18" customHeight="1">
      <c r="A15" s="3" t="s">
        <v>20</v>
      </c>
      <c r="B15" s="4">
        <f>+'[28]New Format-NONLIFE April 2010'!$B$49/100</f>
        <v>70.263758345</v>
      </c>
      <c r="C15" s="4">
        <f>+'[28]New Format-NONLIFE April 2010'!$B$50/100</f>
        <v>33.789179209</v>
      </c>
      <c r="D15" s="4">
        <f>+'[8]New Format-FGNL  MAR 10'!$C$49/100</f>
        <v>386.71889907099995</v>
      </c>
      <c r="E15" s="4">
        <f>+'[8]New Format-FGNL  MAR 10'!$C$50/100</f>
        <v>194.846788061</v>
      </c>
      <c r="F15" s="5">
        <f t="shared" si="0"/>
        <v>107.94751452939919</v>
      </c>
      <c r="G15"/>
      <c r="H15"/>
    </row>
    <row r="16" spans="1:8" s="6" customFormat="1" ht="18" customHeight="1">
      <c r="A16" s="3" t="s">
        <v>21</v>
      </c>
      <c r="B16" s="4">
        <f>+'[29]USGI -APR  2010'!$B$49/100</f>
        <v>28.005399999999998</v>
      </c>
      <c r="C16" s="4">
        <f>+'[29]USGI -APR  2010'!$B$50/100</f>
        <v>18.634718799999998</v>
      </c>
      <c r="D16" s="4">
        <f>+'[9]USGI -MAR  2010'!$C$49/100</f>
        <v>189.35929523454567</v>
      </c>
      <c r="E16" s="4">
        <f>+'[9]USGI -MAR  2010'!$C$50/100</f>
        <v>30.033500000000004</v>
      </c>
      <c r="F16" s="5">
        <f t="shared" si="0"/>
        <v>50.28614223038343</v>
      </c>
      <c r="G16"/>
      <c r="H16"/>
    </row>
    <row r="17" spans="1:8" s="6" customFormat="1" ht="17.25">
      <c r="A17" s="7" t="s">
        <v>22</v>
      </c>
      <c r="B17" s="8">
        <f>+'[30]Sheet1'!$B$49/100</f>
        <v>42.528999999999996</v>
      </c>
      <c r="C17" s="8">
        <f>+'[30]Sheet1'!$B$50/100</f>
        <v>27.166400000000003</v>
      </c>
      <c r="D17" s="8">
        <f>+'[10]Sheet1'!$C$49/100</f>
        <v>415.9098</v>
      </c>
      <c r="E17" s="8">
        <f>+'[10]Sheet1'!$C$50/100</f>
        <v>113.75789999999999</v>
      </c>
      <c r="F17" s="5">
        <f t="shared" si="0"/>
        <v>56.550002944814146</v>
      </c>
      <c r="G17"/>
      <c r="H17"/>
    </row>
    <row r="18" spans="1:8" s="6" customFormat="1" ht="17.25">
      <c r="A18" s="7" t="s">
        <v>23</v>
      </c>
      <c r="B18" s="8">
        <f>+'[31]New Format'!$B$49/100</f>
        <v>52.657952983789954</v>
      </c>
      <c r="C18" s="8">
        <f>+'[31]New Format'!$B$50/100</f>
        <v>15.928421574</v>
      </c>
      <c r="D18" s="8">
        <f>+'[11]New Format'!$C$49/100</f>
        <v>290.64917855799996</v>
      </c>
      <c r="E18" s="8">
        <f>+'[11]New Format'!$C$50/100</f>
        <v>28.497557184</v>
      </c>
      <c r="F18" s="5">
        <f t="shared" si="0"/>
        <v>230.59115581008766</v>
      </c>
      <c r="G18"/>
      <c r="H18"/>
    </row>
    <row r="19" spans="1:8" s="6" customFormat="1" ht="17.25">
      <c r="A19" s="7" t="s">
        <v>24</v>
      </c>
      <c r="B19" s="8">
        <f>+'[21]New Format'!$B$49/100</f>
        <v>0.4516636</v>
      </c>
      <c r="C19" s="8">
        <f>+'[21]New Format'!$B$50/100</f>
        <v>0.0009618000000000001</v>
      </c>
      <c r="D19" s="8">
        <f>+'[12]New Format'!$C$49/100</f>
        <v>1.943278368</v>
      </c>
      <c r="E19" s="8">
        <f>+'[12]New Format'!$C$50/100</f>
        <v>0</v>
      </c>
      <c r="F19" s="5">
        <f t="shared" si="0"/>
        <v>46860.24121438968</v>
      </c>
      <c r="G19"/>
      <c r="H19"/>
    </row>
    <row r="20" spans="1:8" s="6" customFormat="1" ht="17.25">
      <c r="A20" s="7" t="s">
        <v>25</v>
      </c>
      <c r="B20" s="8">
        <v>0.2195</v>
      </c>
      <c r="C20" s="8">
        <v>0</v>
      </c>
      <c r="D20" s="8"/>
      <c r="E20" s="8"/>
      <c r="F20" s="5"/>
      <c r="G20"/>
      <c r="H20"/>
    </row>
    <row r="21" spans="1:8" s="6" customFormat="1" ht="17.25">
      <c r="A21" s="3" t="s">
        <v>26</v>
      </c>
      <c r="B21" s="4">
        <f>+'[32]SS APRIL 2010'!$C$41</f>
        <v>885.5032753</v>
      </c>
      <c r="C21" s="4">
        <f>+'[32]SS APRIL 2010'!$D$41</f>
        <v>757.0295063</v>
      </c>
      <c r="D21" s="4">
        <f>+'[13]SINGLE SHEET SNAP MARCH 2010'!$F$41</f>
        <v>6013.429999999999</v>
      </c>
      <c r="E21" s="4">
        <f>+'[13]SINGLE SHEET SNAP MARCH 2010'!$G$41</f>
        <v>5508.83</v>
      </c>
      <c r="F21" s="5">
        <f aca="true" t="shared" si="1" ref="F21:F27">(B21-C21)/C21*100</f>
        <v>16.97077431339747</v>
      </c>
      <c r="G21"/>
      <c r="H21"/>
    </row>
    <row r="22" spans="1:8" s="6" customFormat="1" ht="17.25">
      <c r="A22" s="3" t="s">
        <v>27</v>
      </c>
      <c r="B22" s="4">
        <f>+'[33]Sheet1'!$B$52/100</f>
        <v>536.26</v>
      </c>
      <c r="C22" s="4">
        <f>+'[33]Sheet1'!$B$53/100</f>
        <v>438.7701</v>
      </c>
      <c r="D22" s="4">
        <f>+'[14]Sheet1'!$G$57</f>
        <v>4620.92</v>
      </c>
      <c r="E22" s="4">
        <f>+'[14]Sheet1'!$H$57</f>
        <v>4279.900000000001</v>
      </c>
      <c r="F22" s="5">
        <f t="shared" si="1"/>
        <v>22.21890233632601</v>
      </c>
      <c r="G22"/>
      <c r="H22"/>
    </row>
    <row r="23" spans="1:8" s="6" customFormat="1" ht="17.25">
      <c r="A23" s="3" t="s">
        <v>28</v>
      </c>
      <c r="B23" s="4">
        <v>597.78</v>
      </c>
      <c r="C23" s="4">
        <v>488.39</v>
      </c>
      <c r="D23" s="4">
        <v>5175.37</v>
      </c>
      <c r="E23" s="4">
        <v>4277.77</v>
      </c>
      <c r="F23" s="5">
        <f t="shared" si="1"/>
        <v>22.398083498843135</v>
      </c>
      <c r="G23"/>
      <c r="H23"/>
    </row>
    <row r="24" spans="1:8" s="6" customFormat="1" ht="17.25">
      <c r="A24" s="3" t="s">
        <v>29</v>
      </c>
      <c r="B24" s="4">
        <v>574.58</v>
      </c>
      <c r="C24" s="4">
        <v>491.16</v>
      </c>
      <c r="D24" s="4">
        <v>4718.75</v>
      </c>
      <c r="E24" s="4">
        <v>3964.8</v>
      </c>
      <c r="F24" s="5">
        <f t="shared" si="1"/>
        <v>16.984282107663493</v>
      </c>
      <c r="G24"/>
      <c r="H24"/>
    </row>
    <row r="25" spans="1:8" s="6" customFormat="1" ht="15">
      <c r="A25" s="9" t="s">
        <v>30</v>
      </c>
      <c r="B25" s="10">
        <f>SUM(B7:B20)</f>
        <v>1798.1682437660863</v>
      </c>
      <c r="C25" s="10">
        <f>SUM(C7:C20)</f>
        <v>1558.129530591558</v>
      </c>
      <c r="D25" s="10">
        <f>SUM(D7:D19)</f>
        <v>14226.744100475495</v>
      </c>
      <c r="E25" s="10">
        <f>SUM(E7:E19)</f>
        <v>12610.603447486785</v>
      </c>
      <c r="F25" s="11">
        <f t="shared" si="1"/>
        <v>15.405568565496313</v>
      </c>
      <c r="G25"/>
      <c r="H25"/>
    </row>
    <row r="26" spans="1:8" s="6" customFormat="1" ht="15">
      <c r="A26" s="9" t="s">
        <v>31</v>
      </c>
      <c r="B26" s="10">
        <f>SUM(B21:B24)</f>
        <v>2594.1232753</v>
      </c>
      <c r="C26" s="10">
        <f>SUM(C21:C24)</f>
        <v>2175.3496063</v>
      </c>
      <c r="D26" s="10">
        <f>SUM(D21:D24)</f>
        <v>20528.469999999998</v>
      </c>
      <c r="E26" s="10">
        <f>SUM(E21:E24)</f>
        <v>18031.3</v>
      </c>
      <c r="F26" s="11">
        <f t="shared" si="1"/>
        <v>19.25086743699475</v>
      </c>
      <c r="G26"/>
      <c r="H26"/>
    </row>
    <row r="27" spans="1:6" ht="19.5" customHeight="1">
      <c r="A27" s="9" t="s">
        <v>32</v>
      </c>
      <c r="B27" s="10">
        <f>SUM(B25:B26)</f>
        <v>4392.291519066086</v>
      </c>
      <c r="C27" s="10">
        <f>SUM(C25:C26)</f>
        <v>3733.4791368915576</v>
      </c>
      <c r="D27" s="10">
        <f>SUM(D25:D26)</f>
        <v>34755.214100475496</v>
      </c>
      <c r="E27" s="10">
        <f>SUM(E25:E26)</f>
        <v>30641.903447486784</v>
      </c>
      <c r="F27" s="11">
        <f t="shared" si="1"/>
        <v>17.646071077902057</v>
      </c>
    </row>
    <row r="28" spans="1:6" ht="19.5" customHeight="1">
      <c r="A28" s="9" t="s">
        <v>33</v>
      </c>
      <c r="B28" s="12"/>
      <c r="C28" s="12"/>
      <c r="D28" s="12"/>
      <c r="E28" s="12"/>
      <c r="F28" s="5"/>
    </row>
    <row r="29" spans="1:8" s="6" customFormat="1" ht="17.25">
      <c r="A29" s="9" t="s">
        <v>34</v>
      </c>
      <c r="B29" s="12"/>
      <c r="C29" s="12"/>
      <c r="D29" s="12"/>
      <c r="E29" s="12"/>
      <c r="F29" s="5"/>
      <c r="G29"/>
      <c r="H29"/>
    </row>
    <row r="30" spans="1:8" s="6" customFormat="1" ht="17.25">
      <c r="A30" s="3" t="s">
        <v>35</v>
      </c>
      <c r="B30" s="4">
        <f>+'[34]New Format'!$B$49/100</f>
        <v>68.544</v>
      </c>
      <c r="C30" s="4">
        <f>+'[34]New Format'!$B$50/100</f>
        <v>57.070100000000004</v>
      </c>
      <c r="D30" s="4">
        <f>+'[15]New Format'!$C$49/100</f>
        <v>813.7139999999999</v>
      </c>
      <c r="E30" s="4">
        <f>+'[15]New Format'!$C$50/100</f>
        <v>744.6716</v>
      </c>
      <c r="F30" s="5">
        <f>(B30-C30)/C30*100</f>
        <v>20.104923593966003</v>
      </c>
      <c r="G30"/>
      <c r="H30"/>
    </row>
    <row r="31" spans="1:6" ht="17.25">
      <c r="A31" s="13" t="s">
        <v>36</v>
      </c>
      <c r="B31" s="8"/>
      <c r="C31" s="8"/>
      <c r="D31" s="8"/>
      <c r="E31" s="8"/>
      <c r="F31" s="5"/>
    </row>
    <row r="32" spans="1:6" ht="17.25">
      <c r="A32" s="14" t="s">
        <v>37</v>
      </c>
      <c r="B32" s="4">
        <f>+'[35]New Format'!$B$49/100</f>
        <v>204.03709999999998</v>
      </c>
      <c r="C32" s="4">
        <f>+'[35]New Format'!$B$50/100</f>
        <v>141.1863</v>
      </c>
      <c r="D32" s="4">
        <f>+'[16]New Format'!$C$49/100</f>
        <v>980.0382</v>
      </c>
      <c r="E32" s="4">
        <f>+'[16]New Format'!$C$50/100</f>
        <v>509.86069999999995</v>
      </c>
      <c r="F32" s="5">
        <f>(B32-C32)/C32*100</f>
        <v>44.51621722504237</v>
      </c>
    </row>
    <row r="33" spans="1:6" ht="17.25">
      <c r="A33" s="14" t="s">
        <v>38</v>
      </c>
      <c r="B33" s="4">
        <f>+'[36]New Format'!$B$49/100</f>
        <v>18.507746900000004</v>
      </c>
      <c r="C33" s="4">
        <f>+'[36]New Format'!$B$50/100</f>
        <v>5.1417009</v>
      </c>
      <c r="D33" s="4">
        <f>+'[17]New Format'!$C$49/100</f>
        <v>114.65867230000002</v>
      </c>
      <c r="E33" s="4">
        <f>+'[17]New Format'!$C$50/100</f>
        <v>48.95116000000001</v>
      </c>
      <c r="F33" s="5">
        <f>(B33-C33)/C33*100</f>
        <v>259.95378299815155</v>
      </c>
    </row>
    <row r="34" spans="1:6" ht="17.25">
      <c r="A34" s="14" t="s">
        <v>39</v>
      </c>
      <c r="B34" s="4">
        <f>+'[37]31. Monthly Premium Data'!$B$49/100</f>
        <v>0.32909999999999995</v>
      </c>
      <c r="C34" s="4">
        <f>+'[37]31. Monthly Premium Data'!$B$50/100</f>
        <v>0</v>
      </c>
      <c r="D34" s="4">
        <v>0.1274</v>
      </c>
      <c r="E34" s="4">
        <v>0</v>
      </c>
      <c r="F34" s="5"/>
    </row>
    <row r="35" spans="1:6" ht="17.25">
      <c r="A35" s="15" t="s">
        <v>40</v>
      </c>
      <c r="B35" s="16">
        <f>B32+B33+B34</f>
        <v>222.8739469</v>
      </c>
      <c r="C35" s="16">
        <f>C32+C33+C34</f>
        <v>146.32800089999998</v>
      </c>
      <c r="D35" s="16">
        <f>D32+D33</f>
        <v>1094.6968723</v>
      </c>
      <c r="E35" s="16">
        <f>E32+E33</f>
        <v>558.8118599999999</v>
      </c>
      <c r="F35" s="5">
        <f>(B35-C35)/C35*100</f>
        <v>52.31120874282376</v>
      </c>
    </row>
    <row r="36" spans="1:6" ht="17.25">
      <c r="A36" s="15" t="s">
        <v>41</v>
      </c>
      <c r="B36" s="4"/>
      <c r="C36" s="4"/>
      <c r="D36" s="4"/>
      <c r="E36" s="4"/>
      <c r="F36" s="5"/>
    </row>
    <row r="37" spans="1:7" ht="17.25">
      <c r="A37" s="14" t="s">
        <v>42</v>
      </c>
      <c r="B37" s="4">
        <v>45.8532</v>
      </c>
      <c r="C37" s="4">
        <v>45.8177</v>
      </c>
      <c r="D37" s="4">
        <v>1518.6153</v>
      </c>
      <c r="E37" s="4">
        <v>815.0202</v>
      </c>
      <c r="F37" s="5">
        <f>(B37-C37)/C37*100</f>
        <v>0.07748097351023507</v>
      </c>
      <c r="G37" s="6"/>
    </row>
    <row r="38" spans="1:6" ht="17.25">
      <c r="A38" s="17"/>
      <c r="B38" s="18"/>
      <c r="C38" s="18"/>
      <c r="D38" s="18"/>
      <c r="E38" s="18"/>
      <c r="F38" s="19"/>
    </row>
    <row r="39" spans="1:6" ht="12.75" customHeight="1">
      <c r="A39" s="26" t="s">
        <v>43</v>
      </c>
      <c r="B39" s="26"/>
      <c r="C39" s="26"/>
      <c r="D39" s="26"/>
      <c r="E39" s="26"/>
      <c r="F39" s="26"/>
    </row>
    <row r="40" spans="1:5" ht="12.75">
      <c r="A40" s="25" t="s">
        <v>44</v>
      </c>
      <c r="B40" s="25"/>
      <c r="C40" s="25"/>
      <c r="D40" s="25"/>
      <c r="E40" s="25"/>
    </row>
    <row r="41" spans="1:5" ht="12.75">
      <c r="A41" s="25" t="s">
        <v>45</v>
      </c>
      <c r="B41" s="25"/>
      <c r="C41" s="25"/>
      <c r="D41" s="25"/>
      <c r="E41" s="25"/>
    </row>
    <row r="42" spans="1:5" ht="12.75">
      <c r="A42" s="25" t="s">
        <v>46</v>
      </c>
      <c r="B42" s="25"/>
      <c r="C42" s="25"/>
      <c r="D42" s="25"/>
      <c r="E42" s="25"/>
    </row>
  </sheetData>
  <mergeCells count="11">
    <mergeCell ref="A41:E41"/>
    <mergeCell ref="A42:E42"/>
    <mergeCell ref="A40:E40"/>
    <mergeCell ref="A39:F39"/>
    <mergeCell ref="A1:F1"/>
    <mergeCell ref="A2:F2"/>
    <mergeCell ref="F5:F6"/>
    <mergeCell ref="A5:A6"/>
    <mergeCell ref="B5:C5"/>
    <mergeCell ref="D5:E5"/>
    <mergeCell ref="A3:F3"/>
  </mergeCells>
  <printOptions horizontalCentered="1" vertic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kanandrao</dc:creator>
  <cp:keywords/>
  <dc:description/>
  <cp:lastModifiedBy>kanandrao</cp:lastModifiedBy>
  <dcterms:created xsi:type="dcterms:W3CDTF">1996-10-14T23:33:28Z</dcterms:created>
  <dcterms:modified xsi:type="dcterms:W3CDTF">2010-05-25T06:02:04Z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16393</vt:i4>
  </property>
</Properties>
</file>