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0490" windowHeight="6750" activeTab="0"/>
  </bookViews>
  <sheets>
    <sheet name="June_2018_Website" sheetId="1" r:id="rId1"/>
  </sheets>
  <definedNames>
    <definedName name="New_India" localSheetId="0">'June_2018_Website'!$C$74:$F$77</definedName>
    <definedName name="_xlnm.Print_Area" localSheetId="0">'June_2018_Website'!$A$2:$H$91</definedName>
  </definedNames>
  <calcPr fullCalcOnLoad="1"/>
</workbook>
</file>

<file path=xl/sharedStrings.xml><?xml version="1.0" encoding="utf-8"?>
<sst xmlns="http://schemas.openxmlformats.org/spreadsheetml/2006/main" count="130" uniqueCount="101">
  <si>
    <t xml:space="preserve">भारतीय बीमा विनियामक और विकास प्राधिकरण </t>
  </si>
  <si>
    <t>फ्लैश ऑंकड़े - गैर जीवन बीमाकर्ता  (अनंतिम और बिना लेखा परीक्षा )'</t>
  </si>
  <si>
    <t xml:space="preserve">जून, 2018 माह और तक के लिए सकल प्रत्यक्ष प्रीमियम अधिग्रहण' </t>
  </si>
  <si>
    <t>(रुपये करोड़ में)</t>
  </si>
  <si>
    <t xml:space="preserve">जून 2018 माह के लिए </t>
  </si>
  <si>
    <t xml:space="preserve">जून 2018 माह तक </t>
  </si>
  <si>
    <t>जून 2018 माह तक बाजार शेयर (%)</t>
  </si>
  <si>
    <t xml:space="preserve">पिछले वर्ष की इसी अवधि के मुकाबले  वृद्धि दर (%)  </t>
  </si>
  <si>
    <t xml:space="preserve">क्रम सं. </t>
  </si>
  <si>
    <t xml:space="preserve">बीमाकर्ता </t>
  </si>
  <si>
    <t>2018-19</t>
  </si>
  <si>
    <t>2017-18</t>
  </si>
  <si>
    <t>एको जनरल इंश्योरेंस लिमिटेड</t>
  </si>
  <si>
    <t xml:space="preserve">अप्रयोज्य </t>
  </si>
  <si>
    <t>बजाज अलियांज जनरल इंश्योरेंस कंपनी लिमिटेड</t>
  </si>
  <si>
    <t>भारती एक्सा जनरल इंश्योरेंस कंपनी  लिमिटेड</t>
  </si>
  <si>
    <t>चोलामंडलम एमएस जनरल इंश्योरेंस कंपनी  लिमिटेड</t>
  </si>
  <si>
    <t>डीएचएफएल जनरल इंश्योरेंस  लिमिटेड</t>
  </si>
  <si>
    <t>एडलवाइज जनरल इंश्योरेंस  लिमिटेड</t>
  </si>
  <si>
    <t>फ्यूचर जनराली इंडिया इंश्योरेंस कंपनी  लिमिटेड</t>
  </si>
  <si>
    <t>गो डिजिट जनरल इंश्योरेंस  लिमिटेड</t>
  </si>
  <si>
    <t>एचडीएफसी एर्गो जनरल इंश्योरेंस कंपनी  लिमिटेड</t>
  </si>
  <si>
    <t>आईसीआईसीआई लोम्बार्ड जनरल इंश्योरेंस कंपनी  लिमिटेड</t>
  </si>
  <si>
    <t>इफको-टोकियो जनरल इंश्योरेंस कंपनी  लिमिटेड</t>
  </si>
  <si>
    <t>कोटक महिंद्रा जनरल इंश्योरेंस कंपनी  लिमिटेड</t>
  </si>
  <si>
    <t>लिबर्टी वीडियोकॉन जनरल इंश्योरेंस कंपनी  लिमिटेड</t>
  </si>
  <si>
    <t>मेग्मा एचडीआई जनरल इंश्योरेंस कंपनी  लिमिटेड</t>
  </si>
  <si>
    <t>नेशनल इंश्योरेंस कंपनी  लिमिटेड</t>
  </si>
  <si>
    <t>रहेजा क्यूबीई जनरल इंश्योरेंस कंपनी  लिमिटेड</t>
  </si>
  <si>
    <t>रिलायंस जनरल इंश्योरेंस कंपनी  लिमिटेड</t>
  </si>
  <si>
    <t>रॉयल सुंदरम जनरल इंश्योरेंस कंपनी  लिमिटेड</t>
  </si>
  <si>
    <t>एसबीआई जनरल इंश्योरेंस कंपनी  लिमिटेड</t>
  </si>
  <si>
    <t>श्रीराम जनरल इंश्योरेंस कंपनी  लिमिटेड</t>
  </si>
  <si>
    <t>टाटा-एआईजी जनरल इंश्योरेंस कंपनी  लिमिटेड</t>
  </si>
  <si>
    <t>द न्यू इंडिया  एश्योरेंस कंपनी  लिमिटेड</t>
  </si>
  <si>
    <t>द ओरियंटल इंश्योरेंस कंपनी  लिमिटेड</t>
  </si>
  <si>
    <t>यूनाइटेड इंडिया इंश्योरेंस कंपनी  लिमिटेड</t>
  </si>
  <si>
    <t>यूनिवर्सल सोम्पो जनरल इंश्योरेंस कंपनी  लिमिटेड</t>
  </si>
  <si>
    <t xml:space="preserve">साधारण बीमाकर्ता कुल </t>
  </si>
  <si>
    <t>आदित्य बिड़ला हेल्थ इंश्योरेंस कंपनी  लिमिटेड</t>
  </si>
  <si>
    <t>अपोलो म्यूनिख इंश्योरेंस कंपनी  लिमिटेड</t>
  </si>
  <si>
    <t>सिग्ना टीटीके इंश्योरेंस कंपनी  लिमिटेड</t>
  </si>
  <si>
    <t>मैक्स बूपा इंश्योरेंस कंपनी  लिमिटेड</t>
  </si>
  <si>
    <t>रेलिगेयर इंश्योरेंस कंपनी  लिमिटेड</t>
  </si>
  <si>
    <t>स्टार हेल्थ &amp; एलाइड इंश्योरेंस कंपनी  लिमिटेड</t>
  </si>
  <si>
    <t>स्टैंडालोन स्वास्थ्य बीमाकर्ता</t>
  </si>
  <si>
    <t>एग्रीकल्चर इंश्योरेंस कम्पनी ऑफ इंडिया लिमिटेड</t>
  </si>
  <si>
    <t>भारतीय निर्यात ॠण गारंटी निगम लिमिटेड</t>
  </si>
  <si>
    <t>विशेषीकृत बीमाकर्ता</t>
  </si>
  <si>
    <t>कुल योग</t>
  </si>
  <si>
    <t>नोट: बीमा कंपनियों द्वारा प्रस्तुत आंकड़ों के आधार पर संकलित ।</t>
  </si>
  <si>
    <t>INSURANCE REGULATORY AND DEVELOPMENT AUTHORITY OF INDIA</t>
  </si>
  <si>
    <t>FLASH FIGURES -- NON LIFE INSURERS (Provisional &amp; Unaudited)</t>
  </si>
  <si>
    <t>GROSS DIRECT PREMIUM UNDERWRITTEN FOR AND UPTO THE MONTH  OF JUNE, 2018</t>
  </si>
  <si>
    <t>(Rs. in crores)</t>
  </si>
  <si>
    <t>S.No.</t>
  </si>
  <si>
    <t>INSURER</t>
  </si>
  <si>
    <t>For The Month of JUNE</t>
  </si>
  <si>
    <t>Upto JUNE 2018</t>
  </si>
  <si>
    <t>MARKET SHARE UPTO the Month Of June , 2018 (%)</t>
  </si>
  <si>
    <t>GROWTH OVER THE CORRESPONDING PERIOD OF PREVIOUS YEAR (%)</t>
  </si>
  <si>
    <t>Acko General Insurance Limited</t>
  </si>
  <si>
    <t>NA</t>
  </si>
  <si>
    <t>Bajaj Allianz General Insurance Company Limited</t>
  </si>
  <si>
    <t>Bharti AXA General Insurance Company Limited</t>
  </si>
  <si>
    <t>Cholamandalam MS General Insurance Company Limited</t>
  </si>
  <si>
    <t>DHFL General Insurance Limited</t>
  </si>
  <si>
    <t>Edelweiss General Insurance Limited</t>
  </si>
  <si>
    <t>Future Generali India Insurance Company Limited</t>
  </si>
  <si>
    <t>Go Digit General Insurance  Limited</t>
  </si>
  <si>
    <t>HDFC Ergo General insurance Company Limited</t>
  </si>
  <si>
    <t>ICICI Lombard General Insurance Company Limited</t>
  </si>
  <si>
    <t>IFFCO Tokio General Insurance Company Limited</t>
  </si>
  <si>
    <t>Kotak Mahindra General Insurance Company Limited</t>
  </si>
  <si>
    <t>Liberty Videocon General Insurance Company Limited</t>
  </si>
  <si>
    <t>Magma HDI General Insurance Company Limited</t>
  </si>
  <si>
    <t>National Insurance Company Limited</t>
  </si>
  <si>
    <t>Raheja QBE General Insurance Company Limited</t>
  </si>
  <si>
    <t>Reliance General Insurance Company Limited</t>
  </si>
  <si>
    <t>Royal Sundaram General Insurance Company Limited</t>
  </si>
  <si>
    <t>SBI General Insurance Company Limited</t>
  </si>
  <si>
    <t>Shriram General Insurance Company Limited</t>
  </si>
  <si>
    <t>Tata AIG General Insurance Company Limited</t>
  </si>
  <si>
    <t>The New India Assurance Company Limited</t>
  </si>
  <si>
    <t>The Oriental Insurance Company Limited</t>
  </si>
  <si>
    <t>United India Insurance Company Limited</t>
  </si>
  <si>
    <t>Universal Sompo General Insurance Company Limited</t>
  </si>
  <si>
    <t>General Insurers Total</t>
  </si>
  <si>
    <t>Aditya Birla Health Insurance Company Limited</t>
  </si>
  <si>
    <t>Apollo Munich Health Insurance Company Limited</t>
  </si>
  <si>
    <t>Cigna TTK Health Insurance Company Limited</t>
  </si>
  <si>
    <t>Max Bupa Health Insurance Company Limited</t>
  </si>
  <si>
    <t>Religare Health Insurance Company Limited</t>
  </si>
  <si>
    <t>Star Health &amp; Allied Insurance Company Limited</t>
  </si>
  <si>
    <t>Stand-alone Pvt Health Insurers</t>
  </si>
  <si>
    <t>Agricultural Insurance Company of India Limited</t>
  </si>
  <si>
    <t>Export Credit Guaranteed Corporation of India Limited</t>
  </si>
  <si>
    <t>Specialized PSU Insurers</t>
  </si>
  <si>
    <t xml:space="preserve">GRAND TOTAL </t>
  </si>
  <si>
    <t xml:space="preserve">Note: Compiled on the basis of data submitted by the Insurance companies      </t>
  </si>
  <si>
    <t>NA: Not Applicable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</si>
</sst>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Rupee Foradian"/>
      <family val="2"/>
    </font>
    <font>
      <b/>
      <sz val="13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Trebuchet MS"/>
      <family val="2"/>
    </font>
    <font>
      <sz val="12"/>
      <color indexed="8"/>
      <name val="Arial Narrow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Rupee Foradian"/>
      <family val="2"/>
    </font>
    <font>
      <b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Narrow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16D6EA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58" applyFont="1" applyAlignment="1">
      <alignment vertical="center"/>
      <protection/>
    </xf>
    <xf numFmtId="0" fontId="6" fillId="33" borderId="0" xfId="58" applyFont="1" applyFill="1" applyBorder="1" applyAlignment="1">
      <alignment vertical="center"/>
      <protection/>
    </xf>
    <xf numFmtId="0" fontId="5" fillId="33" borderId="0" xfId="58" applyFont="1" applyFill="1" applyBorder="1" applyAlignment="1">
      <alignment horizontal="right" vertical="center"/>
      <protection/>
    </xf>
    <xf numFmtId="0" fontId="3" fillId="0" borderId="10" xfId="58" applyFont="1" applyBorder="1" applyAlignment="1">
      <alignment vertical="center"/>
      <protection/>
    </xf>
    <xf numFmtId="0" fontId="5" fillId="33" borderId="10" xfId="58" applyFont="1" applyFill="1" applyBorder="1" applyAlignment="1">
      <alignment vertical="center" wrapText="1"/>
      <protection/>
    </xf>
    <xf numFmtId="0" fontId="7" fillId="0" borderId="10" xfId="58" applyFont="1" applyBorder="1" applyAlignment="1">
      <alignment horizontal="center" vertical="center" wrapText="1"/>
      <protection/>
    </xf>
    <xf numFmtId="0" fontId="50" fillId="33" borderId="10" xfId="0" applyFont="1" applyFill="1" applyBorder="1" applyAlignment="1">
      <alignment/>
    </xf>
    <xf numFmtId="164" fontId="51" fillId="0" borderId="10" xfId="0" applyNumberFormat="1" applyFont="1" applyBorder="1" applyAlignment="1">
      <alignment horizontal="right" vertical="center"/>
    </xf>
    <xf numFmtId="0" fontId="51" fillId="0" borderId="10" xfId="0" applyFont="1" applyBorder="1" applyAlignment="1">
      <alignment horizontal="right" vertical="center"/>
    </xf>
    <xf numFmtId="2" fontId="10" fillId="0" borderId="10" xfId="58" applyNumberFormat="1" applyFont="1" applyBorder="1" applyAlignment="1">
      <alignment horizontal="right"/>
      <protection/>
    </xf>
    <xf numFmtId="2" fontId="51" fillId="0" borderId="10" xfId="0" applyNumberFormat="1" applyFont="1" applyBorder="1" applyAlignment="1">
      <alignment horizontal="right" vertical="center"/>
    </xf>
    <xf numFmtId="0" fontId="6" fillId="33" borderId="10" xfId="58" applyFont="1" applyFill="1" applyBorder="1" applyAlignment="1">
      <alignment vertical="center" wrapText="1"/>
      <protection/>
    </xf>
    <xf numFmtId="2" fontId="10" fillId="0" borderId="11" xfId="58" applyNumberFormat="1" applyFont="1" applyBorder="1" applyAlignment="1">
      <alignment horizontal="right"/>
      <protection/>
    </xf>
    <xf numFmtId="0" fontId="6" fillId="33" borderId="10" xfId="58" applyFont="1" applyFill="1" applyBorder="1" applyAlignment="1">
      <alignment vertical="center"/>
      <protection/>
    </xf>
    <xf numFmtId="0" fontId="6" fillId="33" borderId="10" xfId="58" applyFont="1" applyFill="1" applyBorder="1">
      <alignment/>
      <protection/>
    </xf>
    <xf numFmtId="0" fontId="0" fillId="0" borderId="10" xfId="0" applyBorder="1" applyAlignment="1">
      <alignment/>
    </xf>
    <xf numFmtId="164" fontId="11" fillId="34" borderId="10" xfId="42" applyFont="1" applyFill="1" applyBorder="1" applyAlignment="1">
      <alignment/>
    </xf>
    <xf numFmtId="2" fontId="11" fillId="34" borderId="10" xfId="58" applyNumberFormat="1" applyFont="1" applyFill="1" applyBorder="1" applyAlignment="1">
      <alignment/>
      <protection/>
    </xf>
    <xf numFmtId="2" fontId="11" fillId="34" borderId="11" xfId="58" applyNumberFormat="1" applyFont="1" applyFill="1" applyBorder="1" applyAlignment="1">
      <alignment/>
      <protection/>
    </xf>
    <xf numFmtId="0" fontId="6" fillId="33" borderId="10" xfId="0" applyFont="1" applyFill="1" applyBorder="1" applyAlignment="1">
      <alignment/>
    </xf>
    <xf numFmtId="164" fontId="11" fillId="35" borderId="10" xfId="42" applyFont="1" applyFill="1" applyBorder="1" applyAlignment="1">
      <alignment/>
    </xf>
    <xf numFmtId="0" fontId="3" fillId="0" borderId="0" xfId="58" applyFont="1" applyFill="1" applyAlignment="1">
      <alignment vertical="center"/>
      <protection/>
    </xf>
    <xf numFmtId="0" fontId="3" fillId="0" borderId="0" xfId="58" applyFont="1" applyBorder="1" applyAlignment="1">
      <alignment vertical="center"/>
      <protection/>
    </xf>
    <xf numFmtId="0" fontId="12" fillId="0" borderId="0" xfId="58" applyFont="1" applyAlignment="1">
      <alignment horizontal="right" vertical="center"/>
      <protection/>
    </xf>
    <xf numFmtId="1" fontId="10" fillId="0" borderId="10" xfId="58" applyNumberFormat="1" applyFont="1" applyBorder="1" applyAlignment="1">
      <alignment/>
      <protection/>
    </xf>
    <xf numFmtId="2" fontId="10" fillId="0" borderId="10" xfId="58" applyNumberFormat="1" applyFont="1" applyBorder="1" applyAlignment="1">
      <alignment/>
      <protection/>
    </xf>
    <xf numFmtId="164" fontId="10" fillId="0" borderId="10" xfId="42" applyFont="1" applyBorder="1" applyAlignment="1">
      <alignment/>
    </xf>
    <xf numFmtId="164" fontId="10" fillId="0" borderId="10" xfId="42" applyFont="1" applyBorder="1" applyAlignment="1">
      <alignment horizontal="right"/>
    </xf>
    <xf numFmtId="164" fontId="10" fillId="0" borderId="11" xfId="42" applyFont="1" applyBorder="1" applyAlignment="1">
      <alignment horizontal="right"/>
    </xf>
    <xf numFmtId="164" fontId="3" fillId="0" borderId="0" xfId="58" applyNumberFormat="1" applyFont="1" applyBorder="1" applyAlignment="1">
      <alignment vertical="center"/>
      <protection/>
    </xf>
    <xf numFmtId="164" fontId="11" fillId="34" borderId="10" xfId="42" applyFont="1" applyFill="1" applyBorder="1" applyAlignment="1">
      <alignment horizontal="right"/>
    </xf>
    <xf numFmtId="2" fontId="11" fillId="34" borderId="10" xfId="58" applyNumberFormat="1" applyFont="1" applyFill="1" applyBorder="1" applyAlignment="1">
      <alignment horizontal="right"/>
      <protection/>
    </xf>
    <xf numFmtId="2" fontId="11" fillId="34" borderId="11" xfId="58" applyNumberFormat="1" applyFont="1" applyFill="1" applyBorder="1" applyAlignment="1">
      <alignment horizontal="right"/>
      <protection/>
    </xf>
    <xf numFmtId="2" fontId="11" fillId="34" borderId="10" xfId="61" applyNumberFormat="1" applyFont="1" applyFill="1" applyBorder="1" applyAlignment="1">
      <alignment horizontal="right"/>
    </xf>
    <xf numFmtId="2" fontId="3" fillId="0" borderId="0" xfId="58" applyNumberFormat="1" applyFont="1" applyBorder="1" applyAlignment="1">
      <alignment vertical="center"/>
      <protection/>
    </xf>
    <xf numFmtId="2" fontId="11" fillId="34" borderId="10" xfId="44" applyNumberFormat="1" applyFont="1" applyFill="1" applyBorder="1" applyAlignment="1">
      <alignment horizontal="right"/>
    </xf>
    <xf numFmtId="2" fontId="11" fillId="34" borderId="11" xfId="44" applyNumberFormat="1" applyFont="1" applyFill="1" applyBorder="1" applyAlignment="1">
      <alignment horizontal="right"/>
    </xf>
    <xf numFmtId="164" fontId="11" fillId="35" borderId="10" xfId="42" applyFont="1" applyFill="1" applyBorder="1" applyAlignment="1">
      <alignment horizontal="right"/>
    </xf>
    <xf numFmtId="2" fontId="11" fillId="35" borderId="11" xfId="58" applyNumberFormat="1" applyFont="1" applyFill="1" applyBorder="1" applyAlignment="1">
      <alignment horizontal="right"/>
      <protection/>
    </xf>
    <xf numFmtId="1" fontId="10" fillId="0" borderId="0" xfId="58" applyNumberFormat="1" applyFont="1" applyBorder="1" applyAlignment="1">
      <alignment/>
      <protection/>
    </xf>
    <xf numFmtId="2" fontId="12" fillId="0" borderId="0" xfId="44" applyNumberFormat="1" applyFont="1" applyFill="1" applyBorder="1" applyAlignment="1">
      <alignment vertical="center" wrapText="1"/>
    </xf>
    <xf numFmtId="0" fontId="11" fillId="33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/>
    </xf>
    <xf numFmtId="0" fontId="10" fillId="0" borderId="0" xfId="58" applyFont="1" applyBorder="1" applyAlignment="1">
      <alignment vertical="center"/>
      <protection/>
    </xf>
    <xf numFmtId="2" fontId="10" fillId="0" borderId="0" xfId="58" applyNumberFormat="1" applyFont="1" applyBorder="1" applyAlignment="1">
      <alignment vertical="center"/>
      <protection/>
    </xf>
    <xf numFmtId="0" fontId="3" fillId="0" borderId="0" xfId="58" applyFont="1" applyFill="1" applyBorder="1" applyAlignment="1">
      <alignment vertical="center"/>
      <protection/>
    </xf>
    <xf numFmtId="0" fontId="53" fillId="0" borderId="0" xfId="0" applyFont="1" applyBorder="1" applyAlignment="1">
      <alignment/>
    </xf>
    <xf numFmtId="2" fontId="3" fillId="0" borderId="0" xfId="58" applyNumberFormat="1" applyFont="1" applyFill="1" applyBorder="1" applyAlignment="1">
      <alignment vertical="center"/>
      <protection/>
    </xf>
    <xf numFmtId="2" fontId="12" fillId="0" borderId="0" xfId="44" applyNumberFormat="1" applyFont="1" applyFill="1" applyBorder="1" applyAlignment="1">
      <alignment vertical="center"/>
    </xf>
    <xf numFmtId="2" fontId="11" fillId="0" borderId="0" xfId="44" applyNumberFormat="1" applyFont="1" applyFill="1" applyBorder="1" applyAlignment="1">
      <alignment vertical="top" wrapText="1"/>
    </xf>
    <xf numFmtId="0" fontId="0" fillId="0" borderId="12" xfId="0" applyBorder="1" applyAlignment="1">
      <alignment horizontal="left"/>
    </xf>
    <xf numFmtId="0" fontId="12" fillId="0" borderId="0" xfId="58" applyFont="1" applyAlignment="1">
      <alignment horizontal="center" vertical="center"/>
      <protection/>
    </xf>
    <xf numFmtId="0" fontId="12" fillId="0" borderId="0" xfId="58" applyFont="1" applyAlignment="1" quotePrefix="1">
      <alignment horizontal="center" vertical="center"/>
      <protection/>
    </xf>
    <xf numFmtId="0" fontId="12" fillId="0" borderId="0" xfId="58" applyFont="1" applyAlignment="1" quotePrefix="1">
      <alignment horizontal="center"/>
      <protection/>
    </xf>
    <xf numFmtId="0" fontId="12" fillId="0" borderId="10" xfId="58" applyFont="1" applyBorder="1" applyAlignment="1">
      <alignment horizontal="center" vertical="center"/>
      <protection/>
    </xf>
    <xf numFmtId="0" fontId="7" fillId="0" borderId="11" xfId="58" applyFont="1" applyBorder="1" applyAlignment="1">
      <alignment horizontal="center" vertical="center"/>
      <protection/>
    </xf>
    <xf numFmtId="0" fontId="7" fillId="0" borderId="13" xfId="58" applyFont="1" applyBorder="1" applyAlignment="1">
      <alignment horizontal="center" vertical="center"/>
      <protection/>
    </xf>
    <xf numFmtId="0" fontId="7" fillId="0" borderId="11" xfId="58" applyFont="1" applyBorder="1" applyAlignment="1">
      <alignment horizontal="center" vertical="center" wrapText="1"/>
      <protection/>
    </xf>
    <xf numFmtId="0" fontId="7" fillId="0" borderId="13" xfId="58" applyFont="1" applyBorder="1" applyAlignment="1">
      <alignment horizontal="center" vertical="center" wrapText="1"/>
      <protection/>
    </xf>
    <xf numFmtId="0" fontId="12" fillId="0" borderId="10" xfId="58" applyFont="1" applyBorder="1" applyAlignment="1" quotePrefix="1">
      <alignment horizontal="center" vertical="center" wrapText="1"/>
      <protection/>
    </xf>
    <xf numFmtId="0" fontId="12" fillId="0" borderId="11" xfId="58" applyFont="1" applyFill="1" applyBorder="1" applyAlignment="1" quotePrefix="1">
      <alignment horizontal="center" vertical="center" wrapText="1"/>
      <protection/>
    </xf>
    <xf numFmtId="0" fontId="4" fillId="33" borderId="0" xfId="58" applyFont="1" applyFill="1" applyBorder="1" applyAlignment="1">
      <alignment horizontal="center" vertical="center"/>
      <protection/>
    </xf>
    <xf numFmtId="0" fontId="5" fillId="33" borderId="0" xfId="58" applyFont="1" applyFill="1" applyBorder="1" applyAlignment="1">
      <alignment horizontal="center" vertical="center"/>
      <protection/>
    </xf>
    <xf numFmtId="0" fontId="5" fillId="33" borderId="14" xfId="58" applyFont="1" applyFill="1" applyBorder="1" applyAlignment="1">
      <alignment horizontal="center" wrapText="1"/>
      <protection/>
    </xf>
    <xf numFmtId="0" fontId="5" fillId="33" borderId="0" xfId="58" applyFont="1" applyFill="1" applyBorder="1" applyAlignment="1">
      <alignment horizontal="center" wrapText="1"/>
      <protection/>
    </xf>
    <xf numFmtId="0" fontId="5" fillId="33" borderId="10" xfId="58" applyFont="1" applyFill="1" applyBorder="1" applyAlignment="1">
      <alignment horizontal="center" vertical="center"/>
      <protection/>
    </xf>
    <xf numFmtId="0" fontId="5" fillId="33" borderId="10" xfId="58" applyFont="1" applyFill="1" applyBorder="1" applyAlignment="1">
      <alignment horizontal="center" vertical="center" wrapText="1"/>
      <protection/>
    </xf>
    <xf numFmtId="0" fontId="5" fillId="33" borderId="10" xfId="58" applyFont="1" applyFill="1" applyBorder="1" applyAlignment="1" quotePrefix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April06 - March 07 ex ECGC; 2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444"/>
  <sheetViews>
    <sheetView tabSelected="1" zoomScalePageLayoutView="0" workbookViewId="0" topLeftCell="A77">
      <selection activeCell="A47" sqref="A47:H91"/>
    </sheetView>
  </sheetViews>
  <sheetFormatPr defaultColWidth="9.140625" defaultRowHeight="15"/>
  <cols>
    <col min="1" max="1" width="5.8515625" style="1" bestFit="1" customWidth="1"/>
    <col min="2" max="2" width="59.8515625" style="1" bestFit="1" customWidth="1"/>
    <col min="3" max="3" width="13.140625" style="1" customWidth="1"/>
    <col min="4" max="4" width="12.8515625" style="1" customWidth="1"/>
    <col min="5" max="5" width="12.57421875" style="1" customWidth="1"/>
    <col min="6" max="7" width="15.140625" style="1" customWidth="1"/>
    <col min="8" max="8" width="16.140625" style="22" customWidth="1"/>
    <col min="9" max="16384" width="9.140625" style="1" customWidth="1"/>
  </cols>
  <sheetData>
    <row r="1" spans="1:8" ht="15">
      <c r="A1"/>
      <c r="B1"/>
      <c r="C1"/>
      <c r="D1"/>
      <c r="E1"/>
      <c r="F1"/>
      <c r="G1"/>
      <c r="H1" s="1"/>
    </row>
    <row r="2" spans="1:8" ht="17.25">
      <c r="A2" s="62" t="s">
        <v>0</v>
      </c>
      <c r="B2" s="62"/>
      <c r="C2" s="62"/>
      <c r="D2" s="62"/>
      <c r="E2" s="62"/>
      <c r="F2" s="62"/>
      <c r="G2" s="62"/>
      <c r="H2" s="62"/>
    </row>
    <row r="3" spans="1:8" ht="15.75">
      <c r="A3" s="63" t="s">
        <v>1</v>
      </c>
      <c r="B3" s="63"/>
      <c r="C3" s="63"/>
      <c r="D3" s="63"/>
      <c r="E3" s="63"/>
      <c r="F3" s="63"/>
      <c r="G3" s="63"/>
      <c r="H3" s="63"/>
    </row>
    <row r="4" spans="1:8" ht="15.75">
      <c r="A4" s="64" t="s">
        <v>2</v>
      </c>
      <c r="B4" s="65"/>
      <c r="C4" s="65"/>
      <c r="D4" s="65"/>
      <c r="E4" s="65"/>
      <c r="F4" s="65"/>
      <c r="G4" s="65"/>
      <c r="H4" s="65"/>
    </row>
    <row r="5" spans="1:8" ht="15.75">
      <c r="A5" s="2"/>
      <c r="B5" s="2"/>
      <c r="C5" s="3" t="s">
        <v>3</v>
      </c>
      <c r="D5" s="2"/>
      <c r="E5" s="2"/>
      <c r="F5" s="2"/>
      <c r="G5" s="2"/>
      <c r="H5" s="1"/>
    </row>
    <row r="6" spans="1:8" ht="59.25" customHeight="1">
      <c r="A6" s="4"/>
      <c r="B6" s="5"/>
      <c r="C6" s="66" t="s">
        <v>4</v>
      </c>
      <c r="D6" s="66"/>
      <c r="E6" s="66" t="s">
        <v>5</v>
      </c>
      <c r="F6" s="66"/>
      <c r="G6" s="67" t="s">
        <v>6</v>
      </c>
      <c r="H6" s="68" t="s">
        <v>7</v>
      </c>
    </row>
    <row r="7" spans="1:8" ht="31.5">
      <c r="A7" s="5" t="s">
        <v>8</v>
      </c>
      <c r="B7" s="5" t="s">
        <v>9</v>
      </c>
      <c r="C7" s="6" t="s">
        <v>10</v>
      </c>
      <c r="D7" s="6" t="s">
        <v>11</v>
      </c>
      <c r="E7" s="6" t="s">
        <v>10</v>
      </c>
      <c r="F7" s="6" t="s">
        <v>11</v>
      </c>
      <c r="G7" s="68"/>
      <c r="H7" s="68"/>
    </row>
    <row r="8" spans="1:8" ht="15.75">
      <c r="A8" s="7">
        <v>1</v>
      </c>
      <c r="B8" s="7" t="s">
        <v>12</v>
      </c>
      <c r="C8" s="8">
        <v>3.31</v>
      </c>
      <c r="D8" s="9" t="s">
        <v>13</v>
      </c>
      <c r="E8" s="8">
        <v>7.18</v>
      </c>
      <c r="F8" s="9" t="s">
        <v>13</v>
      </c>
      <c r="G8" s="10">
        <f>(E8/E$44)*100</f>
        <v>0.019223869727492283</v>
      </c>
      <c r="H8" s="11" t="s">
        <v>13</v>
      </c>
    </row>
    <row r="9" spans="1:8" ht="15.75">
      <c r="A9" s="7">
        <v>2</v>
      </c>
      <c r="B9" s="12" t="s">
        <v>14</v>
      </c>
      <c r="C9" s="8">
        <v>759.87</v>
      </c>
      <c r="D9" s="8">
        <v>665.96</v>
      </c>
      <c r="E9" s="8">
        <v>2418.16</v>
      </c>
      <c r="F9" s="8">
        <v>1963.71</v>
      </c>
      <c r="G9" s="10">
        <f aca="true" t="shared" si="0" ref="G9:G42">(E9/E$44)*100</f>
        <v>6.474427969391745</v>
      </c>
      <c r="H9" s="13">
        <f>(E9-F9)/F9*100</f>
        <v>23.142419196317164</v>
      </c>
    </row>
    <row r="10" spans="1:8" ht="15.75">
      <c r="A10" s="7">
        <v>3</v>
      </c>
      <c r="B10" s="14" t="s">
        <v>15</v>
      </c>
      <c r="C10" s="8">
        <v>128.73</v>
      </c>
      <c r="D10" s="8">
        <v>104.1</v>
      </c>
      <c r="E10" s="8">
        <v>385.38</v>
      </c>
      <c r="F10" s="8">
        <v>316.38</v>
      </c>
      <c r="G10" s="10">
        <f t="shared" si="0"/>
        <v>1.0318238043984647</v>
      </c>
      <c r="H10" s="13">
        <f>(E10-F10)/F10*100</f>
        <v>21.809216764650106</v>
      </c>
    </row>
    <row r="11" spans="1:8" ht="15.75">
      <c r="A11" s="7">
        <v>4</v>
      </c>
      <c r="B11" s="14" t="s">
        <v>16</v>
      </c>
      <c r="C11" s="8">
        <v>320.02</v>
      </c>
      <c r="D11" s="8">
        <v>291.45</v>
      </c>
      <c r="E11" s="8">
        <v>950.91</v>
      </c>
      <c r="F11" s="8">
        <v>873.81</v>
      </c>
      <c r="G11" s="10">
        <f t="shared" si="0"/>
        <v>2.5459846744526025</v>
      </c>
      <c r="H11" s="13">
        <f>(E11-F11)/F11*100</f>
        <v>8.82342843409895</v>
      </c>
    </row>
    <row r="12" spans="1:8" ht="15.75">
      <c r="A12" s="7">
        <v>5</v>
      </c>
      <c r="B12" s="15" t="s">
        <v>17</v>
      </c>
      <c r="C12" s="8">
        <v>34.03</v>
      </c>
      <c r="D12" s="9" t="s">
        <v>13</v>
      </c>
      <c r="E12" s="8">
        <v>98.05</v>
      </c>
      <c r="F12" s="9" t="s">
        <v>13</v>
      </c>
      <c r="G12" s="10">
        <f t="shared" si="0"/>
        <v>0.2625209508051001</v>
      </c>
      <c r="H12" s="11" t="s">
        <v>13</v>
      </c>
    </row>
    <row r="13" spans="1:8" ht="15.75">
      <c r="A13" s="7">
        <v>6</v>
      </c>
      <c r="B13" s="16" t="s">
        <v>18</v>
      </c>
      <c r="C13" s="8">
        <v>2.38</v>
      </c>
      <c r="D13" s="9" t="s">
        <v>13</v>
      </c>
      <c r="E13" s="8">
        <v>7.37</v>
      </c>
      <c r="F13" s="9" t="s">
        <v>13</v>
      </c>
      <c r="G13" s="10">
        <f t="shared" si="0"/>
        <v>0.019732579372091663</v>
      </c>
      <c r="H13" s="11" t="s">
        <v>13</v>
      </c>
    </row>
    <row r="14" spans="1:8" ht="15.75">
      <c r="A14" s="7">
        <v>7</v>
      </c>
      <c r="B14" s="14" t="s">
        <v>19</v>
      </c>
      <c r="C14" s="8">
        <v>153.92</v>
      </c>
      <c r="D14" s="8">
        <v>143.92</v>
      </c>
      <c r="E14" s="8">
        <v>515.1</v>
      </c>
      <c r="F14" s="8">
        <v>503.23</v>
      </c>
      <c r="G14" s="10">
        <f t="shared" si="0"/>
        <v>1.3791386207007346</v>
      </c>
      <c r="H14" s="13">
        <f>(E14-F14)/F14*100</f>
        <v>2.358762394928761</v>
      </c>
    </row>
    <row r="15" spans="1:8" ht="15.75">
      <c r="A15" s="7">
        <v>8</v>
      </c>
      <c r="B15" s="7" t="s">
        <v>20</v>
      </c>
      <c r="C15" s="8">
        <v>41.61</v>
      </c>
      <c r="D15" s="9" t="s">
        <v>13</v>
      </c>
      <c r="E15" s="8">
        <v>102.25</v>
      </c>
      <c r="F15" s="9" t="s">
        <v>13</v>
      </c>
      <c r="G15" s="10">
        <f t="shared" si="0"/>
        <v>0.2737661113699284</v>
      </c>
      <c r="H15" s="11" t="s">
        <v>13</v>
      </c>
    </row>
    <row r="16" spans="1:8" ht="15.75">
      <c r="A16" s="7">
        <v>9</v>
      </c>
      <c r="B16" s="14" t="s">
        <v>21</v>
      </c>
      <c r="C16" s="8">
        <v>603.27</v>
      </c>
      <c r="D16" s="8">
        <v>570.46</v>
      </c>
      <c r="E16" s="8">
        <v>1691.73</v>
      </c>
      <c r="F16" s="8">
        <v>1749.71</v>
      </c>
      <c r="G16" s="10">
        <f t="shared" si="0"/>
        <v>4.529470352937398</v>
      </c>
      <c r="H16" s="13">
        <f aca="true" t="shared" si="1" ref="H16:H42">(E16-F16)/F16*100</f>
        <v>-3.313691983242938</v>
      </c>
    </row>
    <row r="17" spans="1:8" ht="15.75">
      <c r="A17" s="7">
        <v>10</v>
      </c>
      <c r="B17" s="14" t="s">
        <v>22</v>
      </c>
      <c r="C17" s="8">
        <v>1309</v>
      </c>
      <c r="D17" s="8">
        <v>1174</v>
      </c>
      <c r="E17" s="8">
        <v>3774</v>
      </c>
      <c r="F17" s="8">
        <v>3321</v>
      </c>
      <c r="G17" s="10">
        <f t="shared" si="0"/>
        <v>10.104579993252907</v>
      </c>
      <c r="H17" s="13">
        <f t="shared" si="1"/>
        <v>13.640469738030713</v>
      </c>
    </row>
    <row r="18" spans="1:8" ht="15.75">
      <c r="A18" s="7">
        <v>11</v>
      </c>
      <c r="B18" s="14" t="s">
        <v>23</v>
      </c>
      <c r="C18" s="8">
        <v>720.53</v>
      </c>
      <c r="D18" s="8">
        <v>418.42</v>
      </c>
      <c r="E18" s="8">
        <v>1618.43</v>
      </c>
      <c r="F18" s="8">
        <v>1216.18</v>
      </c>
      <c r="G18" s="10">
        <f t="shared" si="0"/>
        <v>4.333215526889322</v>
      </c>
      <c r="H18" s="13">
        <f t="shared" si="1"/>
        <v>33.074873785130485</v>
      </c>
    </row>
    <row r="19" spans="1:8" ht="15.75">
      <c r="A19" s="7">
        <v>12</v>
      </c>
      <c r="B19" s="15" t="s">
        <v>24</v>
      </c>
      <c r="C19" s="8">
        <v>20.51</v>
      </c>
      <c r="D19" s="8">
        <v>14.5</v>
      </c>
      <c r="E19" s="8">
        <v>49.6</v>
      </c>
      <c r="F19" s="8">
        <v>35.98</v>
      </c>
      <c r="G19" s="10">
        <f t="shared" si="0"/>
        <v>0.13279999143225868</v>
      </c>
      <c r="H19" s="13">
        <f t="shared" si="1"/>
        <v>37.8543635352974</v>
      </c>
    </row>
    <row r="20" spans="1:8" ht="15.75">
      <c r="A20" s="7">
        <v>13</v>
      </c>
      <c r="B20" s="15" t="s">
        <v>25</v>
      </c>
      <c r="C20" s="8">
        <v>76.65</v>
      </c>
      <c r="D20" s="8">
        <v>64.83</v>
      </c>
      <c r="E20" s="8">
        <v>260.74</v>
      </c>
      <c r="F20" s="8">
        <v>214.14</v>
      </c>
      <c r="G20" s="10">
        <f t="shared" si="0"/>
        <v>0.6981102775412726</v>
      </c>
      <c r="H20" s="13">
        <f t="shared" si="1"/>
        <v>21.76146446250118</v>
      </c>
    </row>
    <row r="21" spans="1:8" ht="15.75">
      <c r="A21" s="7">
        <v>14</v>
      </c>
      <c r="B21" s="15" t="s">
        <v>26</v>
      </c>
      <c r="C21" s="8">
        <v>65.53</v>
      </c>
      <c r="D21" s="8">
        <v>38.86</v>
      </c>
      <c r="E21" s="8">
        <v>171.82</v>
      </c>
      <c r="F21" s="8">
        <v>110.98</v>
      </c>
      <c r="G21" s="10">
        <f t="shared" si="0"/>
        <v>0.4600341638687637</v>
      </c>
      <c r="H21" s="13">
        <f t="shared" si="1"/>
        <v>54.82068841232653</v>
      </c>
    </row>
    <row r="22" spans="1:8" ht="15.75">
      <c r="A22" s="7">
        <v>15</v>
      </c>
      <c r="B22" s="14" t="s">
        <v>27</v>
      </c>
      <c r="C22" s="8">
        <v>1116.49</v>
      </c>
      <c r="D22" s="8">
        <v>1265.18</v>
      </c>
      <c r="E22" s="8">
        <v>3549.02</v>
      </c>
      <c r="F22" s="8">
        <v>3833.67</v>
      </c>
      <c r="G22" s="10">
        <f t="shared" si="0"/>
        <v>9.502214225663602</v>
      </c>
      <c r="H22" s="13">
        <f t="shared" si="1"/>
        <v>-7.425000065211666</v>
      </c>
    </row>
    <row r="23" spans="1:8" ht="15.75">
      <c r="A23" s="7">
        <v>16</v>
      </c>
      <c r="B23" s="14" t="s">
        <v>28</v>
      </c>
      <c r="C23" s="8">
        <v>7.14</v>
      </c>
      <c r="D23" s="8">
        <v>7.1</v>
      </c>
      <c r="E23" s="8">
        <v>22.32</v>
      </c>
      <c r="F23" s="8">
        <v>17.46</v>
      </c>
      <c r="G23" s="10">
        <f t="shared" si="0"/>
        <v>0.0597599961445164</v>
      </c>
      <c r="H23" s="13">
        <f t="shared" si="1"/>
        <v>27.83505154639175</v>
      </c>
    </row>
    <row r="24" spans="1:8" ht="15.75">
      <c r="A24" s="7">
        <v>17</v>
      </c>
      <c r="B24" s="14" t="s">
        <v>29</v>
      </c>
      <c r="C24" s="8">
        <v>481.01</v>
      </c>
      <c r="D24" s="8">
        <v>436.99</v>
      </c>
      <c r="E24" s="8">
        <v>1560.59</v>
      </c>
      <c r="F24" s="8">
        <v>1268.75</v>
      </c>
      <c r="G24" s="10">
        <f t="shared" si="0"/>
        <v>4.178353601396543</v>
      </c>
      <c r="H24" s="13">
        <f t="shared" si="1"/>
        <v>23.002167487684723</v>
      </c>
    </row>
    <row r="25" spans="1:8" ht="15.75">
      <c r="A25" s="7">
        <v>18</v>
      </c>
      <c r="B25" s="14" t="s">
        <v>30</v>
      </c>
      <c r="C25" s="8">
        <v>232.22</v>
      </c>
      <c r="D25" s="8">
        <v>211.1</v>
      </c>
      <c r="E25" s="8">
        <v>749.86</v>
      </c>
      <c r="F25" s="8">
        <v>658.7</v>
      </c>
      <c r="G25" s="10">
        <f t="shared" si="0"/>
        <v>2.0076895478909975</v>
      </c>
      <c r="H25" s="13">
        <f t="shared" si="1"/>
        <v>13.83938059814786</v>
      </c>
    </row>
    <row r="26" spans="1:8" ht="15.75">
      <c r="A26" s="7">
        <v>19</v>
      </c>
      <c r="B26" s="14" t="s">
        <v>31</v>
      </c>
      <c r="C26" s="8">
        <v>236.58</v>
      </c>
      <c r="D26" s="8">
        <v>201.09</v>
      </c>
      <c r="E26" s="8">
        <v>1009.26</v>
      </c>
      <c r="F26" s="8">
        <v>666.13</v>
      </c>
      <c r="G26" s="10">
        <f t="shared" si="0"/>
        <v>2.7022120837282535</v>
      </c>
      <c r="H26" s="13">
        <f t="shared" si="1"/>
        <v>51.51096632789396</v>
      </c>
    </row>
    <row r="27" spans="1:8" ht="15.75">
      <c r="A27" s="7">
        <v>20</v>
      </c>
      <c r="B27" s="14" t="s">
        <v>32</v>
      </c>
      <c r="C27" s="8">
        <v>191.52</v>
      </c>
      <c r="D27" s="8">
        <v>179.29</v>
      </c>
      <c r="E27" s="8">
        <v>516.67</v>
      </c>
      <c r="F27" s="8">
        <v>478.67</v>
      </c>
      <c r="G27" s="10">
        <f t="shared" si="0"/>
        <v>1.3833421688166347</v>
      </c>
      <c r="H27" s="13">
        <f t="shared" si="1"/>
        <v>7.938663379781466</v>
      </c>
    </row>
    <row r="28" spans="1:8" ht="15.75">
      <c r="A28" s="7">
        <v>21</v>
      </c>
      <c r="B28" s="14" t="s">
        <v>33</v>
      </c>
      <c r="C28" s="8">
        <v>477.5</v>
      </c>
      <c r="D28" s="8">
        <v>364.28</v>
      </c>
      <c r="E28" s="8">
        <v>1585.06</v>
      </c>
      <c r="F28" s="8">
        <v>1291.6</v>
      </c>
      <c r="G28" s="10">
        <f t="shared" si="0"/>
        <v>4.243870048782579</v>
      </c>
      <c r="H28" s="13">
        <f t="shared" si="1"/>
        <v>22.720656550015487</v>
      </c>
    </row>
    <row r="29" spans="1:8" ht="15.75">
      <c r="A29" s="7">
        <v>22</v>
      </c>
      <c r="B29" s="14" t="s">
        <v>34</v>
      </c>
      <c r="C29" s="8">
        <v>2187.77</v>
      </c>
      <c r="D29" s="8">
        <v>2023.9</v>
      </c>
      <c r="E29" s="8">
        <v>6283.09</v>
      </c>
      <c r="F29" s="8">
        <v>5671.23</v>
      </c>
      <c r="G29" s="10">
        <f t="shared" si="0"/>
        <v>16.822465688873187</v>
      </c>
      <c r="H29" s="13">
        <f t="shared" si="1"/>
        <v>10.788841221392902</v>
      </c>
    </row>
    <row r="30" spans="1:8" ht="15.75">
      <c r="A30" s="7">
        <v>23</v>
      </c>
      <c r="B30" s="14" t="s">
        <v>35</v>
      </c>
      <c r="C30" s="8">
        <v>1104.9</v>
      </c>
      <c r="D30" s="8">
        <v>946.17</v>
      </c>
      <c r="E30" s="8">
        <v>3232.04</v>
      </c>
      <c r="F30" s="8">
        <v>2759.36</v>
      </c>
      <c r="G30" s="10">
        <f t="shared" si="0"/>
        <v>8.653525893320912</v>
      </c>
      <c r="H30" s="13">
        <f t="shared" si="1"/>
        <v>17.130059144149364</v>
      </c>
    </row>
    <row r="31" spans="1:8" ht="15.75">
      <c r="A31" s="7">
        <v>24</v>
      </c>
      <c r="B31" s="14" t="s">
        <v>36</v>
      </c>
      <c r="C31" s="8">
        <v>1139.05</v>
      </c>
      <c r="D31" s="8">
        <v>1624.29</v>
      </c>
      <c r="E31" s="8">
        <v>3611.31</v>
      </c>
      <c r="F31" s="8">
        <v>4270.76</v>
      </c>
      <c r="G31" s="10">
        <f t="shared" si="0"/>
        <v>9.668990666516734</v>
      </c>
      <c r="H31" s="13">
        <f t="shared" si="1"/>
        <v>-15.441045621856537</v>
      </c>
    </row>
    <row r="32" spans="1:8" ht="15.75">
      <c r="A32" s="7">
        <v>25</v>
      </c>
      <c r="B32" s="14" t="s">
        <v>37</v>
      </c>
      <c r="C32" s="8">
        <v>134.17</v>
      </c>
      <c r="D32" s="8">
        <v>107.03</v>
      </c>
      <c r="E32" s="8">
        <v>321.13</v>
      </c>
      <c r="F32" s="8">
        <v>284.79</v>
      </c>
      <c r="G32" s="10">
        <f t="shared" si="0"/>
        <v>0.8597996219484119</v>
      </c>
      <c r="H32" s="13">
        <f t="shared" si="1"/>
        <v>12.760279504196065</v>
      </c>
    </row>
    <row r="33" spans="1:8" ht="15.75">
      <c r="A33" s="7"/>
      <c r="B33" s="17" t="s">
        <v>38</v>
      </c>
      <c r="C33" s="17">
        <f>SUM(C8:C32)</f>
        <v>11547.71</v>
      </c>
      <c r="D33" s="17">
        <f>SUM(D8:D32)</f>
        <v>10852.92</v>
      </c>
      <c r="E33" s="17">
        <f>SUM(E8:E32)</f>
        <v>34491.06999999999</v>
      </c>
      <c r="F33" s="17">
        <f>SUM(F8:F32)</f>
        <v>31506.239999999998</v>
      </c>
      <c r="G33" s="18">
        <f>E33/E$44*100</f>
        <v>92.34705242922243</v>
      </c>
      <c r="H33" s="19">
        <f>((E33-F33)/F33)*100</f>
        <v>9.473774084117922</v>
      </c>
    </row>
    <row r="34" spans="1:8" ht="15.75">
      <c r="A34" s="7">
        <v>26</v>
      </c>
      <c r="B34" s="20" t="s">
        <v>39</v>
      </c>
      <c r="C34" s="8">
        <v>23.42</v>
      </c>
      <c r="D34" s="8">
        <v>11.7</v>
      </c>
      <c r="E34" s="8">
        <v>75.68</v>
      </c>
      <c r="F34" s="8">
        <v>61.82</v>
      </c>
      <c r="G34" s="10">
        <f t="shared" si="0"/>
        <v>0.20262708370147858</v>
      </c>
      <c r="H34" s="13">
        <f t="shared" si="1"/>
        <v>22.419928825622787</v>
      </c>
    </row>
    <row r="35" spans="1:8" ht="15.75">
      <c r="A35" s="7">
        <v>27</v>
      </c>
      <c r="B35" s="15" t="s">
        <v>40</v>
      </c>
      <c r="C35" s="8">
        <v>130.04</v>
      </c>
      <c r="D35" s="8">
        <v>104.4</v>
      </c>
      <c r="E35" s="8">
        <v>348.98</v>
      </c>
      <c r="F35" s="8">
        <v>265.26</v>
      </c>
      <c r="G35" s="10">
        <f t="shared" si="0"/>
        <v>0.9343657461699523</v>
      </c>
      <c r="H35" s="13">
        <f t="shared" si="1"/>
        <v>31.56148684309735</v>
      </c>
    </row>
    <row r="36" spans="1:8" ht="15.75">
      <c r="A36" s="7">
        <v>28</v>
      </c>
      <c r="B36" s="15" t="s">
        <v>41</v>
      </c>
      <c r="C36" s="8">
        <v>43.62</v>
      </c>
      <c r="D36" s="8">
        <v>22.89</v>
      </c>
      <c r="E36" s="8">
        <v>125.31</v>
      </c>
      <c r="F36" s="8">
        <v>61.12</v>
      </c>
      <c r="G36" s="10">
        <f t="shared" si="0"/>
        <v>0.3355073977092003</v>
      </c>
      <c r="H36" s="13">
        <f t="shared" si="1"/>
        <v>105.02290575916231</v>
      </c>
    </row>
    <row r="37" spans="1:8" ht="15.75">
      <c r="A37" s="7">
        <v>29</v>
      </c>
      <c r="B37" s="15" t="s">
        <v>42</v>
      </c>
      <c r="C37" s="8">
        <v>65.77</v>
      </c>
      <c r="D37" s="8">
        <v>54.77</v>
      </c>
      <c r="E37" s="8">
        <v>185.59</v>
      </c>
      <c r="F37" s="8">
        <v>158.58</v>
      </c>
      <c r="G37" s="10">
        <f t="shared" si="0"/>
        <v>0.49690222600630823</v>
      </c>
      <c r="H37" s="13">
        <f t="shared" si="1"/>
        <v>17.032412662378604</v>
      </c>
    </row>
    <row r="38" spans="1:8" ht="15.75">
      <c r="A38" s="7">
        <v>30</v>
      </c>
      <c r="B38" s="20" t="s">
        <v>43</v>
      </c>
      <c r="C38" s="8">
        <v>111.37</v>
      </c>
      <c r="D38" s="8">
        <v>78.84</v>
      </c>
      <c r="E38" s="8">
        <v>332.58</v>
      </c>
      <c r="F38" s="8">
        <v>230.46</v>
      </c>
      <c r="G38" s="10">
        <f t="shared" si="0"/>
        <v>0.8904560715834795</v>
      </c>
      <c r="H38" s="13">
        <f t="shared" si="1"/>
        <v>44.31137724550897</v>
      </c>
    </row>
    <row r="39" spans="1:8" ht="15.75">
      <c r="A39" s="7">
        <v>31</v>
      </c>
      <c r="B39" s="15" t="s">
        <v>44</v>
      </c>
      <c r="C39" s="8">
        <v>336.28</v>
      </c>
      <c r="D39" s="8">
        <v>249.03</v>
      </c>
      <c r="E39" s="8">
        <v>909.7</v>
      </c>
      <c r="F39" s="8">
        <v>673.79</v>
      </c>
      <c r="G39" s="10">
        <f t="shared" si="0"/>
        <v>2.4356482299581796</v>
      </c>
      <c r="H39" s="13">
        <f t="shared" si="1"/>
        <v>35.01239258522686</v>
      </c>
    </row>
    <row r="40" spans="1:8" ht="15.75">
      <c r="A40" s="7"/>
      <c r="B40" s="17" t="s">
        <v>45</v>
      </c>
      <c r="C40" s="17">
        <f>SUM(C34:C39)</f>
        <v>710.5</v>
      </c>
      <c r="D40" s="17">
        <f>SUM(D34:D39)</f>
        <v>521.63</v>
      </c>
      <c r="E40" s="17">
        <f>SUM(E34:E39)</f>
        <v>1977.8400000000001</v>
      </c>
      <c r="F40" s="17">
        <f>SUM(F34:F39)</f>
        <v>1451.03</v>
      </c>
      <c r="G40" s="18">
        <f>E40/E$44*100</f>
        <v>5.295506755128598</v>
      </c>
      <c r="H40" s="19">
        <f>((E40-F40)/F40)*100</f>
        <v>36.305934405215616</v>
      </c>
    </row>
    <row r="41" spans="1:8" ht="15.75">
      <c r="A41" s="7">
        <v>32</v>
      </c>
      <c r="B41" s="15" t="s">
        <v>46</v>
      </c>
      <c r="C41" s="8">
        <v>588.22</v>
      </c>
      <c r="D41" s="8">
        <v>15.9</v>
      </c>
      <c r="E41" s="8">
        <v>614.26</v>
      </c>
      <c r="F41" s="8">
        <v>40</v>
      </c>
      <c r="G41" s="10">
        <f t="shared" si="0"/>
        <v>1.6446315067979678</v>
      </c>
      <c r="H41" s="13">
        <f t="shared" si="1"/>
        <v>1435.65</v>
      </c>
    </row>
    <row r="42" spans="1:8" ht="15.75">
      <c r="A42" s="7">
        <v>33</v>
      </c>
      <c r="B42" s="15" t="s">
        <v>47</v>
      </c>
      <c r="C42" s="8">
        <v>101.07</v>
      </c>
      <c r="D42" s="8">
        <v>105.38</v>
      </c>
      <c r="E42" s="8">
        <v>266.23</v>
      </c>
      <c r="F42" s="8">
        <v>289.77</v>
      </c>
      <c r="G42" s="10">
        <f t="shared" si="0"/>
        <v>0.7128093088510127</v>
      </c>
      <c r="H42" s="13">
        <f t="shared" si="1"/>
        <v>-8.123684301342433</v>
      </c>
    </row>
    <row r="43" spans="1:8" ht="15.75">
      <c r="A43" s="4"/>
      <c r="B43" s="17" t="s">
        <v>48</v>
      </c>
      <c r="C43" s="17">
        <f>SUM(C41:C42)</f>
        <v>689.29</v>
      </c>
      <c r="D43" s="17">
        <f>SUM(D41:D42)</f>
        <v>121.28</v>
      </c>
      <c r="E43" s="17">
        <f>SUM(E41:E42)</f>
        <v>880.49</v>
      </c>
      <c r="F43" s="17">
        <f>SUM(F41:F42)</f>
        <v>329.77</v>
      </c>
      <c r="G43" s="18">
        <f>E43/E$44*100</f>
        <v>2.3574408156489803</v>
      </c>
      <c r="H43" s="19">
        <f>((E43-F43)/F43)*100</f>
        <v>167.00124329077843</v>
      </c>
    </row>
    <row r="44" spans="1:8" ht="15.75">
      <c r="A44" s="4"/>
      <c r="B44" s="21" t="s">
        <v>49</v>
      </c>
      <c r="C44" s="21">
        <f>SUM(C33,C40,C43)</f>
        <v>12947.5</v>
      </c>
      <c r="D44" s="21">
        <f>SUM(D33,D40,D43)</f>
        <v>11495.83</v>
      </c>
      <c r="E44" s="21">
        <f>SUM(E33,E40,E43)</f>
        <v>37349.39999999999</v>
      </c>
      <c r="F44" s="21">
        <f>SUM(F33,F40,F43)</f>
        <v>33287.03999999999</v>
      </c>
      <c r="G44" s="21">
        <f>E44/E$44*100</f>
        <v>100</v>
      </c>
      <c r="H44" s="21">
        <f>((E44-F44)/F44)*100</f>
        <v>12.20402895541326</v>
      </c>
    </row>
    <row r="45" spans="1:8" ht="15.75" thickBot="1">
      <c r="A45" s="51" t="s">
        <v>50</v>
      </c>
      <c r="B45" s="51"/>
      <c r="C45" s="51"/>
      <c r="D45" s="51"/>
      <c r="E45"/>
      <c r="F45"/>
      <c r="G45"/>
      <c r="H45" s="1"/>
    </row>
    <row r="46" spans="7:8" ht="12.75">
      <c r="G46" s="22"/>
      <c r="H46" s="1"/>
    </row>
    <row r="47" spans="1:8" ht="15.75" customHeight="1">
      <c r="A47" s="52" t="s">
        <v>51</v>
      </c>
      <c r="B47" s="52"/>
      <c r="C47" s="52"/>
      <c r="D47" s="52"/>
      <c r="E47" s="52"/>
      <c r="F47" s="52"/>
      <c r="G47" s="52"/>
      <c r="H47" s="52"/>
    </row>
    <row r="48" spans="1:8" ht="15.75" customHeight="1">
      <c r="A48" s="53" t="s">
        <v>52</v>
      </c>
      <c r="B48" s="53"/>
      <c r="C48" s="53"/>
      <c r="D48" s="53"/>
      <c r="E48" s="53"/>
      <c r="F48" s="53"/>
      <c r="G48" s="53"/>
      <c r="H48" s="53"/>
    </row>
    <row r="49" spans="1:8" ht="15.75" customHeight="1">
      <c r="A49" s="54" t="s">
        <v>53</v>
      </c>
      <c r="B49" s="54"/>
      <c r="C49" s="54"/>
      <c r="D49" s="54"/>
      <c r="E49" s="54"/>
      <c r="F49" s="54"/>
      <c r="G49" s="54"/>
      <c r="H49" s="54"/>
    </row>
    <row r="50" spans="3:7" ht="15.75" customHeight="1">
      <c r="C50" s="23"/>
      <c r="D50" s="24" t="s">
        <v>54</v>
      </c>
      <c r="E50" s="23"/>
      <c r="F50" s="23"/>
      <c r="G50" s="23"/>
    </row>
    <row r="51" spans="1:8" ht="22.5" customHeight="1">
      <c r="A51" s="55" t="s">
        <v>55</v>
      </c>
      <c r="B51" s="55" t="s">
        <v>56</v>
      </c>
      <c r="C51" s="56" t="s">
        <v>57</v>
      </c>
      <c r="D51" s="57"/>
      <c r="E51" s="58" t="s">
        <v>58</v>
      </c>
      <c r="F51" s="59"/>
      <c r="G51" s="60" t="s">
        <v>59</v>
      </c>
      <c r="H51" s="61" t="s">
        <v>60</v>
      </c>
    </row>
    <row r="52" spans="1:8" ht="54" customHeight="1">
      <c r="A52" s="55" t="s">
        <v>55</v>
      </c>
      <c r="B52" s="55"/>
      <c r="C52" s="6" t="s">
        <v>10</v>
      </c>
      <c r="D52" s="6" t="s">
        <v>11</v>
      </c>
      <c r="E52" s="6" t="s">
        <v>10</v>
      </c>
      <c r="F52" s="6" t="s">
        <v>11</v>
      </c>
      <c r="G52" s="60"/>
      <c r="H52" s="61"/>
    </row>
    <row r="53" spans="1:8" ht="18" customHeight="1">
      <c r="A53" s="25">
        <v>1</v>
      </c>
      <c r="B53" s="26" t="s">
        <v>61</v>
      </c>
      <c r="C53" s="27">
        <v>3.31</v>
      </c>
      <c r="D53" s="28" t="s">
        <v>62</v>
      </c>
      <c r="E53" s="28">
        <v>7.18</v>
      </c>
      <c r="F53" s="28" t="s">
        <v>62</v>
      </c>
      <c r="G53" s="10">
        <f aca="true" t="shared" si="2" ref="G53:G77">(E53/E$89)*100</f>
        <v>0.019223869727492283</v>
      </c>
      <c r="H53" s="29" t="s">
        <v>62</v>
      </c>
    </row>
    <row r="54" spans="1:8" ht="20.25" customHeight="1">
      <c r="A54" s="25">
        <v>2</v>
      </c>
      <c r="B54" s="26" t="s">
        <v>63</v>
      </c>
      <c r="C54" s="27">
        <v>759.87</v>
      </c>
      <c r="D54" s="28">
        <v>665.96</v>
      </c>
      <c r="E54" s="28">
        <v>2418.16</v>
      </c>
      <c r="F54" s="28">
        <v>1963.71</v>
      </c>
      <c r="G54" s="10">
        <f t="shared" si="2"/>
        <v>6.474427969391745</v>
      </c>
      <c r="H54" s="13">
        <f>(E54-F54)/F54*100</f>
        <v>23.142419196317164</v>
      </c>
    </row>
    <row r="55" spans="1:8" s="23" customFormat="1" ht="20.25" customHeight="1">
      <c r="A55" s="25">
        <v>3</v>
      </c>
      <c r="B55" s="26" t="s">
        <v>64</v>
      </c>
      <c r="C55" s="27">
        <v>128.73</v>
      </c>
      <c r="D55" s="28">
        <v>104.1</v>
      </c>
      <c r="E55" s="28">
        <v>385.38</v>
      </c>
      <c r="F55" s="28">
        <v>316.38</v>
      </c>
      <c r="G55" s="10">
        <f t="shared" si="2"/>
        <v>1.0318238043984647</v>
      </c>
      <c r="H55" s="13">
        <f>(E55-F55)/F55*100</f>
        <v>21.809216764650106</v>
      </c>
    </row>
    <row r="56" spans="1:8" s="23" customFormat="1" ht="20.25" customHeight="1">
      <c r="A56" s="25">
        <v>4</v>
      </c>
      <c r="B56" s="26" t="s">
        <v>65</v>
      </c>
      <c r="C56" s="27">
        <v>320.02</v>
      </c>
      <c r="D56" s="28">
        <v>291.45</v>
      </c>
      <c r="E56" s="28">
        <v>950.91</v>
      </c>
      <c r="F56" s="28">
        <v>873.81</v>
      </c>
      <c r="G56" s="10">
        <f t="shared" si="2"/>
        <v>2.5459846744526025</v>
      </c>
      <c r="H56" s="13">
        <f>(E56-F56)/F56*100</f>
        <v>8.82342843409895</v>
      </c>
    </row>
    <row r="57" spans="1:8" s="23" customFormat="1" ht="20.25" customHeight="1">
      <c r="A57" s="25">
        <v>5</v>
      </c>
      <c r="B57" s="26" t="s">
        <v>66</v>
      </c>
      <c r="C57" s="27">
        <v>34.03</v>
      </c>
      <c r="D57" s="28" t="s">
        <v>62</v>
      </c>
      <c r="E57" s="28">
        <v>98.05</v>
      </c>
      <c r="F57" s="28" t="s">
        <v>62</v>
      </c>
      <c r="G57" s="10">
        <f t="shared" si="2"/>
        <v>0.2625209508051001</v>
      </c>
      <c r="H57" s="29" t="s">
        <v>62</v>
      </c>
    </row>
    <row r="58" spans="1:8" s="23" customFormat="1" ht="20.25" customHeight="1">
      <c r="A58" s="25">
        <v>6</v>
      </c>
      <c r="B58" s="26" t="s">
        <v>67</v>
      </c>
      <c r="C58" s="27">
        <v>2.38</v>
      </c>
      <c r="D58" s="28" t="s">
        <v>62</v>
      </c>
      <c r="E58" s="28">
        <v>7.37</v>
      </c>
      <c r="F58" s="28" t="s">
        <v>62</v>
      </c>
      <c r="G58" s="10">
        <f t="shared" si="2"/>
        <v>0.019732579372091663</v>
      </c>
      <c r="H58" s="29" t="s">
        <v>62</v>
      </c>
    </row>
    <row r="59" spans="1:8" s="23" customFormat="1" ht="20.25" customHeight="1">
      <c r="A59" s="25">
        <v>7</v>
      </c>
      <c r="B59" s="26" t="s">
        <v>68</v>
      </c>
      <c r="C59" s="27">
        <v>153.92</v>
      </c>
      <c r="D59" s="28">
        <v>143.92</v>
      </c>
      <c r="E59" s="28">
        <v>515.1</v>
      </c>
      <c r="F59" s="28">
        <v>503.23</v>
      </c>
      <c r="G59" s="10">
        <f t="shared" si="2"/>
        <v>1.3791386207007346</v>
      </c>
      <c r="H59" s="13">
        <f>(E59-F59)/F59*100</f>
        <v>2.358762394928761</v>
      </c>
    </row>
    <row r="60" spans="1:8" s="23" customFormat="1" ht="20.25" customHeight="1">
      <c r="A60" s="25">
        <v>8</v>
      </c>
      <c r="B60" s="26" t="s">
        <v>69</v>
      </c>
      <c r="C60" s="27">
        <v>41.61</v>
      </c>
      <c r="D60" s="28" t="s">
        <v>62</v>
      </c>
      <c r="E60" s="28">
        <v>102.25</v>
      </c>
      <c r="F60" s="28" t="s">
        <v>62</v>
      </c>
      <c r="G60" s="10">
        <f t="shared" si="2"/>
        <v>0.2737661113699284</v>
      </c>
      <c r="H60" s="29" t="s">
        <v>62</v>
      </c>
    </row>
    <row r="61" spans="1:8" s="23" customFormat="1" ht="20.25" customHeight="1">
      <c r="A61" s="25">
        <v>9</v>
      </c>
      <c r="B61" s="26" t="s">
        <v>70</v>
      </c>
      <c r="C61" s="27">
        <v>603.27</v>
      </c>
      <c r="D61" s="28">
        <v>570.46</v>
      </c>
      <c r="E61" s="28">
        <v>1691.73</v>
      </c>
      <c r="F61" s="28">
        <v>1749.71</v>
      </c>
      <c r="G61" s="10">
        <f t="shared" si="2"/>
        <v>4.529470352937398</v>
      </c>
      <c r="H61" s="13">
        <f aca="true" t="shared" si="3" ref="H61:H77">(E61-F61)/F61*100</f>
        <v>-3.313691983242938</v>
      </c>
    </row>
    <row r="62" spans="1:8" s="23" customFormat="1" ht="20.25" customHeight="1">
      <c r="A62" s="25">
        <v>10</v>
      </c>
      <c r="B62" s="26" t="s">
        <v>71</v>
      </c>
      <c r="C62" s="27">
        <v>1309</v>
      </c>
      <c r="D62" s="28">
        <v>1174</v>
      </c>
      <c r="E62" s="28">
        <v>3774</v>
      </c>
      <c r="F62" s="28">
        <v>3321</v>
      </c>
      <c r="G62" s="10">
        <f t="shared" si="2"/>
        <v>10.104579993252907</v>
      </c>
      <c r="H62" s="13">
        <f t="shared" si="3"/>
        <v>13.640469738030713</v>
      </c>
    </row>
    <row r="63" spans="1:8" s="23" customFormat="1" ht="20.25" customHeight="1">
      <c r="A63" s="25">
        <v>11</v>
      </c>
      <c r="B63" s="26" t="s">
        <v>72</v>
      </c>
      <c r="C63" s="27">
        <v>720.53</v>
      </c>
      <c r="D63" s="28">
        <v>418.42</v>
      </c>
      <c r="E63" s="28">
        <v>1618.43</v>
      </c>
      <c r="F63" s="28">
        <v>1216.18</v>
      </c>
      <c r="G63" s="10">
        <f t="shared" si="2"/>
        <v>4.333215526889322</v>
      </c>
      <c r="H63" s="13">
        <f t="shared" si="3"/>
        <v>33.074873785130485</v>
      </c>
    </row>
    <row r="64" spans="1:8" s="23" customFormat="1" ht="20.25" customHeight="1">
      <c r="A64" s="25">
        <v>12</v>
      </c>
      <c r="B64" s="26" t="s">
        <v>73</v>
      </c>
      <c r="C64" s="27">
        <v>20.51</v>
      </c>
      <c r="D64" s="28">
        <v>14.5</v>
      </c>
      <c r="E64" s="28">
        <v>49.6</v>
      </c>
      <c r="F64" s="28">
        <v>35.98</v>
      </c>
      <c r="G64" s="10">
        <f t="shared" si="2"/>
        <v>0.13279999143225868</v>
      </c>
      <c r="H64" s="13">
        <f t="shared" si="3"/>
        <v>37.8543635352974</v>
      </c>
    </row>
    <row r="65" spans="1:8" s="23" customFormat="1" ht="20.25" customHeight="1">
      <c r="A65" s="25">
        <v>13</v>
      </c>
      <c r="B65" s="26" t="s">
        <v>74</v>
      </c>
      <c r="C65" s="27">
        <v>76.65</v>
      </c>
      <c r="D65" s="28">
        <v>64.83</v>
      </c>
      <c r="E65" s="28">
        <v>260.74</v>
      </c>
      <c r="F65" s="28">
        <v>214.14</v>
      </c>
      <c r="G65" s="10">
        <f t="shared" si="2"/>
        <v>0.6981102775412726</v>
      </c>
      <c r="H65" s="13">
        <f t="shared" si="3"/>
        <v>21.76146446250118</v>
      </c>
    </row>
    <row r="66" spans="1:8" s="23" customFormat="1" ht="20.25" customHeight="1">
      <c r="A66" s="25">
        <v>14</v>
      </c>
      <c r="B66" s="26" t="s">
        <v>75</v>
      </c>
      <c r="C66" s="27">
        <v>65.53</v>
      </c>
      <c r="D66" s="28">
        <v>38.86</v>
      </c>
      <c r="E66" s="28">
        <v>171.82</v>
      </c>
      <c r="F66" s="28">
        <v>110.98</v>
      </c>
      <c r="G66" s="10">
        <f t="shared" si="2"/>
        <v>0.4600341638687637</v>
      </c>
      <c r="H66" s="13">
        <f t="shared" si="3"/>
        <v>54.82068841232653</v>
      </c>
    </row>
    <row r="67" spans="1:9" s="23" customFormat="1" ht="20.25" customHeight="1">
      <c r="A67" s="25">
        <v>15</v>
      </c>
      <c r="B67" s="26" t="s">
        <v>76</v>
      </c>
      <c r="C67" s="27">
        <v>1116.49</v>
      </c>
      <c r="D67" s="28">
        <v>1265.18</v>
      </c>
      <c r="E67" s="28">
        <v>3549.02</v>
      </c>
      <c r="F67" s="28">
        <v>3833.67</v>
      </c>
      <c r="G67" s="10">
        <f t="shared" si="2"/>
        <v>9.502214225663602</v>
      </c>
      <c r="H67" s="13">
        <f t="shared" si="3"/>
        <v>-7.425000065211666</v>
      </c>
      <c r="I67" s="30"/>
    </row>
    <row r="68" spans="1:8" s="23" customFormat="1" ht="20.25" customHeight="1">
      <c r="A68" s="25">
        <v>16</v>
      </c>
      <c r="B68" s="26" t="s">
        <v>77</v>
      </c>
      <c r="C68" s="27">
        <v>7.14</v>
      </c>
      <c r="D68" s="28">
        <v>7.1</v>
      </c>
      <c r="E68" s="28">
        <v>22.32</v>
      </c>
      <c r="F68" s="28">
        <v>17.46</v>
      </c>
      <c r="G68" s="10">
        <f t="shared" si="2"/>
        <v>0.0597599961445164</v>
      </c>
      <c r="H68" s="13">
        <f t="shared" si="3"/>
        <v>27.83505154639175</v>
      </c>
    </row>
    <row r="69" spans="1:8" s="23" customFormat="1" ht="20.25" customHeight="1">
      <c r="A69" s="25">
        <v>17</v>
      </c>
      <c r="B69" s="26" t="s">
        <v>78</v>
      </c>
      <c r="C69" s="27">
        <v>481.01</v>
      </c>
      <c r="D69" s="28">
        <v>436.99</v>
      </c>
      <c r="E69" s="28">
        <v>1560.59</v>
      </c>
      <c r="F69" s="28">
        <v>1268.75</v>
      </c>
      <c r="G69" s="10">
        <f t="shared" si="2"/>
        <v>4.178353601396543</v>
      </c>
      <c r="H69" s="13">
        <f t="shared" si="3"/>
        <v>23.002167487684723</v>
      </c>
    </row>
    <row r="70" spans="1:8" s="23" customFormat="1" ht="22.5" customHeight="1">
      <c r="A70" s="25">
        <v>18</v>
      </c>
      <c r="B70" s="26" t="s">
        <v>79</v>
      </c>
      <c r="C70" s="27">
        <v>232.22</v>
      </c>
      <c r="D70" s="28">
        <v>211.1</v>
      </c>
      <c r="E70" s="28">
        <v>749.86</v>
      </c>
      <c r="F70" s="28">
        <v>658.7</v>
      </c>
      <c r="G70" s="10">
        <f t="shared" si="2"/>
        <v>2.0076895478909975</v>
      </c>
      <c r="H70" s="13">
        <f t="shared" si="3"/>
        <v>13.83938059814786</v>
      </c>
    </row>
    <row r="71" spans="1:8" s="23" customFormat="1" ht="20.25" customHeight="1">
      <c r="A71" s="25">
        <v>19</v>
      </c>
      <c r="B71" s="26" t="s">
        <v>80</v>
      </c>
      <c r="C71" s="27">
        <v>236.58</v>
      </c>
      <c r="D71" s="28">
        <v>201.09</v>
      </c>
      <c r="E71" s="28">
        <v>1009.26</v>
      </c>
      <c r="F71" s="28">
        <v>666.13</v>
      </c>
      <c r="G71" s="10">
        <f t="shared" si="2"/>
        <v>2.7022120837282535</v>
      </c>
      <c r="H71" s="13">
        <f t="shared" si="3"/>
        <v>51.51096632789396</v>
      </c>
    </row>
    <row r="72" spans="1:8" s="23" customFormat="1" ht="20.25" customHeight="1">
      <c r="A72" s="25">
        <v>20</v>
      </c>
      <c r="B72" s="26" t="s">
        <v>81</v>
      </c>
      <c r="C72" s="27">
        <v>191.52</v>
      </c>
      <c r="D72" s="28">
        <v>179.29</v>
      </c>
      <c r="E72" s="28">
        <v>516.67</v>
      </c>
      <c r="F72" s="28">
        <v>478.67</v>
      </c>
      <c r="G72" s="10">
        <f t="shared" si="2"/>
        <v>1.3833421688166347</v>
      </c>
      <c r="H72" s="13">
        <f t="shared" si="3"/>
        <v>7.938663379781466</v>
      </c>
    </row>
    <row r="73" spans="1:8" s="23" customFormat="1" ht="20.25" customHeight="1">
      <c r="A73" s="25">
        <v>21</v>
      </c>
      <c r="B73" s="26" t="s">
        <v>82</v>
      </c>
      <c r="C73" s="27">
        <v>477.5</v>
      </c>
      <c r="D73" s="28">
        <v>364.28</v>
      </c>
      <c r="E73" s="28">
        <v>1585.06</v>
      </c>
      <c r="F73" s="28">
        <v>1291.6</v>
      </c>
      <c r="G73" s="10">
        <f t="shared" si="2"/>
        <v>4.243870048782579</v>
      </c>
      <c r="H73" s="13">
        <f t="shared" si="3"/>
        <v>22.720656550015487</v>
      </c>
    </row>
    <row r="74" spans="1:8" s="23" customFormat="1" ht="20.25" customHeight="1">
      <c r="A74" s="25">
        <v>22</v>
      </c>
      <c r="B74" s="26" t="s">
        <v>83</v>
      </c>
      <c r="C74" s="27">
        <v>2187.77</v>
      </c>
      <c r="D74" s="28">
        <v>2023.9</v>
      </c>
      <c r="E74" s="28">
        <v>6283.09</v>
      </c>
      <c r="F74" s="28">
        <v>5671.23</v>
      </c>
      <c r="G74" s="10">
        <f t="shared" si="2"/>
        <v>16.822465688873187</v>
      </c>
      <c r="H74" s="13">
        <f t="shared" si="3"/>
        <v>10.788841221392902</v>
      </c>
    </row>
    <row r="75" spans="1:8" s="23" customFormat="1" ht="20.25" customHeight="1">
      <c r="A75" s="25">
        <v>23</v>
      </c>
      <c r="B75" s="26" t="s">
        <v>84</v>
      </c>
      <c r="C75" s="27">
        <v>1104.9</v>
      </c>
      <c r="D75" s="28">
        <v>946.17</v>
      </c>
      <c r="E75" s="28">
        <v>3232.04</v>
      </c>
      <c r="F75" s="28">
        <v>2759.36</v>
      </c>
      <c r="G75" s="10">
        <f t="shared" si="2"/>
        <v>8.653525893320912</v>
      </c>
      <c r="H75" s="13">
        <f t="shared" si="3"/>
        <v>17.130059144149364</v>
      </c>
    </row>
    <row r="76" spans="1:8" s="23" customFormat="1" ht="20.25" customHeight="1">
      <c r="A76" s="25">
        <v>24</v>
      </c>
      <c r="B76" s="26" t="s">
        <v>85</v>
      </c>
      <c r="C76" s="27">
        <v>1139.05</v>
      </c>
      <c r="D76" s="28">
        <v>1624.29</v>
      </c>
      <c r="E76" s="28">
        <v>3611.31</v>
      </c>
      <c r="F76" s="28">
        <v>4270.76</v>
      </c>
      <c r="G76" s="10">
        <f t="shared" si="2"/>
        <v>9.668990666516734</v>
      </c>
      <c r="H76" s="13">
        <f t="shared" si="3"/>
        <v>-15.441045621856537</v>
      </c>
    </row>
    <row r="77" spans="1:8" s="23" customFormat="1" ht="20.25" customHeight="1">
      <c r="A77" s="25">
        <v>25</v>
      </c>
      <c r="B77" s="26" t="s">
        <v>86</v>
      </c>
      <c r="C77" s="27">
        <v>134.17</v>
      </c>
      <c r="D77" s="28">
        <v>107.03</v>
      </c>
      <c r="E77" s="28">
        <v>321.13</v>
      </c>
      <c r="F77" s="28">
        <v>284.79</v>
      </c>
      <c r="G77" s="10">
        <f t="shared" si="2"/>
        <v>0.8597996219484119</v>
      </c>
      <c r="H77" s="13">
        <f t="shared" si="3"/>
        <v>12.760279504196065</v>
      </c>
    </row>
    <row r="78" spans="1:8" s="23" customFormat="1" ht="20.25" customHeight="1">
      <c r="A78" s="25"/>
      <c r="B78" s="17" t="s">
        <v>87</v>
      </c>
      <c r="C78" s="17">
        <f>SUM(C53:C77)</f>
        <v>11547.71</v>
      </c>
      <c r="D78" s="31">
        <f>SUM(D53:D77)</f>
        <v>10852.92</v>
      </c>
      <c r="E78" s="31">
        <f>SUM(E53:E77)</f>
        <v>34491.06999999999</v>
      </c>
      <c r="F78" s="31">
        <f>SUM(F53:F77)</f>
        <v>31506.239999999998</v>
      </c>
      <c r="G78" s="32">
        <f>(E78/E89)*100</f>
        <v>92.34705242922243</v>
      </c>
      <c r="H78" s="33">
        <f>((E78-F78)/F78)*100</f>
        <v>9.473774084117922</v>
      </c>
    </row>
    <row r="79" spans="1:8" s="23" customFormat="1" ht="20.25" customHeight="1">
      <c r="A79" s="25">
        <v>26</v>
      </c>
      <c r="B79" s="26" t="s">
        <v>88</v>
      </c>
      <c r="C79" s="27">
        <v>23.42</v>
      </c>
      <c r="D79" s="28">
        <v>11.7</v>
      </c>
      <c r="E79" s="28">
        <v>75.68</v>
      </c>
      <c r="F79" s="28">
        <v>61.82</v>
      </c>
      <c r="G79" s="10">
        <f aca="true" t="shared" si="4" ref="G79:G87">(E79/E$89)*100</f>
        <v>0.20262708370147858</v>
      </c>
      <c r="H79" s="13">
        <f aca="true" t="shared" si="5" ref="H79:H84">(E79-F79)/F79*100</f>
        <v>22.419928825622787</v>
      </c>
    </row>
    <row r="80" spans="1:8" s="23" customFormat="1" ht="20.25" customHeight="1">
      <c r="A80" s="25">
        <v>27</v>
      </c>
      <c r="B80" s="26" t="s">
        <v>89</v>
      </c>
      <c r="C80" s="27">
        <v>130.04</v>
      </c>
      <c r="D80" s="28">
        <v>104.4</v>
      </c>
      <c r="E80" s="28">
        <v>348.98</v>
      </c>
      <c r="F80" s="28">
        <v>265.26</v>
      </c>
      <c r="G80" s="10">
        <f t="shared" si="4"/>
        <v>0.9343657461699523</v>
      </c>
      <c r="H80" s="13">
        <f t="shared" si="5"/>
        <v>31.56148684309735</v>
      </c>
    </row>
    <row r="81" spans="1:8" s="23" customFormat="1" ht="20.25" customHeight="1">
      <c r="A81" s="25">
        <v>28</v>
      </c>
      <c r="B81" s="26" t="s">
        <v>90</v>
      </c>
      <c r="C81" s="27">
        <v>43.62</v>
      </c>
      <c r="D81" s="28">
        <v>22.89</v>
      </c>
      <c r="E81" s="28">
        <v>125.31</v>
      </c>
      <c r="F81" s="28">
        <v>61.12</v>
      </c>
      <c r="G81" s="10">
        <f t="shared" si="4"/>
        <v>0.3355073977092003</v>
      </c>
      <c r="H81" s="13">
        <f t="shared" si="5"/>
        <v>105.02290575916231</v>
      </c>
    </row>
    <row r="82" spans="1:8" s="23" customFormat="1" ht="20.25" customHeight="1">
      <c r="A82" s="25">
        <v>29</v>
      </c>
      <c r="B82" s="26" t="s">
        <v>91</v>
      </c>
      <c r="C82" s="27">
        <v>65.77</v>
      </c>
      <c r="D82" s="28">
        <v>54.77</v>
      </c>
      <c r="E82" s="28">
        <v>185.59</v>
      </c>
      <c r="F82" s="28">
        <v>158.58</v>
      </c>
      <c r="G82" s="10">
        <f t="shared" si="4"/>
        <v>0.49690222600630823</v>
      </c>
      <c r="H82" s="13">
        <f t="shared" si="5"/>
        <v>17.032412662378604</v>
      </c>
    </row>
    <row r="83" spans="1:8" s="23" customFormat="1" ht="20.25" customHeight="1">
      <c r="A83" s="25">
        <v>30</v>
      </c>
      <c r="B83" s="26" t="s">
        <v>92</v>
      </c>
      <c r="C83" s="27">
        <v>111.37</v>
      </c>
      <c r="D83" s="28">
        <v>78.84</v>
      </c>
      <c r="E83" s="28">
        <v>332.58</v>
      </c>
      <c r="F83" s="28">
        <v>230.46</v>
      </c>
      <c r="G83" s="10">
        <f t="shared" si="4"/>
        <v>0.8904560715834795</v>
      </c>
      <c r="H83" s="13">
        <f t="shared" si="5"/>
        <v>44.31137724550897</v>
      </c>
    </row>
    <row r="84" spans="1:8" s="23" customFormat="1" ht="20.25" customHeight="1">
      <c r="A84" s="25">
        <v>31</v>
      </c>
      <c r="B84" s="26" t="s">
        <v>93</v>
      </c>
      <c r="C84" s="27">
        <v>336.28</v>
      </c>
      <c r="D84" s="28">
        <v>249.03</v>
      </c>
      <c r="E84" s="28">
        <v>909.7</v>
      </c>
      <c r="F84" s="28">
        <v>673.79</v>
      </c>
      <c r="G84" s="10">
        <f t="shared" si="4"/>
        <v>2.4356482299581796</v>
      </c>
      <c r="H84" s="13">
        <f t="shared" si="5"/>
        <v>35.01239258522686</v>
      </c>
    </row>
    <row r="85" spans="1:8" s="23" customFormat="1" ht="20.25" customHeight="1">
      <c r="A85" s="25"/>
      <c r="B85" s="17" t="s">
        <v>94</v>
      </c>
      <c r="C85" s="17">
        <f>SUM(C79:C84)</f>
        <v>710.5</v>
      </c>
      <c r="D85" s="31">
        <f>SUM(D79:D84)</f>
        <v>521.63</v>
      </c>
      <c r="E85" s="31">
        <f>SUM(E79:E84)</f>
        <v>1977.8400000000001</v>
      </c>
      <c r="F85" s="31">
        <f>SUM(F79:F84)</f>
        <v>1451.03</v>
      </c>
      <c r="G85" s="34">
        <f>(E85/E$89)*100</f>
        <v>5.295506755128598</v>
      </c>
      <c r="H85" s="33">
        <f>(E85-F85)/F85*100</f>
        <v>36.305934405215616</v>
      </c>
    </row>
    <row r="86" spans="1:10" s="23" customFormat="1" ht="20.25" customHeight="1">
      <c r="A86" s="25">
        <v>32</v>
      </c>
      <c r="B86" s="26" t="s">
        <v>95</v>
      </c>
      <c r="C86" s="27">
        <v>588.22</v>
      </c>
      <c r="D86" s="28">
        <v>15.9</v>
      </c>
      <c r="E86" s="28">
        <v>614.26</v>
      </c>
      <c r="F86" s="28">
        <v>40</v>
      </c>
      <c r="G86" s="10">
        <f t="shared" si="4"/>
        <v>1.6446315067979678</v>
      </c>
      <c r="H86" s="13">
        <f>(E86-F86)/F86*100</f>
        <v>1435.65</v>
      </c>
      <c r="I86" s="35"/>
      <c r="J86" s="35"/>
    </row>
    <row r="87" spans="1:9" s="23" customFormat="1" ht="20.25" customHeight="1">
      <c r="A87" s="25">
        <v>33</v>
      </c>
      <c r="B87" s="26" t="s">
        <v>96</v>
      </c>
      <c r="C87" s="27">
        <v>101.07</v>
      </c>
      <c r="D87" s="28">
        <v>105.38</v>
      </c>
      <c r="E87" s="28">
        <v>266.23</v>
      </c>
      <c r="F87" s="28">
        <v>289.77</v>
      </c>
      <c r="G87" s="10">
        <f t="shared" si="4"/>
        <v>0.7128093088510127</v>
      </c>
      <c r="H87" s="13">
        <f>(E87-F87)/F87*100</f>
        <v>-8.123684301342433</v>
      </c>
      <c r="I87" s="30"/>
    </row>
    <row r="88" spans="1:8" s="23" customFormat="1" ht="20.25" customHeight="1">
      <c r="A88" s="25"/>
      <c r="B88" s="17" t="s">
        <v>97</v>
      </c>
      <c r="C88" s="17">
        <f>SUM(C86:C87)</f>
        <v>689.29</v>
      </c>
      <c r="D88" s="31">
        <f>SUM(D86:D87)</f>
        <v>121.28</v>
      </c>
      <c r="E88" s="31">
        <f>SUM(E86:E87)</f>
        <v>880.49</v>
      </c>
      <c r="F88" s="31">
        <f>SUM(F86:F87)</f>
        <v>329.77</v>
      </c>
      <c r="G88" s="36">
        <f>(E88/E$89)*100</f>
        <v>2.3574408156489803</v>
      </c>
      <c r="H88" s="37">
        <f>(E88-F88)/F88*100</f>
        <v>167.00124329077843</v>
      </c>
    </row>
    <row r="89" spans="1:8" ht="20.25" customHeight="1">
      <c r="A89" s="25"/>
      <c r="B89" s="21" t="s">
        <v>98</v>
      </c>
      <c r="C89" s="21">
        <f>C78+C85+C88</f>
        <v>12947.5</v>
      </c>
      <c r="D89" s="38">
        <f>D78+D85+D88</f>
        <v>11495.83</v>
      </c>
      <c r="E89" s="38">
        <f>E78+E85+E88</f>
        <v>37349.39999999999</v>
      </c>
      <c r="F89" s="38">
        <f>F78+F85+F88</f>
        <v>33287.03999999999</v>
      </c>
      <c r="G89" s="38">
        <f>(E89/E$89)*100</f>
        <v>100</v>
      </c>
      <c r="H89" s="39">
        <f>((E89-F89)/F89)*100</f>
        <v>12.20402895541326</v>
      </c>
    </row>
    <row r="90" spans="1:8" ht="16.5" customHeight="1">
      <c r="A90" s="40"/>
      <c r="B90" s="50" t="s">
        <v>99</v>
      </c>
      <c r="C90" s="50"/>
      <c r="D90" s="50"/>
      <c r="E90" s="50"/>
      <c r="F90" s="50"/>
      <c r="G90" s="50"/>
      <c r="H90" s="41"/>
    </row>
    <row r="91" spans="1:8" ht="16.5" customHeight="1">
      <c r="A91" s="40"/>
      <c r="B91" s="42" t="s">
        <v>100</v>
      </c>
      <c r="C91" s="42"/>
      <c r="D91" s="42"/>
      <c r="E91" s="42"/>
      <c r="F91" s="42"/>
      <c r="G91" s="42"/>
      <c r="H91" s="42"/>
    </row>
    <row r="92" spans="2:8" ht="16.5" customHeight="1">
      <c r="B92" s="42"/>
      <c r="C92" s="42"/>
      <c r="D92" s="42"/>
      <c r="E92" s="42"/>
      <c r="F92" s="42"/>
      <c r="G92" s="42"/>
      <c r="H92" s="42"/>
    </row>
    <row r="93" spans="2:8" ht="44.25" customHeight="1">
      <c r="B93" s="42"/>
      <c r="C93" s="42"/>
      <c r="D93" s="42"/>
      <c r="E93" s="42"/>
      <c r="F93" s="42"/>
      <c r="G93" s="42"/>
      <c r="H93" s="42"/>
    </row>
    <row r="94" spans="2:8" ht="15.75">
      <c r="B94" s="43"/>
      <c r="C94" s="43"/>
      <c r="D94" s="44"/>
      <c r="E94" s="44"/>
      <c r="F94" s="44"/>
      <c r="G94" s="45"/>
      <c r="H94" s="46"/>
    </row>
    <row r="95" spans="2:8" ht="15.75">
      <c r="B95" s="43"/>
      <c r="C95" s="47"/>
      <c r="D95" s="45"/>
      <c r="E95" s="45"/>
      <c r="F95" s="45"/>
      <c r="G95" s="44"/>
      <c r="H95" s="46"/>
    </row>
    <row r="96" spans="2:8" ht="15.75">
      <c r="B96" s="43"/>
      <c r="C96" s="48"/>
      <c r="D96" s="48"/>
      <c r="E96" s="48"/>
      <c r="F96" s="48"/>
      <c r="G96" s="49"/>
      <c r="H96" s="49"/>
    </row>
    <row r="97" spans="3:8" ht="12.75">
      <c r="C97" s="23"/>
      <c r="D97" s="23"/>
      <c r="E97" s="23"/>
      <c r="F97" s="23"/>
      <c r="G97" s="23"/>
      <c r="H97" s="46"/>
    </row>
    <row r="98" spans="3:8" ht="12.75">
      <c r="C98" s="23"/>
      <c r="D98" s="23"/>
      <c r="E98" s="23"/>
      <c r="F98" s="23"/>
      <c r="G98" s="23"/>
      <c r="H98" s="46"/>
    </row>
    <row r="102" ht="33.75" customHeight="1"/>
    <row r="65444" ht="12.75">
      <c r="G65444" s="1">
        <v>0</v>
      </c>
    </row>
  </sheetData>
  <sheetProtection/>
  <mergeCells count="18">
    <mergeCell ref="A2:H2"/>
    <mergeCell ref="A3:H3"/>
    <mergeCell ref="A4:H4"/>
    <mergeCell ref="C6:D6"/>
    <mergeCell ref="E6:F6"/>
    <mergeCell ref="G6:G7"/>
    <mergeCell ref="H6:H7"/>
    <mergeCell ref="B90:G90"/>
    <mergeCell ref="A45:D45"/>
    <mergeCell ref="A47:H47"/>
    <mergeCell ref="A48:H48"/>
    <mergeCell ref="A49:H49"/>
    <mergeCell ref="A51:A52"/>
    <mergeCell ref="B51:B52"/>
    <mergeCell ref="C51:D51"/>
    <mergeCell ref="E51:F51"/>
    <mergeCell ref="G51:G52"/>
    <mergeCell ref="H51:H52"/>
  </mergeCells>
  <printOptions horizontalCentered="1" verticalCentered="1"/>
  <pageMargins left="0.393700787401575" right="0.354330708661417" top="0.511811023622047" bottom="0.511811023622047" header="0.511811023622047" footer="0.511811023622047"/>
  <pageSetup fitToWidth="2" horizontalDpi="600" verticalDpi="600" orientation="portrait" paperSize="9" scale="63" r:id="rId1"/>
  <rowBreaks count="1" manualBreakCount="1">
    <brk id="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SHRIHARI</dc:creator>
  <cp:keywords/>
  <dc:description/>
  <cp:lastModifiedBy>Ankit Rana</cp:lastModifiedBy>
  <dcterms:created xsi:type="dcterms:W3CDTF">2018-07-17T07:21:10Z</dcterms:created>
  <dcterms:modified xsi:type="dcterms:W3CDTF">2018-07-17T08:58:17Z</dcterms:modified>
  <cp:category/>
  <cp:version/>
  <cp:contentType/>
  <cp:contentStatus/>
</cp:coreProperties>
</file>