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July_2018_Website" sheetId="1" r:id="rId1"/>
  </sheets>
  <definedNames>
    <definedName name="_xlnm._FilterDatabase" localSheetId="0" hidden="1">'July_2018_Website'!$A$52:$H$91</definedName>
    <definedName name="New_India" localSheetId="0">'July_2018_Website'!$C$74:$F$77</definedName>
    <definedName name="_xlnm.Print_Area" localSheetId="0">'July_2018_Website'!$A$2:$H$91</definedName>
  </definedNames>
  <calcPr fullCalcOnLoad="1"/>
</workbook>
</file>

<file path=xl/sharedStrings.xml><?xml version="1.0" encoding="utf-8"?>
<sst xmlns="http://schemas.openxmlformats.org/spreadsheetml/2006/main" count="130" uniqueCount="101">
  <si>
    <t xml:space="preserve">भारतीय बीमा विनियामक और विकास प्राधिकरण </t>
  </si>
  <si>
    <t>फ्लैश ऑंकड़े - गैर जीवन बीमाकर्ता  (अनंतिम और बिना लेखा परीक्षा )'</t>
  </si>
  <si>
    <t xml:space="preserve">जुलाई, 2018 माह और तक के लिए सकल प्रत्यक्ष प्रीमियम अधिग्रहण' </t>
  </si>
  <si>
    <t>(रुपये करोड़ में)</t>
  </si>
  <si>
    <t xml:space="preserve">जुलाई 2018 माह के लिए </t>
  </si>
  <si>
    <t xml:space="preserve">जुलाई 2018 माह तक </t>
  </si>
  <si>
    <t>जुलाई 2018 माह तक बाजार शेयर (%)</t>
  </si>
  <si>
    <t xml:space="preserve">पिछले वर्ष की इसी अवधि के मुकाबले  वृद्धि दर (%)  </t>
  </si>
  <si>
    <t xml:space="preserve">क्रम सं. </t>
  </si>
  <si>
    <t xml:space="preserve">बीमाकर्ता </t>
  </si>
  <si>
    <t>2018-19</t>
  </si>
  <si>
    <t>2017-18</t>
  </si>
  <si>
    <t>एको जनरल इंश्योरेंस लिमिटेड</t>
  </si>
  <si>
    <t xml:space="preserve">अप्रयोज्य </t>
  </si>
  <si>
    <t>बजाज अलियांज जनरल इंश्योरेंस कंपनी लिमिटेड</t>
  </si>
  <si>
    <t>भारती एक्सा जनरल इंश्योरेंस कंपनी  लिमिटेड</t>
  </si>
  <si>
    <t>चोलामंडलम एमएस जनरल इंश्योरेंस कंपनी  लिमिटेड</t>
  </si>
  <si>
    <t>डीएचएफएल जनरल इंश्योरेंस  लिमिटेड</t>
  </si>
  <si>
    <t>एडलवाइज जनरल इंश्योरेंस  लिमिटेड</t>
  </si>
  <si>
    <t>फ्यूचर जनराली इंडिया इंश्योरेंस कंपनी  लिमिटेड</t>
  </si>
  <si>
    <t>गो डिजिट जनरल इंश्योरेंस  लिमिटेड</t>
  </si>
  <si>
    <t>एचडीएफसी एर्गो जनरल इंश्योरेंस कंपनी  लिमिटेड</t>
  </si>
  <si>
    <t>आईसीआईसीआई लोम्बार्ड जनरल इंश्योरेंस कंपनी  लिमिटेड</t>
  </si>
  <si>
    <t>इफको-टोकियो जनरल इंश्योरेंस कंपनी  लिमिटेड</t>
  </si>
  <si>
    <t>कोटक महिंद्रा जनरल इंश्योरेंस कंपनी  लिमिटेड</t>
  </si>
  <si>
    <t>लिबर्टी वीडियोकॉन जनरल इंश्योरेंस कंपनी  लिमिटेड</t>
  </si>
  <si>
    <t>मेग्मा एचडीआई जनरल इंश्योरेंस कंपनी  लिमिटेड</t>
  </si>
  <si>
    <t>नेशनल इंश्योरेंस कंपनी  लिमिटेड</t>
  </si>
  <si>
    <t>रहेजा क्यूबीई जनरल इंश्योरेंस कंपनी  लिमिटेड</t>
  </si>
  <si>
    <t>रिलायंस जनरल इंश्योरेंस कंपनी  लिमिटेड</t>
  </si>
  <si>
    <t>रॉयल सुंदरम जनरल इंश्योरेंस कंपनी  लिमिटेड</t>
  </si>
  <si>
    <t>एसबीआई जनरल इंश्योरेंस कंपनी  लिमिटेड</t>
  </si>
  <si>
    <t>श्रीराम जनरल इंश्योरेंस कंपनी  लिमिटेड</t>
  </si>
  <si>
    <t>टाटा-एआईजी जनरल इंश्योरेंस कंपनी  लिमिटेड</t>
  </si>
  <si>
    <t>द न्यू इंडिया  एश्योरेंस कंपनी  लिमिटेड</t>
  </si>
  <si>
    <t>द ओरियंटल इंश्योरेंस कंपनी  लिमिटेड</t>
  </si>
  <si>
    <t>यूनाइटेड इंडिया इंश्योरेंस कंपनी  लिमिटेड</t>
  </si>
  <si>
    <t>यूनिवर्सल सोम्पो जनरल इंश्योरेंस कंपनी  लिमिटेड</t>
  </si>
  <si>
    <t xml:space="preserve">साधारण बीमाकर्ता कुल </t>
  </si>
  <si>
    <t>आदित्य बिड़ला हेल्थ इंश्योरेंस कंपनी  लिमिटेड</t>
  </si>
  <si>
    <t>अपोलो म्यूनिख इंश्योरेंस कंपनी  लिमिटेड</t>
  </si>
  <si>
    <t>सिग्ना टीटीके इंश्योरेंस कंपनी  लिमिटेड</t>
  </si>
  <si>
    <t>मैक्स बूपा इंश्योरेंस कंपनी  लिमिटेड</t>
  </si>
  <si>
    <t>रेलिगेयर इंश्योरेंस कंपनी  लिमिटेड</t>
  </si>
  <si>
    <t>स्टार हेल्थ &amp; एलाइड इंश्योरेंस कंपनी  लिमिटेड</t>
  </si>
  <si>
    <t>स्टैंडालोन स्वास्थ्य बीमाकर्ता</t>
  </si>
  <si>
    <t>एग्रीकल्चर इंश्योरेंस कम्पनी ऑफ इंडिया लिमिटेड</t>
  </si>
  <si>
    <t>भारतीय निर्यात ॠण गारंटी निगम लिमिटेड</t>
  </si>
  <si>
    <t>विशेषीकृत बीमाकर्ता</t>
  </si>
  <si>
    <t>कुल योग</t>
  </si>
  <si>
    <t>नोट: बीमा कंपनियों द्वारा प्रस्तुत आंकड़ों के आधार पर संकलित ।</t>
  </si>
  <si>
    <t>INSURANCE REGULATORY AND DEVELOPMENT AUTHORITY OF INDIA</t>
  </si>
  <si>
    <t>FLASH FIGURES -- NON LIFE INSURERS (Provisional &amp; Unaudited)</t>
  </si>
  <si>
    <t>GROSS DIRECT PREMIUM UNDERWRITTEN FOR AND UPTO THE MONTH  OF JULY, 2018</t>
  </si>
  <si>
    <t>(Rs. in crores)</t>
  </si>
  <si>
    <t>S.No.</t>
  </si>
  <si>
    <t>INSURER</t>
  </si>
  <si>
    <t>For The Month of JULY</t>
  </si>
  <si>
    <t>Upto JULY 2018</t>
  </si>
  <si>
    <t>MARKET SHARE UPTO the Month Of July , 2018 (%)</t>
  </si>
  <si>
    <t>GROWTH OVER THE CORRESPONDING PERIOD OF PREVIOUS YEAR (%)</t>
  </si>
  <si>
    <t>Acko General Insurance Limited</t>
  </si>
  <si>
    <t>NA</t>
  </si>
  <si>
    <t>Bajaj Allianz General Insurance Company Limited</t>
  </si>
  <si>
    <t>Bharti AXA General Insurance Company Limited</t>
  </si>
  <si>
    <t>Cholamandalam MS General Insurance Company Limited</t>
  </si>
  <si>
    <t>DHFL General Insurance Limited</t>
  </si>
  <si>
    <t>Edelweiss General Insurance Limited</t>
  </si>
  <si>
    <t>Future Generali India Insurance Company Limited</t>
  </si>
  <si>
    <t>Go Digit General Insurance Limited</t>
  </si>
  <si>
    <t>HDFC Ergo General insurance Company Limited</t>
  </si>
  <si>
    <t>ICICI Lombard General Insurance Company Limited</t>
  </si>
  <si>
    <t>IFFCO Tokio General Insurance Company Limited</t>
  </si>
  <si>
    <t>Kotak Mahindra General Insurance Company Limited</t>
  </si>
  <si>
    <t>Liberty Videocon General Insurance Company Limited</t>
  </si>
  <si>
    <t>Magma HDI General Insurance Company Limited</t>
  </si>
  <si>
    <t>National Insurance Company Limited</t>
  </si>
  <si>
    <t>Raheja QBE General Insurance Company Limited</t>
  </si>
  <si>
    <t>Reliance General Insurance Company Limited</t>
  </si>
  <si>
    <t>Royal Sundaram General Insurance Company Limited</t>
  </si>
  <si>
    <t>SBI General Insurance Company Limited</t>
  </si>
  <si>
    <t>Shriram General Insurance Company Limited</t>
  </si>
  <si>
    <t>Tata AIG General Insurance Company Limited</t>
  </si>
  <si>
    <t>The New India Assurance Company Limited</t>
  </si>
  <si>
    <t>The Oriental Insurance Company Limited</t>
  </si>
  <si>
    <t>United India Insurance Company Limited</t>
  </si>
  <si>
    <t>Universal Sompo General Insurance Company Limited</t>
  </si>
  <si>
    <t>General Insurers Total</t>
  </si>
  <si>
    <t>Aditya Birla Health Insurance Company Limited</t>
  </si>
  <si>
    <t>Apollo Munich Health Insurance Company Limited</t>
  </si>
  <si>
    <t>Cigna TTK Health Insurance Company Limited</t>
  </si>
  <si>
    <t>Max Bupa Health Insurance Company Limited</t>
  </si>
  <si>
    <t>Religare Health Insurance Company Limited</t>
  </si>
  <si>
    <t>Star Health &amp; Allied Insurance Company Limited</t>
  </si>
  <si>
    <t>Stand-alone Pvt Health Insurers</t>
  </si>
  <si>
    <t>Agricultural Insurance Company of India Limited</t>
  </si>
  <si>
    <t>Export Credit Guaranteed Corporation of India Limited</t>
  </si>
  <si>
    <t>Specialized PSU Insurers</t>
  </si>
  <si>
    <t xml:space="preserve">GRAND TOTAL </t>
  </si>
  <si>
    <t xml:space="preserve">Note: Compiled on the basis of data submitted by the Insurance companies      </t>
  </si>
  <si>
    <t>NA: Not Applicable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</si>
</sst>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Rupee Foradian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Trebuchet MS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Rupee Foradian"/>
      <family val="2"/>
    </font>
    <font>
      <b/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6D6E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56" applyFont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 wrapText="1"/>
      <protection/>
    </xf>
    <xf numFmtId="0" fontId="6" fillId="33" borderId="0" xfId="56" applyFont="1" applyFill="1" applyBorder="1" applyAlignment="1">
      <alignment horizontal="right" vertical="center"/>
      <protection/>
    </xf>
    <xf numFmtId="0" fontId="6" fillId="33" borderId="10" xfId="56" applyFont="1" applyFill="1" applyBorder="1" applyAlignment="1">
      <alignment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wrapText="1"/>
    </xf>
    <xf numFmtId="164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2" fontId="11" fillId="0" borderId="10" xfId="56" applyNumberFormat="1" applyFont="1" applyBorder="1" applyAlignment="1">
      <alignment horizontal="right"/>
      <protection/>
    </xf>
    <xf numFmtId="0" fontId="7" fillId="33" borderId="10" xfId="56" applyFont="1" applyFill="1" applyBorder="1" applyAlignment="1">
      <alignment vertical="center" wrapText="1"/>
      <protection/>
    </xf>
    <xf numFmtId="0" fontId="7" fillId="33" borderId="10" xfId="56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7" fillId="33" borderId="10" xfId="56" applyFont="1" applyFill="1" applyBorder="1" applyAlignment="1">
      <alignment horizontal="left" wrapText="1"/>
      <protection/>
    </xf>
    <xf numFmtId="164" fontId="12" fillId="34" borderId="10" xfId="42" applyFont="1" applyFill="1" applyBorder="1" applyAlignment="1">
      <alignment wrapText="1"/>
    </xf>
    <xf numFmtId="164" fontId="12" fillId="34" borderId="10" xfId="42" applyFont="1" applyFill="1" applyBorder="1" applyAlignment="1">
      <alignment/>
    </xf>
    <xf numFmtId="2" fontId="12" fillId="34" borderId="10" xfId="56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wrapText="1"/>
    </xf>
    <xf numFmtId="164" fontId="12" fillId="35" borderId="10" xfId="42" applyFont="1" applyFill="1" applyBorder="1" applyAlignment="1">
      <alignment wrapText="1"/>
    </xf>
    <xf numFmtId="164" fontId="12" fillId="35" borderId="10" xfId="42" applyFont="1" applyFill="1" applyBorder="1" applyAlignment="1">
      <alignment/>
    </xf>
    <xf numFmtId="0" fontId="4" fillId="0" borderId="0" xfId="56" applyFont="1" applyAlignment="1">
      <alignment vertical="center" wrapText="1"/>
      <protection/>
    </xf>
    <xf numFmtId="0" fontId="4" fillId="0" borderId="0" xfId="56" applyFont="1" applyFill="1" applyAlignment="1">
      <alignment vertical="center"/>
      <protection/>
    </xf>
    <xf numFmtId="0" fontId="4" fillId="0" borderId="0" xfId="56" applyFont="1" applyBorder="1" applyAlignment="1">
      <alignment vertical="center"/>
      <protection/>
    </xf>
    <xf numFmtId="2" fontId="11" fillId="0" borderId="10" xfId="56" applyNumberFormat="1" applyFont="1" applyBorder="1" applyAlignment="1">
      <alignment wrapText="1"/>
      <protection/>
    </xf>
    <xf numFmtId="164" fontId="11" fillId="0" borderId="10" xfId="42" applyFont="1" applyBorder="1" applyAlignment="1">
      <alignment/>
    </xf>
    <xf numFmtId="164" fontId="11" fillId="0" borderId="10" xfId="42" applyFont="1" applyBorder="1" applyAlignment="1">
      <alignment horizontal="right"/>
    </xf>
    <xf numFmtId="164" fontId="12" fillId="34" borderId="10" xfId="42" applyFont="1" applyFill="1" applyBorder="1" applyAlignment="1">
      <alignment horizontal="right"/>
    </xf>
    <xf numFmtId="2" fontId="12" fillId="34" borderId="10" xfId="56" applyNumberFormat="1" applyFont="1" applyFill="1" applyBorder="1" applyAlignment="1">
      <alignment horizontal="right"/>
      <protection/>
    </xf>
    <xf numFmtId="2" fontId="12" fillId="34" borderId="10" xfId="59" applyNumberFormat="1" applyFont="1" applyFill="1" applyBorder="1" applyAlignment="1">
      <alignment horizontal="right"/>
    </xf>
    <xf numFmtId="2" fontId="12" fillId="34" borderId="10" xfId="44" applyNumberFormat="1" applyFont="1" applyFill="1" applyBorder="1" applyAlignment="1">
      <alignment horizontal="right"/>
    </xf>
    <xf numFmtId="164" fontId="12" fillId="35" borderId="10" xfId="42" applyFont="1" applyFill="1" applyBorder="1" applyAlignment="1">
      <alignment horizontal="right"/>
    </xf>
    <xf numFmtId="0" fontId="12" fillId="33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wrapText="1"/>
    </xf>
    <xf numFmtId="0" fontId="11" fillId="0" borderId="0" xfId="56" applyFont="1" applyBorder="1" applyAlignment="1">
      <alignment vertical="center"/>
      <protection/>
    </xf>
    <xf numFmtId="2" fontId="11" fillId="0" borderId="0" xfId="56" applyNumberFormat="1" applyFont="1" applyBorder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52" fillId="0" borderId="0" xfId="0" applyFont="1" applyBorder="1" applyAlignment="1">
      <alignment/>
    </xf>
    <xf numFmtId="2" fontId="4" fillId="0" borderId="0" xfId="56" applyNumberFormat="1" applyFont="1" applyFill="1" applyBorder="1" applyAlignment="1">
      <alignment vertical="center"/>
      <protection/>
    </xf>
    <xf numFmtId="2" fontId="13" fillId="0" borderId="0" xfId="44" applyNumberFormat="1" applyFont="1" applyFill="1" applyBorder="1" applyAlignment="1">
      <alignment vertical="center"/>
    </xf>
    <xf numFmtId="2" fontId="12" fillId="0" borderId="0" xfId="44" applyNumberFormat="1" applyFont="1" applyFill="1" applyBorder="1" applyAlignment="1">
      <alignment vertical="top" wrapText="1"/>
    </xf>
    <xf numFmtId="0" fontId="0" fillId="0" borderId="11" xfId="0" applyBorder="1" applyAlignment="1">
      <alignment horizontal="left"/>
    </xf>
    <xf numFmtId="0" fontId="13" fillId="0" borderId="10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/>
      <protection/>
    </xf>
    <xf numFmtId="0" fontId="8" fillId="0" borderId="13" xfId="56" applyFont="1" applyBorder="1" applyAlignment="1">
      <alignment horizontal="center" vertical="center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13" fillId="0" borderId="10" xfId="56" applyFont="1" applyBorder="1" applyAlignment="1" quotePrefix="1">
      <alignment horizontal="center" vertical="center" wrapText="1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horizontal="center" wrapText="1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 quotePrefix="1">
      <alignment horizontal="center" vertical="center" wrapText="1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6" xfId="56" applyFont="1" applyFill="1" applyBorder="1" applyAlignment="1">
      <alignment horizontal="center" vertical="center"/>
      <protection/>
    </xf>
    <xf numFmtId="0" fontId="6" fillId="33" borderId="17" xfId="56" applyFont="1" applyFill="1" applyBorder="1" applyAlignment="1">
      <alignment horizontal="center" vertical="center"/>
      <protection/>
    </xf>
    <xf numFmtId="0" fontId="6" fillId="33" borderId="18" xfId="56" applyFont="1" applyFill="1" applyBorder="1" applyAlignment="1">
      <alignment horizontal="center" vertical="center"/>
      <protection/>
    </xf>
    <xf numFmtId="0" fontId="6" fillId="33" borderId="17" xfId="56" applyFont="1" applyFill="1" applyBorder="1" applyAlignment="1">
      <alignment horizontal="center" wrapText="1"/>
      <protection/>
    </xf>
    <xf numFmtId="0" fontId="6" fillId="33" borderId="18" xfId="56" applyFont="1" applyFill="1" applyBorder="1" applyAlignment="1">
      <alignment horizontal="center" wrapText="1"/>
      <protection/>
    </xf>
    <xf numFmtId="0" fontId="7" fillId="33" borderId="17" xfId="56" applyFont="1" applyFill="1" applyBorder="1" applyAlignment="1">
      <alignment vertical="center"/>
      <protection/>
    </xf>
    <xf numFmtId="0" fontId="4" fillId="0" borderId="18" xfId="56" applyFont="1" applyBorder="1" applyAlignment="1">
      <alignment vertical="center"/>
      <protection/>
    </xf>
    <xf numFmtId="0" fontId="4" fillId="0" borderId="19" xfId="56" applyFont="1" applyBorder="1" applyAlignment="1">
      <alignment vertical="center"/>
      <protection/>
    </xf>
    <xf numFmtId="0" fontId="6" fillId="33" borderId="20" xfId="56" applyFont="1" applyFill="1" applyBorder="1" applyAlignment="1" quotePrefix="1">
      <alignment horizontal="center" vertical="center" wrapText="1"/>
      <protection/>
    </xf>
    <xf numFmtId="0" fontId="6" fillId="33" borderId="19" xfId="56" applyFont="1" applyFill="1" applyBorder="1" applyAlignment="1">
      <alignment vertical="center" wrapText="1"/>
      <protection/>
    </xf>
    <xf numFmtId="0" fontId="49" fillId="33" borderId="19" xfId="0" applyFont="1" applyFill="1" applyBorder="1" applyAlignment="1">
      <alignment/>
    </xf>
    <xf numFmtId="2" fontId="50" fillId="0" borderId="20" xfId="0" applyNumberFormat="1" applyFont="1" applyBorder="1" applyAlignment="1">
      <alignment horizontal="right" vertical="center"/>
    </xf>
    <xf numFmtId="2" fontId="11" fillId="0" borderId="20" xfId="56" applyNumberFormat="1" applyFont="1" applyBorder="1" applyAlignment="1">
      <alignment horizontal="right"/>
      <protection/>
    </xf>
    <xf numFmtId="2" fontId="12" fillId="34" borderId="20" xfId="56" applyNumberFormat="1" applyFont="1" applyFill="1" applyBorder="1" applyAlignment="1">
      <alignment/>
      <protection/>
    </xf>
    <xf numFmtId="164" fontId="12" fillId="35" borderId="20" xfId="42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Border="1" applyAlignment="1">
      <alignment/>
    </xf>
    <xf numFmtId="0" fontId="4" fillId="0" borderId="17" xfId="56" applyFont="1" applyBorder="1" applyAlignment="1">
      <alignment vertical="center"/>
      <protection/>
    </xf>
    <xf numFmtId="0" fontId="4" fillId="0" borderId="0" xfId="56" applyFont="1" applyBorder="1" applyAlignment="1">
      <alignment vertical="center" wrapText="1"/>
      <protection/>
    </xf>
    <xf numFmtId="0" fontId="13" fillId="0" borderId="17" xfId="56" applyFont="1" applyBorder="1" applyAlignment="1">
      <alignment horizontal="center" vertical="center"/>
      <protection/>
    </xf>
    <xf numFmtId="0" fontId="13" fillId="0" borderId="0" xfId="56" applyFont="1" applyBorder="1" applyAlignment="1">
      <alignment horizontal="center" vertical="center"/>
      <protection/>
    </xf>
    <xf numFmtId="0" fontId="13" fillId="0" borderId="18" xfId="56" applyFont="1" applyBorder="1" applyAlignment="1">
      <alignment horizontal="center" vertical="center"/>
      <protection/>
    </xf>
    <xf numFmtId="0" fontId="13" fillId="0" borderId="17" xfId="56" applyFont="1" applyBorder="1" applyAlignment="1" quotePrefix="1">
      <alignment horizontal="center" vertical="center"/>
      <protection/>
    </xf>
    <xf numFmtId="0" fontId="13" fillId="0" borderId="0" xfId="56" applyFont="1" applyBorder="1" applyAlignment="1" quotePrefix="1">
      <alignment horizontal="center" vertical="center"/>
      <protection/>
    </xf>
    <xf numFmtId="0" fontId="13" fillId="0" borderId="18" xfId="56" applyFont="1" applyBorder="1" applyAlignment="1" quotePrefix="1">
      <alignment horizontal="center" vertical="center"/>
      <protection/>
    </xf>
    <xf numFmtId="0" fontId="13" fillId="0" borderId="17" xfId="56" applyFont="1" applyBorder="1" applyAlignment="1" quotePrefix="1">
      <alignment horizontal="center"/>
      <protection/>
    </xf>
    <xf numFmtId="0" fontId="13" fillId="0" borderId="0" xfId="56" applyFont="1" applyBorder="1" applyAlignment="1" quotePrefix="1">
      <alignment horizontal="center"/>
      <protection/>
    </xf>
    <xf numFmtId="0" fontId="13" fillId="0" borderId="18" xfId="56" applyFont="1" applyBorder="1" applyAlignment="1" quotePrefix="1">
      <alignment horizontal="center"/>
      <protection/>
    </xf>
    <xf numFmtId="0" fontId="13" fillId="0" borderId="0" xfId="56" applyFont="1" applyBorder="1" applyAlignment="1">
      <alignment horizontal="right" vertical="center"/>
      <protection/>
    </xf>
    <xf numFmtId="0" fontId="4" fillId="0" borderId="18" xfId="56" applyFont="1" applyFill="1" applyBorder="1" applyAlignment="1">
      <alignment vertical="center"/>
      <protection/>
    </xf>
    <xf numFmtId="0" fontId="13" fillId="0" borderId="19" xfId="56" applyFont="1" applyBorder="1" applyAlignment="1">
      <alignment horizontal="center" vertical="center"/>
      <protection/>
    </xf>
    <xf numFmtId="0" fontId="13" fillId="0" borderId="20" xfId="56" applyFont="1" applyFill="1" applyBorder="1" applyAlignment="1" quotePrefix="1">
      <alignment horizontal="center" vertical="center" wrapText="1"/>
      <protection/>
    </xf>
    <xf numFmtId="1" fontId="11" fillId="0" borderId="19" xfId="56" applyNumberFormat="1" applyFont="1" applyBorder="1" applyAlignment="1">
      <alignment/>
      <protection/>
    </xf>
    <xf numFmtId="164" fontId="11" fillId="0" borderId="20" xfId="42" applyFont="1" applyBorder="1" applyAlignment="1">
      <alignment horizontal="right"/>
    </xf>
    <xf numFmtId="2" fontId="12" fillId="34" borderId="20" xfId="56" applyNumberFormat="1" applyFont="1" applyFill="1" applyBorder="1" applyAlignment="1">
      <alignment horizontal="right"/>
      <protection/>
    </xf>
    <xf numFmtId="2" fontId="12" fillId="34" borderId="20" xfId="44" applyNumberFormat="1" applyFont="1" applyFill="1" applyBorder="1" applyAlignment="1">
      <alignment horizontal="right"/>
    </xf>
    <xf numFmtId="2" fontId="12" fillId="35" borderId="20" xfId="56" applyNumberFormat="1" applyFont="1" applyFill="1" applyBorder="1" applyAlignment="1">
      <alignment horizontal="right"/>
      <protection/>
    </xf>
    <xf numFmtId="1" fontId="11" fillId="0" borderId="17" xfId="56" applyNumberFormat="1" applyFont="1" applyBorder="1" applyAlignment="1">
      <alignment/>
      <protection/>
    </xf>
    <xf numFmtId="2" fontId="13" fillId="0" borderId="18" xfId="44" applyNumberFormat="1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0" fontId="4" fillId="0" borderId="22" xfId="56" applyFont="1" applyBorder="1" applyAlignment="1">
      <alignment vertical="center"/>
      <protection/>
    </xf>
    <xf numFmtId="0" fontId="51" fillId="0" borderId="23" xfId="0" applyFont="1" applyFill="1" applyBorder="1" applyAlignment="1">
      <alignment wrapText="1"/>
    </xf>
    <xf numFmtId="0" fontId="51" fillId="0" borderId="23" xfId="0" applyFont="1" applyFill="1" applyBorder="1" applyAlignment="1">
      <alignment/>
    </xf>
    <xf numFmtId="0" fontId="11" fillId="0" borderId="23" xfId="56" applyFont="1" applyBorder="1" applyAlignment="1">
      <alignment vertical="center"/>
      <protection/>
    </xf>
    <xf numFmtId="2" fontId="11" fillId="0" borderId="23" xfId="56" applyNumberFormat="1" applyFont="1" applyBorder="1" applyAlignment="1">
      <alignment vertical="center"/>
      <protection/>
    </xf>
    <xf numFmtId="0" fontId="4" fillId="0" borderId="24" xfId="56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44"/>
  <sheetViews>
    <sheetView tabSelected="1" zoomScalePageLayoutView="0" workbookViewId="0" topLeftCell="A84">
      <selection activeCell="A6" sqref="A6:H94"/>
    </sheetView>
  </sheetViews>
  <sheetFormatPr defaultColWidth="9.140625" defaultRowHeight="15"/>
  <cols>
    <col min="1" max="1" width="5.8515625" style="2" bestFit="1" customWidth="1"/>
    <col min="2" max="2" width="45.8515625" style="22" customWidth="1"/>
    <col min="3" max="3" width="13.8515625" style="2" customWidth="1"/>
    <col min="4" max="4" width="12.00390625" style="2" customWidth="1"/>
    <col min="5" max="5" width="12.57421875" style="2" customWidth="1"/>
    <col min="6" max="6" width="13.421875" style="2" customWidth="1"/>
    <col min="7" max="7" width="10.57421875" style="2" customWidth="1"/>
    <col min="8" max="8" width="11.421875" style="23" customWidth="1"/>
    <col min="9" max="16384" width="9.140625" style="2" customWidth="1"/>
  </cols>
  <sheetData>
    <row r="1" spans="1:8" ht="15.75" thickBot="1">
      <c r="A1"/>
      <c r="B1" s="1"/>
      <c r="C1"/>
      <c r="D1"/>
      <c r="E1"/>
      <c r="F1"/>
      <c r="G1"/>
      <c r="H1" s="2"/>
    </row>
    <row r="2" spans="1:8" ht="17.25">
      <c r="A2" s="54" t="s">
        <v>0</v>
      </c>
      <c r="B2" s="55"/>
      <c r="C2" s="55"/>
      <c r="D2" s="55"/>
      <c r="E2" s="55"/>
      <c r="F2" s="55"/>
      <c r="G2" s="55"/>
      <c r="H2" s="56"/>
    </row>
    <row r="3" spans="1:8" ht="15.75">
      <c r="A3" s="57" t="s">
        <v>1</v>
      </c>
      <c r="B3" s="49"/>
      <c r="C3" s="49"/>
      <c r="D3" s="49"/>
      <c r="E3" s="49"/>
      <c r="F3" s="49"/>
      <c r="G3" s="49"/>
      <c r="H3" s="58"/>
    </row>
    <row r="4" spans="1:8" ht="15.75">
      <c r="A4" s="59" t="s">
        <v>2</v>
      </c>
      <c r="B4" s="50"/>
      <c r="C4" s="50"/>
      <c r="D4" s="50"/>
      <c r="E4" s="50"/>
      <c r="F4" s="50"/>
      <c r="G4" s="50"/>
      <c r="H4" s="60"/>
    </row>
    <row r="5" spans="1:8" ht="15.75">
      <c r="A5" s="61"/>
      <c r="B5" s="4"/>
      <c r="C5" s="5" t="s">
        <v>3</v>
      </c>
      <c r="D5" s="3"/>
      <c r="E5" s="3"/>
      <c r="F5" s="3"/>
      <c r="G5" s="3"/>
      <c r="H5" s="62"/>
    </row>
    <row r="6" spans="1:8" ht="19.5" customHeight="1">
      <c r="A6" s="63"/>
      <c r="B6" s="6"/>
      <c r="C6" s="51" t="s">
        <v>4</v>
      </c>
      <c r="D6" s="51"/>
      <c r="E6" s="51" t="s">
        <v>5</v>
      </c>
      <c r="F6" s="51"/>
      <c r="G6" s="52" t="s">
        <v>6</v>
      </c>
      <c r="H6" s="64" t="s">
        <v>7</v>
      </c>
    </row>
    <row r="7" spans="1:8" ht="73.5" customHeight="1">
      <c r="A7" s="65" t="s">
        <v>8</v>
      </c>
      <c r="B7" s="6" t="s">
        <v>9</v>
      </c>
      <c r="C7" s="7" t="s">
        <v>10</v>
      </c>
      <c r="D7" s="7" t="s">
        <v>11</v>
      </c>
      <c r="E7" s="7" t="s">
        <v>10</v>
      </c>
      <c r="F7" s="7" t="s">
        <v>11</v>
      </c>
      <c r="G7" s="53"/>
      <c r="H7" s="64"/>
    </row>
    <row r="8" spans="1:8" ht="19.5" customHeight="1">
      <c r="A8" s="66">
        <v>1</v>
      </c>
      <c r="B8" s="8" t="s">
        <v>12</v>
      </c>
      <c r="C8" s="9">
        <v>3.58</v>
      </c>
      <c r="D8" s="10" t="s">
        <v>13</v>
      </c>
      <c r="E8" s="9">
        <v>10.75</v>
      </c>
      <c r="F8" s="10" t="s">
        <v>13</v>
      </c>
      <c r="G8" s="11">
        <f>(E8/E$44)*100</f>
        <v>0.02190860869737119</v>
      </c>
      <c r="H8" s="67" t="s">
        <v>13</v>
      </c>
    </row>
    <row r="9" spans="1:8" ht="19.5" customHeight="1">
      <c r="A9" s="66">
        <v>2</v>
      </c>
      <c r="B9" s="12" t="s">
        <v>14</v>
      </c>
      <c r="C9" s="9">
        <v>739.32</v>
      </c>
      <c r="D9" s="9">
        <v>590.13</v>
      </c>
      <c r="E9" s="9">
        <v>3157.49</v>
      </c>
      <c r="F9" s="9">
        <v>2553.84</v>
      </c>
      <c r="G9" s="11">
        <f aca="true" t="shared" si="0" ref="G9:G42">(E9/E$44)*100</f>
        <v>6.434996546591866</v>
      </c>
      <c r="H9" s="68">
        <f>(E9-F9)/F9*100</f>
        <v>23.63695454687841</v>
      </c>
    </row>
    <row r="10" spans="1:8" ht="19.5" customHeight="1">
      <c r="A10" s="66">
        <v>3</v>
      </c>
      <c r="B10" s="12" t="s">
        <v>15</v>
      </c>
      <c r="C10" s="9">
        <v>210.11</v>
      </c>
      <c r="D10" s="9">
        <v>93.31</v>
      </c>
      <c r="E10" s="9">
        <v>595.42</v>
      </c>
      <c r="F10" s="9">
        <v>409.68</v>
      </c>
      <c r="G10" s="11">
        <f t="shared" si="0"/>
        <v>1.2134719805198841</v>
      </c>
      <c r="H10" s="68">
        <f>(E10-F10)/F10*100</f>
        <v>45.33782464362428</v>
      </c>
    </row>
    <row r="11" spans="1:8" ht="30" customHeight="1">
      <c r="A11" s="66">
        <v>4</v>
      </c>
      <c r="B11" s="12" t="s">
        <v>16</v>
      </c>
      <c r="C11" s="9">
        <v>390.95</v>
      </c>
      <c r="D11" s="9">
        <v>383</v>
      </c>
      <c r="E11" s="9">
        <v>1341.86</v>
      </c>
      <c r="F11" s="9">
        <v>1256.8</v>
      </c>
      <c r="G11" s="11">
        <f t="shared" si="0"/>
        <v>2.734724248060884</v>
      </c>
      <c r="H11" s="68">
        <f>(E11-F11)/F11*100</f>
        <v>6.767982176957347</v>
      </c>
    </row>
    <row r="12" spans="1:8" ht="19.5" customHeight="1">
      <c r="A12" s="66">
        <v>5</v>
      </c>
      <c r="B12" s="13" t="s">
        <v>17</v>
      </c>
      <c r="C12" s="9">
        <v>31.9</v>
      </c>
      <c r="D12" s="10" t="s">
        <v>13</v>
      </c>
      <c r="E12" s="9">
        <v>129.95</v>
      </c>
      <c r="F12" s="10" t="s">
        <v>13</v>
      </c>
      <c r="G12" s="11">
        <f t="shared" si="0"/>
        <v>0.26483941397426847</v>
      </c>
      <c r="H12" s="67" t="s">
        <v>13</v>
      </c>
    </row>
    <row r="13" spans="1:8" ht="19.5" customHeight="1">
      <c r="A13" s="66">
        <v>6</v>
      </c>
      <c r="B13" s="14" t="s">
        <v>18</v>
      </c>
      <c r="C13" s="9">
        <v>2.91</v>
      </c>
      <c r="D13" s="10" t="s">
        <v>13</v>
      </c>
      <c r="E13" s="9">
        <v>10.28</v>
      </c>
      <c r="F13" s="10" t="s">
        <v>13</v>
      </c>
      <c r="G13" s="11">
        <f t="shared" si="0"/>
        <v>0.020950743945021007</v>
      </c>
      <c r="H13" s="67" t="s">
        <v>13</v>
      </c>
    </row>
    <row r="14" spans="1:8" ht="19.5" customHeight="1">
      <c r="A14" s="66">
        <v>7</v>
      </c>
      <c r="B14" s="12" t="s">
        <v>19</v>
      </c>
      <c r="C14" s="9">
        <v>193.26</v>
      </c>
      <c r="D14" s="9">
        <v>163.36</v>
      </c>
      <c r="E14" s="9">
        <v>708.35</v>
      </c>
      <c r="F14" s="9">
        <v>666.59</v>
      </c>
      <c r="G14" s="11">
        <f t="shared" si="0"/>
        <v>1.4436244623984078</v>
      </c>
      <c r="H14" s="68">
        <f>(E14-F14)/F14*100</f>
        <v>6.264720442850927</v>
      </c>
    </row>
    <row r="15" spans="1:8" ht="19.5" customHeight="1">
      <c r="A15" s="66">
        <v>8</v>
      </c>
      <c r="B15" s="8" t="s">
        <v>20</v>
      </c>
      <c r="C15" s="9">
        <v>50.35</v>
      </c>
      <c r="D15" s="10" t="s">
        <v>13</v>
      </c>
      <c r="E15" s="9">
        <v>155.22</v>
      </c>
      <c r="F15" s="10" t="s">
        <v>13</v>
      </c>
      <c r="G15" s="11">
        <f t="shared" si="0"/>
        <v>0.3163399294889262</v>
      </c>
      <c r="H15" s="67" t="s">
        <v>13</v>
      </c>
    </row>
    <row r="16" spans="1:8" ht="19.5" customHeight="1">
      <c r="A16" s="66">
        <v>9</v>
      </c>
      <c r="B16" s="12" t="s">
        <v>21</v>
      </c>
      <c r="C16" s="9">
        <v>548.35</v>
      </c>
      <c r="D16" s="9">
        <v>466.89</v>
      </c>
      <c r="E16" s="9">
        <v>2240.08</v>
      </c>
      <c r="F16" s="9">
        <v>2216.6</v>
      </c>
      <c r="G16" s="11">
        <f t="shared" si="0"/>
        <v>4.565305690307651</v>
      </c>
      <c r="H16" s="68">
        <f aca="true" t="shared" si="1" ref="H16:H42">(E16-F16)/F16*100</f>
        <v>1.0592799783452143</v>
      </c>
    </row>
    <row r="17" spans="1:8" ht="32.25" customHeight="1">
      <c r="A17" s="66">
        <v>10</v>
      </c>
      <c r="B17" s="12" t="s">
        <v>22</v>
      </c>
      <c r="C17" s="9">
        <v>1140.85</v>
      </c>
      <c r="D17" s="9">
        <v>1009.7</v>
      </c>
      <c r="E17" s="9">
        <v>4915.02</v>
      </c>
      <c r="F17" s="9">
        <v>4330.55</v>
      </c>
      <c r="G17" s="11">
        <f t="shared" si="0"/>
        <v>10.016860457651475</v>
      </c>
      <c r="H17" s="68">
        <f t="shared" si="1"/>
        <v>13.496438096777553</v>
      </c>
    </row>
    <row r="18" spans="1:8" ht="19.5" customHeight="1">
      <c r="A18" s="66">
        <v>11</v>
      </c>
      <c r="B18" s="12" t="s">
        <v>23</v>
      </c>
      <c r="C18" s="9">
        <v>435.39</v>
      </c>
      <c r="D18" s="9">
        <v>344.76</v>
      </c>
      <c r="E18" s="9">
        <v>2053.82</v>
      </c>
      <c r="F18" s="9">
        <v>1560.94</v>
      </c>
      <c r="G18" s="11">
        <f t="shared" si="0"/>
        <v>4.185705926961386</v>
      </c>
      <c r="H18" s="68">
        <f t="shared" si="1"/>
        <v>31.575845323971457</v>
      </c>
    </row>
    <row r="19" spans="1:8" ht="19.5" customHeight="1">
      <c r="A19" s="66">
        <v>12</v>
      </c>
      <c r="B19" s="13" t="s">
        <v>24</v>
      </c>
      <c r="C19" s="9">
        <v>22.05</v>
      </c>
      <c r="D19" s="9">
        <v>14.42</v>
      </c>
      <c r="E19" s="9">
        <v>71.65</v>
      </c>
      <c r="F19" s="9">
        <v>50.4</v>
      </c>
      <c r="G19" s="11">
        <f t="shared" si="0"/>
        <v>0.14602342448061822</v>
      </c>
      <c r="H19" s="68">
        <f t="shared" si="1"/>
        <v>42.16269841269843</v>
      </c>
    </row>
    <row r="20" spans="1:8" ht="33" customHeight="1">
      <c r="A20" s="66">
        <v>13</v>
      </c>
      <c r="B20" s="15" t="s">
        <v>25</v>
      </c>
      <c r="C20" s="9">
        <v>96.26</v>
      </c>
      <c r="D20" s="9">
        <v>61.7</v>
      </c>
      <c r="E20" s="9">
        <v>357</v>
      </c>
      <c r="F20" s="9">
        <v>275.9</v>
      </c>
      <c r="G20" s="11">
        <f t="shared" si="0"/>
        <v>0.7275696097638619</v>
      </c>
      <c r="H20" s="68">
        <f t="shared" si="1"/>
        <v>29.394708227618715</v>
      </c>
    </row>
    <row r="21" spans="1:8" ht="19.5" customHeight="1">
      <c r="A21" s="66">
        <v>14</v>
      </c>
      <c r="B21" s="13" t="s">
        <v>26</v>
      </c>
      <c r="C21" s="9">
        <v>70.23</v>
      </c>
      <c r="D21" s="9">
        <v>44.63</v>
      </c>
      <c r="E21" s="9">
        <v>242.04</v>
      </c>
      <c r="F21" s="9">
        <v>155.61</v>
      </c>
      <c r="G21" s="11">
        <f t="shared" si="0"/>
        <v>0.49327996735922996</v>
      </c>
      <c r="H21" s="68">
        <f t="shared" si="1"/>
        <v>55.54270291112394</v>
      </c>
    </row>
    <row r="22" spans="1:8" ht="19.5" customHeight="1">
      <c r="A22" s="66">
        <v>15</v>
      </c>
      <c r="B22" s="12" t="s">
        <v>27</v>
      </c>
      <c r="C22" s="9">
        <v>1420.71</v>
      </c>
      <c r="D22" s="9">
        <v>1123.49</v>
      </c>
      <c r="E22" s="9">
        <v>4969.73</v>
      </c>
      <c r="F22" s="9">
        <v>4957.16</v>
      </c>
      <c r="G22" s="11">
        <f t="shared" si="0"/>
        <v>10.128359990845258</v>
      </c>
      <c r="H22" s="68">
        <f t="shared" si="1"/>
        <v>0.2535726101235326</v>
      </c>
    </row>
    <row r="23" spans="1:8" ht="19.5" customHeight="1">
      <c r="A23" s="66">
        <v>16</v>
      </c>
      <c r="B23" s="12" t="s">
        <v>28</v>
      </c>
      <c r="C23" s="9">
        <v>9.63</v>
      </c>
      <c r="D23" s="9">
        <v>6.37</v>
      </c>
      <c r="E23" s="9">
        <v>33.22</v>
      </c>
      <c r="F23" s="9">
        <v>23</v>
      </c>
      <c r="G23" s="11">
        <f t="shared" si="0"/>
        <v>0.06770269590015543</v>
      </c>
      <c r="H23" s="68">
        <f t="shared" si="1"/>
        <v>44.43478260869565</v>
      </c>
    </row>
    <row r="24" spans="1:8" ht="19.5" customHeight="1">
      <c r="A24" s="66">
        <v>17</v>
      </c>
      <c r="B24" s="12" t="s">
        <v>29</v>
      </c>
      <c r="C24" s="9">
        <v>489.05</v>
      </c>
      <c r="D24" s="9">
        <v>399.68</v>
      </c>
      <c r="E24" s="9">
        <v>2049.64</v>
      </c>
      <c r="F24" s="9">
        <v>1668.43</v>
      </c>
      <c r="G24" s="11">
        <f t="shared" si="0"/>
        <v>4.177187044695803</v>
      </c>
      <c r="H24" s="68">
        <f t="shared" si="1"/>
        <v>22.848426364905915</v>
      </c>
    </row>
    <row r="25" spans="1:8" ht="19.5" customHeight="1">
      <c r="A25" s="66">
        <v>18</v>
      </c>
      <c r="B25" s="12" t="s">
        <v>30</v>
      </c>
      <c r="C25" s="9">
        <v>223.45</v>
      </c>
      <c r="D25" s="9">
        <v>189.06</v>
      </c>
      <c r="E25" s="9">
        <v>972.54</v>
      </c>
      <c r="F25" s="9">
        <v>847.76</v>
      </c>
      <c r="G25" s="11">
        <f t="shared" si="0"/>
        <v>1.9820463537247792</v>
      </c>
      <c r="H25" s="68">
        <f t="shared" si="1"/>
        <v>14.718788336321598</v>
      </c>
    </row>
    <row r="26" spans="1:8" ht="19.5" customHeight="1">
      <c r="A26" s="66">
        <v>19</v>
      </c>
      <c r="B26" s="12" t="s">
        <v>31</v>
      </c>
      <c r="C26" s="9">
        <v>308.41</v>
      </c>
      <c r="D26" s="9">
        <v>181.52</v>
      </c>
      <c r="E26" s="9">
        <v>1317.67</v>
      </c>
      <c r="F26" s="9">
        <v>847.65</v>
      </c>
      <c r="G26" s="11">
        <f t="shared" si="0"/>
        <v>2.685424783466521</v>
      </c>
      <c r="H26" s="68">
        <f t="shared" si="1"/>
        <v>55.44977290155136</v>
      </c>
    </row>
    <row r="27" spans="1:8" ht="19.5" customHeight="1">
      <c r="A27" s="66">
        <v>20</v>
      </c>
      <c r="B27" s="12" t="s">
        <v>32</v>
      </c>
      <c r="C27" s="9">
        <v>184.49</v>
      </c>
      <c r="D27" s="9">
        <v>165.34</v>
      </c>
      <c r="E27" s="9">
        <v>701.16</v>
      </c>
      <c r="F27" s="9">
        <v>644</v>
      </c>
      <c r="G27" s="11">
        <f t="shared" si="0"/>
        <v>1.4289711696975613</v>
      </c>
      <c r="H27" s="68">
        <f t="shared" si="1"/>
        <v>8.875776397515523</v>
      </c>
    </row>
    <row r="28" spans="1:8" ht="19.5" customHeight="1">
      <c r="A28" s="66">
        <v>21</v>
      </c>
      <c r="B28" s="12" t="s">
        <v>33</v>
      </c>
      <c r="C28" s="9">
        <v>534.95</v>
      </c>
      <c r="D28" s="9">
        <v>397.36</v>
      </c>
      <c r="E28" s="9">
        <v>2120.01</v>
      </c>
      <c r="F28" s="9">
        <v>1689.07</v>
      </c>
      <c r="G28" s="11">
        <f t="shared" si="0"/>
        <v>4.320601816233852</v>
      </c>
      <c r="H28" s="68">
        <f t="shared" si="1"/>
        <v>25.51344822890705</v>
      </c>
    </row>
    <row r="29" spans="1:8" ht="19.5" customHeight="1">
      <c r="A29" s="66">
        <v>22</v>
      </c>
      <c r="B29" s="12" t="s">
        <v>34</v>
      </c>
      <c r="C29" s="9">
        <v>1523.44</v>
      </c>
      <c r="D29" s="9">
        <v>1315.48</v>
      </c>
      <c r="E29" s="9">
        <v>7806.52</v>
      </c>
      <c r="F29" s="9">
        <v>6986.71</v>
      </c>
      <c r="G29" s="11">
        <f t="shared" si="0"/>
        <v>15.90976669471648</v>
      </c>
      <c r="H29" s="68">
        <f t="shared" si="1"/>
        <v>11.733848978990116</v>
      </c>
    </row>
    <row r="30" spans="1:8" ht="19.5" customHeight="1">
      <c r="A30" s="66">
        <v>23</v>
      </c>
      <c r="B30" s="12" t="s">
        <v>35</v>
      </c>
      <c r="C30" s="9">
        <v>830.16</v>
      </c>
      <c r="D30" s="9">
        <v>678.6</v>
      </c>
      <c r="E30" s="9">
        <v>4062.21</v>
      </c>
      <c r="F30" s="9">
        <v>3437.96</v>
      </c>
      <c r="G30" s="11">
        <f t="shared" si="0"/>
        <v>8.278825054562626</v>
      </c>
      <c r="H30" s="68">
        <f t="shared" si="1"/>
        <v>18.157570186971345</v>
      </c>
    </row>
    <row r="31" spans="1:8" ht="19.5" customHeight="1">
      <c r="A31" s="66">
        <v>24</v>
      </c>
      <c r="B31" s="12" t="s">
        <v>36</v>
      </c>
      <c r="C31" s="9">
        <v>1206.45</v>
      </c>
      <c r="D31" s="9">
        <v>1096.16</v>
      </c>
      <c r="E31" s="9">
        <v>4817.76</v>
      </c>
      <c r="F31" s="9">
        <v>5366.92</v>
      </c>
      <c r="G31" s="11">
        <f t="shared" si="0"/>
        <v>9.81864359421833</v>
      </c>
      <c r="H31" s="68">
        <f t="shared" si="1"/>
        <v>-10.232312015084998</v>
      </c>
    </row>
    <row r="32" spans="1:8" ht="19.5" customHeight="1">
      <c r="A32" s="66">
        <v>25</v>
      </c>
      <c r="B32" s="12" t="s">
        <v>37</v>
      </c>
      <c r="C32" s="9">
        <v>116.12</v>
      </c>
      <c r="D32" s="9">
        <v>75.89</v>
      </c>
      <c r="E32" s="9">
        <v>437.25</v>
      </c>
      <c r="F32" s="9">
        <v>360.67</v>
      </c>
      <c r="G32" s="11">
        <f t="shared" si="0"/>
        <v>0.891119921202377</v>
      </c>
      <c r="H32" s="68">
        <f t="shared" si="1"/>
        <v>21.232705797543456</v>
      </c>
    </row>
    <row r="33" spans="1:8" ht="19.5" customHeight="1">
      <c r="A33" s="66"/>
      <c r="B33" s="16" t="s">
        <v>38</v>
      </c>
      <c r="C33" s="17">
        <f>SUM(C8:C32)</f>
        <v>10782.37</v>
      </c>
      <c r="D33" s="17">
        <f>SUM(D8:D32)</f>
        <v>8800.85</v>
      </c>
      <c r="E33" s="17">
        <f>SUM(E8:E32)</f>
        <v>45276.64</v>
      </c>
      <c r="F33" s="17">
        <f>SUM(F8:F32)</f>
        <v>40306.24</v>
      </c>
      <c r="G33" s="18">
        <f>E33/E$44*100</f>
        <v>92.27425012946459</v>
      </c>
      <c r="H33" s="69">
        <f>((E33-F33)/F33)*100</f>
        <v>12.331589351921691</v>
      </c>
    </row>
    <row r="34" spans="1:8" ht="19.5" customHeight="1">
      <c r="A34" s="66">
        <v>26</v>
      </c>
      <c r="B34" s="19" t="s">
        <v>39</v>
      </c>
      <c r="C34" s="9">
        <v>29.43</v>
      </c>
      <c r="D34" s="9">
        <v>6.62</v>
      </c>
      <c r="E34" s="9">
        <v>105.12</v>
      </c>
      <c r="F34" s="9">
        <v>68.44</v>
      </c>
      <c r="G34" s="11">
        <f t="shared" si="0"/>
        <v>0.2142356229086195</v>
      </c>
      <c r="H34" s="68">
        <f t="shared" si="1"/>
        <v>53.59438924605495</v>
      </c>
    </row>
    <row r="35" spans="1:8" ht="19.5" customHeight="1">
      <c r="A35" s="66">
        <v>27</v>
      </c>
      <c r="B35" s="13" t="s">
        <v>40</v>
      </c>
      <c r="C35" s="9">
        <v>137.45</v>
      </c>
      <c r="D35" s="9">
        <v>106.95</v>
      </c>
      <c r="E35" s="9">
        <v>486.42</v>
      </c>
      <c r="F35" s="9">
        <v>372.21</v>
      </c>
      <c r="G35" s="11">
        <f t="shared" si="0"/>
        <v>0.9913288783790972</v>
      </c>
      <c r="H35" s="68">
        <f t="shared" si="1"/>
        <v>30.684291125977282</v>
      </c>
    </row>
    <row r="36" spans="1:8" ht="19.5" customHeight="1">
      <c r="A36" s="66">
        <v>28</v>
      </c>
      <c r="B36" s="13" t="s">
        <v>41</v>
      </c>
      <c r="C36" s="9">
        <v>39.17</v>
      </c>
      <c r="D36" s="9">
        <v>25.04</v>
      </c>
      <c r="E36" s="9">
        <v>164.48</v>
      </c>
      <c r="F36" s="9">
        <v>86.16</v>
      </c>
      <c r="G36" s="11">
        <f t="shared" si="0"/>
        <v>0.3352119031203361</v>
      </c>
      <c r="H36" s="68">
        <f t="shared" si="1"/>
        <v>90.90064995357474</v>
      </c>
    </row>
    <row r="37" spans="1:8" ht="19.5" customHeight="1">
      <c r="A37" s="66">
        <v>29</v>
      </c>
      <c r="B37" s="13" t="s">
        <v>42</v>
      </c>
      <c r="C37" s="9">
        <v>69.87</v>
      </c>
      <c r="D37" s="9">
        <v>54.47</v>
      </c>
      <c r="E37" s="9">
        <v>255.46</v>
      </c>
      <c r="F37" s="9">
        <v>213.05</v>
      </c>
      <c r="G37" s="11">
        <f t="shared" si="0"/>
        <v>0.5206300630539948</v>
      </c>
      <c r="H37" s="68">
        <f t="shared" si="1"/>
        <v>19.9061253226942</v>
      </c>
    </row>
    <row r="38" spans="1:8" ht="19.5" customHeight="1">
      <c r="A38" s="66">
        <v>30</v>
      </c>
      <c r="B38" s="19" t="s">
        <v>43</v>
      </c>
      <c r="C38" s="9">
        <v>131.08</v>
      </c>
      <c r="D38" s="9">
        <v>85.27</v>
      </c>
      <c r="E38" s="9">
        <v>463.66</v>
      </c>
      <c r="F38" s="9">
        <v>315.73</v>
      </c>
      <c r="G38" s="11">
        <f t="shared" si="0"/>
        <v>0.9449437682440118</v>
      </c>
      <c r="H38" s="68">
        <f t="shared" si="1"/>
        <v>46.8533240426947</v>
      </c>
    </row>
    <row r="39" spans="1:8" ht="19.5" customHeight="1">
      <c r="A39" s="66">
        <v>31</v>
      </c>
      <c r="B39" s="13" t="s">
        <v>44</v>
      </c>
      <c r="C39" s="9">
        <v>369.8</v>
      </c>
      <c r="D39" s="9">
        <v>273.47</v>
      </c>
      <c r="E39" s="9">
        <v>1279.5</v>
      </c>
      <c r="F39" s="9">
        <v>947.26</v>
      </c>
      <c r="G39" s="11">
        <f t="shared" si="0"/>
        <v>2.6076339375150175</v>
      </c>
      <c r="H39" s="68">
        <f t="shared" si="1"/>
        <v>35.07379177839242</v>
      </c>
    </row>
    <row r="40" spans="1:8" ht="19.5" customHeight="1">
      <c r="A40" s="66"/>
      <c r="B40" s="16" t="s">
        <v>45</v>
      </c>
      <c r="C40" s="17">
        <f>SUM(C34:C39)</f>
        <v>776.8</v>
      </c>
      <c r="D40" s="17">
        <f>SUM(D34:D39)</f>
        <v>551.82</v>
      </c>
      <c r="E40" s="17">
        <f>SUM(E34:E39)</f>
        <v>2754.6400000000003</v>
      </c>
      <c r="F40" s="17">
        <f>SUM(F34:F39)</f>
        <v>2002.85</v>
      </c>
      <c r="G40" s="18">
        <f>E40/E$44*100</f>
        <v>5.613984173221078</v>
      </c>
      <c r="H40" s="69">
        <f>((E40-F40)/F40)*100</f>
        <v>37.53601118406274</v>
      </c>
    </row>
    <row r="41" spans="1:8" ht="19.5" customHeight="1">
      <c r="A41" s="66">
        <v>32</v>
      </c>
      <c r="B41" s="13" t="s">
        <v>46</v>
      </c>
      <c r="C41" s="9">
        <v>58.8</v>
      </c>
      <c r="D41" s="9">
        <v>354.12</v>
      </c>
      <c r="E41" s="9">
        <v>673.06</v>
      </c>
      <c r="F41" s="9">
        <v>394.12</v>
      </c>
      <c r="G41" s="11">
        <f t="shared" si="0"/>
        <v>1.3717030855676886</v>
      </c>
      <c r="H41" s="68">
        <f t="shared" si="1"/>
        <v>70.7753983558307</v>
      </c>
    </row>
    <row r="42" spans="1:8" ht="19.5" customHeight="1">
      <c r="A42" s="66">
        <v>33</v>
      </c>
      <c r="B42" s="13" t="s">
        <v>47</v>
      </c>
      <c r="C42" s="9">
        <v>96.9</v>
      </c>
      <c r="D42" s="9">
        <v>83.28</v>
      </c>
      <c r="E42" s="9">
        <v>363.13</v>
      </c>
      <c r="F42" s="9">
        <v>373.05</v>
      </c>
      <c r="G42" s="11">
        <f t="shared" si="0"/>
        <v>0.7400626117466419</v>
      </c>
      <c r="H42" s="68">
        <f t="shared" si="1"/>
        <v>-2.6591609703793098</v>
      </c>
    </row>
    <row r="43" spans="1:8" ht="19.5" customHeight="1">
      <c r="A43" s="63"/>
      <c r="B43" s="16" t="s">
        <v>48</v>
      </c>
      <c r="C43" s="17">
        <f>SUM(C41:C42)</f>
        <v>155.7</v>
      </c>
      <c r="D43" s="17">
        <f>SUM(D41:D42)</f>
        <v>437.4</v>
      </c>
      <c r="E43" s="17">
        <f>SUM(E41:E42)</f>
        <v>1036.19</v>
      </c>
      <c r="F43" s="17">
        <f>SUM(F41:F42)</f>
        <v>767.1700000000001</v>
      </c>
      <c r="G43" s="18">
        <f>E43/E$44*100</f>
        <v>2.111765697314331</v>
      </c>
      <c r="H43" s="69">
        <f>((E43-F43)/F43)*100</f>
        <v>35.066543269418766</v>
      </c>
    </row>
    <row r="44" spans="1:8" ht="19.5" customHeight="1">
      <c r="A44" s="63"/>
      <c r="B44" s="20" t="s">
        <v>49</v>
      </c>
      <c r="C44" s="21">
        <f>SUM(C33,C40,C43)</f>
        <v>11714.87</v>
      </c>
      <c r="D44" s="21">
        <f>SUM(D33,D40,D43)</f>
        <v>9790.07</v>
      </c>
      <c r="E44" s="21">
        <f>SUM(E33,E40,E43)</f>
        <v>49067.47</v>
      </c>
      <c r="F44" s="21">
        <f>SUM(F33,F40,F43)</f>
        <v>43076.259999999995</v>
      </c>
      <c r="G44" s="21">
        <f>E44/E$44*100</f>
        <v>100</v>
      </c>
      <c r="H44" s="70">
        <f>((E44-F44)/F44)*100</f>
        <v>13.908380161137496</v>
      </c>
    </row>
    <row r="45" spans="1:8" ht="15.75" thickBot="1">
      <c r="A45" s="71" t="s">
        <v>50</v>
      </c>
      <c r="B45" s="42"/>
      <c r="C45" s="42"/>
      <c r="D45" s="42"/>
      <c r="E45" s="72"/>
      <c r="F45" s="72"/>
      <c r="G45" s="72"/>
      <c r="H45" s="62"/>
    </row>
    <row r="46" spans="1:8" ht="12.75">
      <c r="A46" s="73"/>
      <c r="B46" s="74"/>
      <c r="C46" s="24"/>
      <c r="D46" s="24"/>
      <c r="E46" s="24"/>
      <c r="F46" s="24"/>
      <c r="G46" s="37"/>
      <c r="H46" s="62"/>
    </row>
    <row r="47" spans="1:8" ht="12.75">
      <c r="A47" s="75" t="s">
        <v>51</v>
      </c>
      <c r="B47" s="76"/>
      <c r="C47" s="76"/>
      <c r="D47" s="76"/>
      <c r="E47" s="76"/>
      <c r="F47" s="76"/>
      <c r="G47" s="76"/>
      <c r="H47" s="77"/>
    </row>
    <row r="48" spans="1:8" ht="12.75">
      <c r="A48" s="78" t="s">
        <v>52</v>
      </c>
      <c r="B48" s="79"/>
      <c r="C48" s="79"/>
      <c r="D48" s="79"/>
      <c r="E48" s="79"/>
      <c r="F48" s="79"/>
      <c r="G48" s="79"/>
      <c r="H48" s="80"/>
    </row>
    <row r="49" spans="1:8" ht="12.75">
      <c r="A49" s="81" t="s">
        <v>53</v>
      </c>
      <c r="B49" s="82"/>
      <c r="C49" s="82"/>
      <c r="D49" s="82"/>
      <c r="E49" s="82"/>
      <c r="F49" s="82"/>
      <c r="G49" s="82"/>
      <c r="H49" s="83"/>
    </row>
    <row r="50" spans="1:8" ht="12.75">
      <c r="A50" s="73"/>
      <c r="B50" s="74"/>
      <c r="C50" s="24"/>
      <c r="D50" s="84" t="s">
        <v>54</v>
      </c>
      <c r="E50" s="24"/>
      <c r="F50" s="24"/>
      <c r="G50" s="24"/>
      <c r="H50" s="85"/>
    </row>
    <row r="51" spans="1:8" ht="15">
      <c r="A51" s="86" t="s">
        <v>55</v>
      </c>
      <c r="B51" s="43" t="s">
        <v>56</v>
      </c>
      <c r="C51" s="44" t="s">
        <v>57</v>
      </c>
      <c r="D51" s="45"/>
      <c r="E51" s="46" t="s">
        <v>58</v>
      </c>
      <c r="F51" s="47"/>
      <c r="G51" s="48" t="s">
        <v>59</v>
      </c>
      <c r="H51" s="87" t="s">
        <v>60</v>
      </c>
    </row>
    <row r="52" spans="1:8" ht="78" customHeight="1">
      <c r="A52" s="86" t="s">
        <v>55</v>
      </c>
      <c r="B52" s="43"/>
      <c r="C52" s="7" t="s">
        <v>10</v>
      </c>
      <c r="D52" s="7" t="s">
        <v>11</v>
      </c>
      <c r="E52" s="7" t="s">
        <v>10</v>
      </c>
      <c r="F52" s="7" t="s">
        <v>11</v>
      </c>
      <c r="G52" s="48"/>
      <c r="H52" s="87"/>
    </row>
    <row r="53" spans="1:8" ht="19.5" customHeight="1">
      <c r="A53" s="88">
        <v>1</v>
      </c>
      <c r="B53" s="25" t="s">
        <v>61</v>
      </c>
      <c r="C53" s="26">
        <v>3.58</v>
      </c>
      <c r="D53" s="27" t="s">
        <v>62</v>
      </c>
      <c r="E53" s="27">
        <v>10.75</v>
      </c>
      <c r="F53" s="27" t="s">
        <v>62</v>
      </c>
      <c r="G53" s="11">
        <f aca="true" t="shared" si="2" ref="G53:G77">(E53/E$89)*100</f>
        <v>0.02190860869737119</v>
      </c>
      <c r="H53" s="89" t="s">
        <v>62</v>
      </c>
    </row>
    <row r="54" spans="1:8" ht="28.5" customHeight="1">
      <c r="A54" s="88">
        <v>2</v>
      </c>
      <c r="B54" s="25" t="s">
        <v>63</v>
      </c>
      <c r="C54" s="26">
        <v>739.32</v>
      </c>
      <c r="D54" s="27">
        <v>590.13</v>
      </c>
      <c r="E54" s="27">
        <v>3157.49</v>
      </c>
      <c r="F54" s="27">
        <v>2553.84</v>
      </c>
      <c r="G54" s="11">
        <f t="shared" si="2"/>
        <v>6.434996546591866</v>
      </c>
      <c r="H54" s="68">
        <f>(E54-F54)/F54*100</f>
        <v>23.63695454687841</v>
      </c>
    </row>
    <row r="55" spans="1:8" s="24" customFormat="1" ht="27" customHeight="1">
      <c r="A55" s="88">
        <v>3</v>
      </c>
      <c r="B55" s="25" t="s">
        <v>64</v>
      </c>
      <c r="C55" s="26">
        <v>210.11</v>
      </c>
      <c r="D55" s="27">
        <v>93.31</v>
      </c>
      <c r="E55" s="27">
        <v>595.42</v>
      </c>
      <c r="F55" s="27">
        <v>409.68</v>
      </c>
      <c r="G55" s="11">
        <f t="shared" si="2"/>
        <v>1.2134719805198841</v>
      </c>
      <c r="H55" s="68">
        <f>(E55-F55)/F55*100</f>
        <v>45.33782464362428</v>
      </c>
    </row>
    <row r="56" spans="1:8" s="24" customFormat="1" ht="27.75" customHeight="1">
      <c r="A56" s="88">
        <v>4</v>
      </c>
      <c r="B56" s="25" t="s">
        <v>65</v>
      </c>
      <c r="C56" s="26">
        <v>390.95</v>
      </c>
      <c r="D56" s="27">
        <v>383</v>
      </c>
      <c r="E56" s="27">
        <v>1341.86</v>
      </c>
      <c r="F56" s="27">
        <v>1256.8</v>
      </c>
      <c r="G56" s="11">
        <f t="shared" si="2"/>
        <v>2.734724248060884</v>
      </c>
      <c r="H56" s="68">
        <f>(E56-F56)/F56*100</f>
        <v>6.767982176957347</v>
      </c>
    </row>
    <row r="57" spans="1:8" s="24" customFormat="1" ht="19.5" customHeight="1">
      <c r="A57" s="88">
        <v>5</v>
      </c>
      <c r="B57" s="25" t="s">
        <v>66</v>
      </c>
      <c r="C57" s="26">
        <v>31.9</v>
      </c>
      <c r="D57" s="27" t="s">
        <v>62</v>
      </c>
      <c r="E57" s="27">
        <v>129.95</v>
      </c>
      <c r="F57" s="27" t="s">
        <v>62</v>
      </c>
      <c r="G57" s="11">
        <f t="shared" si="2"/>
        <v>0.26483941397426847</v>
      </c>
      <c r="H57" s="89" t="s">
        <v>62</v>
      </c>
    </row>
    <row r="58" spans="1:8" s="24" customFormat="1" ht="19.5" customHeight="1">
      <c r="A58" s="88">
        <v>6</v>
      </c>
      <c r="B58" s="25" t="s">
        <v>67</v>
      </c>
      <c r="C58" s="26">
        <v>2.91</v>
      </c>
      <c r="D58" s="27" t="s">
        <v>62</v>
      </c>
      <c r="E58" s="27">
        <v>10.28</v>
      </c>
      <c r="F58" s="27" t="s">
        <v>62</v>
      </c>
      <c r="G58" s="11">
        <f t="shared" si="2"/>
        <v>0.020950743945021007</v>
      </c>
      <c r="H58" s="89" t="s">
        <v>62</v>
      </c>
    </row>
    <row r="59" spans="1:8" s="24" customFormat="1" ht="27.75" customHeight="1">
      <c r="A59" s="88">
        <v>7</v>
      </c>
      <c r="B59" s="25" t="s">
        <v>68</v>
      </c>
      <c r="C59" s="26">
        <v>193.26</v>
      </c>
      <c r="D59" s="27">
        <v>163.36</v>
      </c>
      <c r="E59" s="27">
        <v>708.35</v>
      </c>
      <c r="F59" s="27">
        <v>666.59</v>
      </c>
      <c r="G59" s="11">
        <f t="shared" si="2"/>
        <v>1.4436244623984078</v>
      </c>
      <c r="H59" s="68">
        <f>(E59-F59)/F59*100</f>
        <v>6.264720442850927</v>
      </c>
    </row>
    <row r="60" spans="1:8" s="24" customFormat="1" ht="20.25" customHeight="1">
      <c r="A60" s="88">
        <v>8</v>
      </c>
      <c r="B60" s="25" t="s">
        <v>69</v>
      </c>
      <c r="C60" s="26">
        <v>50.35</v>
      </c>
      <c r="D60" s="27" t="s">
        <v>62</v>
      </c>
      <c r="E60" s="27">
        <v>155.22</v>
      </c>
      <c r="F60" s="27" t="s">
        <v>62</v>
      </c>
      <c r="G60" s="11">
        <f t="shared" si="2"/>
        <v>0.3163399294889262</v>
      </c>
      <c r="H60" s="89" t="s">
        <v>62</v>
      </c>
    </row>
    <row r="61" spans="1:8" s="24" customFormat="1" ht="27.75" customHeight="1">
      <c r="A61" s="88">
        <v>9</v>
      </c>
      <c r="B61" s="25" t="s">
        <v>70</v>
      </c>
      <c r="C61" s="26">
        <v>548.35</v>
      </c>
      <c r="D61" s="27">
        <v>466.89</v>
      </c>
      <c r="E61" s="27">
        <v>2240.08</v>
      </c>
      <c r="F61" s="27">
        <v>2216.6</v>
      </c>
      <c r="G61" s="11">
        <f t="shared" si="2"/>
        <v>4.565305690307651</v>
      </c>
      <c r="H61" s="68">
        <f aca="true" t="shared" si="3" ref="H61:H77">(E61-F61)/F61*100</f>
        <v>1.0592799783452143</v>
      </c>
    </row>
    <row r="62" spans="1:8" s="24" customFormat="1" ht="29.25" customHeight="1">
      <c r="A62" s="88">
        <v>10</v>
      </c>
      <c r="B62" s="25" t="s">
        <v>71</v>
      </c>
      <c r="C62" s="26">
        <v>1140.85</v>
      </c>
      <c r="D62" s="27">
        <v>1009.7</v>
      </c>
      <c r="E62" s="27">
        <v>4915.02</v>
      </c>
      <c r="F62" s="27">
        <v>4330.55</v>
      </c>
      <c r="G62" s="11">
        <f t="shared" si="2"/>
        <v>10.016860457651475</v>
      </c>
      <c r="H62" s="68">
        <f t="shared" si="3"/>
        <v>13.496438096777553</v>
      </c>
    </row>
    <row r="63" spans="1:8" s="24" customFormat="1" ht="33" customHeight="1">
      <c r="A63" s="88">
        <v>11</v>
      </c>
      <c r="B63" s="25" t="s">
        <v>72</v>
      </c>
      <c r="C63" s="26">
        <v>435.39</v>
      </c>
      <c r="D63" s="27">
        <v>344.76</v>
      </c>
      <c r="E63" s="27">
        <v>2053.82</v>
      </c>
      <c r="F63" s="27">
        <v>1560.94</v>
      </c>
      <c r="G63" s="11">
        <f t="shared" si="2"/>
        <v>4.185705926961386</v>
      </c>
      <c r="H63" s="68">
        <f t="shared" si="3"/>
        <v>31.575845323971457</v>
      </c>
    </row>
    <row r="64" spans="1:8" s="24" customFormat="1" ht="31.5" customHeight="1">
      <c r="A64" s="88">
        <v>12</v>
      </c>
      <c r="B64" s="25" t="s">
        <v>73</v>
      </c>
      <c r="C64" s="26">
        <v>22.05</v>
      </c>
      <c r="D64" s="27">
        <v>14.42</v>
      </c>
      <c r="E64" s="27">
        <v>71.65</v>
      </c>
      <c r="F64" s="27">
        <v>50.4</v>
      </c>
      <c r="G64" s="11">
        <f t="shared" si="2"/>
        <v>0.14602342448061822</v>
      </c>
      <c r="H64" s="68">
        <f t="shared" si="3"/>
        <v>42.16269841269843</v>
      </c>
    </row>
    <row r="65" spans="1:8" s="24" customFormat="1" ht="33" customHeight="1">
      <c r="A65" s="88">
        <v>13</v>
      </c>
      <c r="B65" s="25" t="s">
        <v>74</v>
      </c>
      <c r="C65" s="26">
        <v>96.26</v>
      </c>
      <c r="D65" s="27">
        <v>61.7</v>
      </c>
      <c r="E65" s="27">
        <v>357</v>
      </c>
      <c r="F65" s="27">
        <v>275.9</v>
      </c>
      <c r="G65" s="11">
        <f t="shared" si="2"/>
        <v>0.7275696097638619</v>
      </c>
      <c r="H65" s="68">
        <f t="shared" si="3"/>
        <v>29.394708227618715</v>
      </c>
    </row>
    <row r="66" spans="1:8" s="24" customFormat="1" ht="26.25" customHeight="1">
      <c r="A66" s="88">
        <v>14</v>
      </c>
      <c r="B66" s="25" t="s">
        <v>75</v>
      </c>
      <c r="C66" s="26">
        <v>70.23</v>
      </c>
      <c r="D66" s="27">
        <v>44.63</v>
      </c>
      <c r="E66" s="27">
        <v>242.04</v>
      </c>
      <c r="F66" s="27">
        <v>155.61</v>
      </c>
      <c r="G66" s="11">
        <f t="shared" si="2"/>
        <v>0.49327996735922996</v>
      </c>
      <c r="H66" s="68">
        <f t="shared" si="3"/>
        <v>55.54270291112394</v>
      </c>
    </row>
    <row r="67" spans="1:8" s="24" customFormat="1" ht="26.25" customHeight="1">
      <c r="A67" s="88">
        <v>15</v>
      </c>
      <c r="B67" s="25" t="s">
        <v>76</v>
      </c>
      <c r="C67" s="26">
        <v>1420.71</v>
      </c>
      <c r="D67" s="27">
        <v>1123.49</v>
      </c>
      <c r="E67" s="27">
        <v>4969.73</v>
      </c>
      <c r="F67" s="27">
        <v>4957.16</v>
      </c>
      <c r="G67" s="11">
        <f t="shared" si="2"/>
        <v>10.128359990845258</v>
      </c>
      <c r="H67" s="68">
        <f t="shared" si="3"/>
        <v>0.2535726101235326</v>
      </c>
    </row>
    <row r="68" spans="1:8" s="24" customFormat="1" ht="32.25" customHeight="1">
      <c r="A68" s="88">
        <v>16</v>
      </c>
      <c r="B68" s="25" t="s">
        <v>77</v>
      </c>
      <c r="C68" s="26">
        <v>9.63</v>
      </c>
      <c r="D68" s="27">
        <v>6.37</v>
      </c>
      <c r="E68" s="27">
        <v>33.22</v>
      </c>
      <c r="F68" s="27">
        <v>23</v>
      </c>
      <c r="G68" s="11">
        <f t="shared" si="2"/>
        <v>0.06770269590015543</v>
      </c>
      <c r="H68" s="68">
        <f t="shared" si="3"/>
        <v>44.43478260869565</v>
      </c>
    </row>
    <row r="69" spans="1:8" s="24" customFormat="1" ht="30.75" customHeight="1">
      <c r="A69" s="88">
        <v>17</v>
      </c>
      <c r="B69" s="25" t="s">
        <v>78</v>
      </c>
      <c r="C69" s="26">
        <v>489.05</v>
      </c>
      <c r="D69" s="27">
        <v>399.68</v>
      </c>
      <c r="E69" s="27">
        <v>2049.64</v>
      </c>
      <c r="F69" s="27">
        <v>1668.43</v>
      </c>
      <c r="G69" s="11">
        <f t="shared" si="2"/>
        <v>4.177187044695803</v>
      </c>
      <c r="H69" s="68">
        <f t="shared" si="3"/>
        <v>22.848426364905915</v>
      </c>
    </row>
    <row r="70" spans="1:8" s="24" customFormat="1" ht="29.25" customHeight="1">
      <c r="A70" s="88">
        <v>18</v>
      </c>
      <c r="B70" s="25" t="s">
        <v>79</v>
      </c>
      <c r="C70" s="26">
        <v>223.45</v>
      </c>
      <c r="D70" s="27">
        <v>189.06</v>
      </c>
      <c r="E70" s="27">
        <v>972.54</v>
      </c>
      <c r="F70" s="27">
        <v>847.76</v>
      </c>
      <c r="G70" s="11">
        <f t="shared" si="2"/>
        <v>1.9820463537247792</v>
      </c>
      <c r="H70" s="68">
        <f t="shared" si="3"/>
        <v>14.718788336321598</v>
      </c>
    </row>
    <row r="71" spans="1:8" s="24" customFormat="1" ht="26.25" customHeight="1">
      <c r="A71" s="88">
        <v>19</v>
      </c>
      <c r="B71" s="25" t="s">
        <v>80</v>
      </c>
      <c r="C71" s="26">
        <v>308.41</v>
      </c>
      <c r="D71" s="27">
        <v>181.52</v>
      </c>
      <c r="E71" s="27">
        <v>1317.67</v>
      </c>
      <c r="F71" s="27">
        <v>847.65</v>
      </c>
      <c r="G71" s="11">
        <f t="shared" si="2"/>
        <v>2.685424783466521</v>
      </c>
      <c r="H71" s="68">
        <f t="shared" si="3"/>
        <v>55.44977290155136</v>
      </c>
    </row>
    <row r="72" spans="1:8" s="24" customFormat="1" ht="15" customHeight="1">
      <c r="A72" s="88">
        <v>20</v>
      </c>
      <c r="B72" s="25" t="s">
        <v>81</v>
      </c>
      <c r="C72" s="26">
        <v>184.49</v>
      </c>
      <c r="D72" s="27">
        <v>165.34</v>
      </c>
      <c r="E72" s="27">
        <v>701.16</v>
      </c>
      <c r="F72" s="27">
        <v>644</v>
      </c>
      <c r="G72" s="11">
        <f t="shared" si="2"/>
        <v>1.4289711696975613</v>
      </c>
      <c r="H72" s="68">
        <f t="shared" si="3"/>
        <v>8.875776397515523</v>
      </c>
    </row>
    <row r="73" spans="1:8" s="24" customFormat="1" ht="30" customHeight="1">
      <c r="A73" s="88">
        <v>21</v>
      </c>
      <c r="B73" s="25" t="s">
        <v>82</v>
      </c>
      <c r="C73" s="26">
        <v>534.95</v>
      </c>
      <c r="D73" s="27">
        <v>397.36</v>
      </c>
      <c r="E73" s="27">
        <v>2120.01</v>
      </c>
      <c r="F73" s="27">
        <v>1689.07</v>
      </c>
      <c r="G73" s="11">
        <f t="shared" si="2"/>
        <v>4.320601816233852</v>
      </c>
      <c r="H73" s="68">
        <f t="shared" si="3"/>
        <v>25.51344822890705</v>
      </c>
    </row>
    <row r="74" spans="1:8" s="24" customFormat="1" ht="17.25" customHeight="1">
      <c r="A74" s="88">
        <v>22</v>
      </c>
      <c r="B74" s="25" t="s">
        <v>83</v>
      </c>
      <c r="C74" s="26">
        <v>1523.44</v>
      </c>
      <c r="D74" s="27">
        <v>1315.48</v>
      </c>
      <c r="E74" s="27">
        <v>7806.52</v>
      </c>
      <c r="F74" s="27">
        <v>6986.71</v>
      </c>
      <c r="G74" s="11">
        <f t="shared" si="2"/>
        <v>15.90976669471648</v>
      </c>
      <c r="H74" s="68">
        <f t="shared" si="3"/>
        <v>11.733848978990116</v>
      </c>
    </row>
    <row r="75" spans="1:8" s="24" customFormat="1" ht="17.25" customHeight="1">
      <c r="A75" s="88">
        <v>23</v>
      </c>
      <c r="B75" s="25" t="s">
        <v>84</v>
      </c>
      <c r="C75" s="26">
        <v>830.16</v>
      </c>
      <c r="D75" s="27">
        <v>678.6</v>
      </c>
      <c r="E75" s="27">
        <v>4062.21</v>
      </c>
      <c r="F75" s="27">
        <v>3437.96</v>
      </c>
      <c r="G75" s="11">
        <f t="shared" si="2"/>
        <v>8.278825054562626</v>
      </c>
      <c r="H75" s="68">
        <f t="shared" si="3"/>
        <v>18.157570186971345</v>
      </c>
    </row>
    <row r="76" spans="1:8" s="24" customFormat="1" ht="17.25" customHeight="1">
      <c r="A76" s="88">
        <v>24</v>
      </c>
      <c r="B76" s="25" t="s">
        <v>85</v>
      </c>
      <c r="C76" s="26">
        <v>1206.45</v>
      </c>
      <c r="D76" s="27">
        <v>1096.16</v>
      </c>
      <c r="E76" s="27">
        <v>4817.76</v>
      </c>
      <c r="F76" s="27">
        <v>5366.92</v>
      </c>
      <c r="G76" s="11">
        <f t="shared" si="2"/>
        <v>9.81864359421833</v>
      </c>
      <c r="H76" s="68">
        <f t="shared" si="3"/>
        <v>-10.232312015084998</v>
      </c>
    </row>
    <row r="77" spans="1:8" s="24" customFormat="1" ht="33" customHeight="1">
      <c r="A77" s="88">
        <v>25</v>
      </c>
      <c r="B77" s="25" t="s">
        <v>86</v>
      </c>
      <c r="C77" s="26">
        <v>116.12</v>
      </c>
      <c r="D77" s="27">
        <v>75.89</v>
      </c>
      <c r="E77" s="27">
        <v>437.25</v>
      </c>
      <c r="F77" s="27">
        <v>360.67</v>
      </c>
      <c r="G77" s="11">
        <f t="shared" si="2"/>
        <v>0.891119921202377</v>
      </c>
      <c r="H77" s="68">
        <f t="shared" si="3"/>
        <v>21.232705797543456</v>
      </c>
    </row>
    <row r="78" spans="1:8" s="24" customFormat="1" ht="26.25" customHeight="1">
      <c r="A78" s="88"/>
      <c r="B78" s="16" t="s">
        <v>87</v>
      </c>
      <c r="C78" s="17">
        <f>SUM(C53:C77)</f>
        <v>10782.37</v>
      </c>
      <c r="D78" s="28">
        <f>SUM(D53:D77)</f>
        <v>8800.85</v>
      </c>
      <c r="E78" s="28">
        <f>SUM(E53:E77)</f>
        <v>45276.64</v>
      </c>
      <c r="F78" s="28">
        <f>SUM(F53:F77)</f>
        <v>40306.24</v>
      </c>
      <c r="G78" s="29">
        <f>(E78/E89)*100</f>
        <v>92.27425012946459</v>
      </c>
      <c r="H78" s="90">
        <f>((E78-F78)/F78)*100</f>
        <v>12.331589351921691</v>
      </c>
    </row>
    <row r="79" spans="1:8" s="24" customFormat="1" ht="30.75" customHeight="1">
      <c r="A79" s="88">
        <v>26</v>
      </c>
      <c r="B79" s="25" t="s">
        <v>88</v>
      </c>
      <c r="C79" s="26">
        <v>29.43</v>
      </c>
      <c r="D79" s="27">
        <v>6.62</v>
      </c>
      <c r="E79" s="27">
        <v>105.12</v>
      </c>
      <c r="F79" s="27">
        <v>68.44</v>
      </c>
      <c r="G79" s="11">
        <f aca="true" t="shared" si="4" ref="G79:G87">(E79/E$89)*100</f>
        <v>0.2142356229086195</v>
      </c>
      <c r="H79" s="68">
        <f aca="true" t="shared" si="5" ref="H79:H84">(E79-F79)/F79*100</f>
        <v>53.59438924605495</v>
      </c>
    </row>
    <row r="80" spans="1:8" s="24" customFormat="1" ht="32.25" customHeight="1">
      <c r="A80" s="88">
        <v>27</v>
      </c>
      <c r="B80" s="25" t="s">
        <v>89</v>
      </c>
      <c r="C80" s="26">
        <v>137.45</v>
      </c>
      <c r="D80" s="27">
        <v>106.95</v>
      </c>
      <c r="E80" s="27">
        <v>486.42</v>
      </c>
      <c r="F80" s="27">
        <v>372.21</v>
      </c>
      <c r="G80" s="11">
        <f t="shared" si="4"/>
        <v>0.9913288783790972</v>
      </c>
      <c r="H80" s="68">
        <f t="shared" si="5"/>
        <v>30.684291125977282</v>
      </c>
    </row>
    <row r="81" spans="1:8" s="24" customFormat="1" ht="30" customHeight="1">
      <c r="A81" s="88">
        <v>28</v>
      </c>
      <c r="B81" s="25" t="s">
        <v>90</v>
      </c>
      <c r="C81" s="26">
        <v>39.17</v>
      </c>
      <c r="D81" s="27">
        <v>25.04</v>
      </c>
      <c r="E81" s="27">
        <v>164.48</v>
      </c>
      <c r="F81" s="27">
        <v>86.16</v>
      </c>
      <c r="G81" s="11">
        <f t="shared" si="4"/>
        <v>0.3352119031203361</v>
      </c>
      <c r="H81" s="68">
        <f t="shared" si="5"/>
        <v>90.90064995357474</v>
      </c>
    </row>
    <row r="82" spans="1:8" s="24" customFormat="1" ht="29.25" customHeight="1">
      <c r="A82" s="88">
        <v>29</v>
      </c>
      <c r="B82" s="25" t="s">
        <v>91</v>
      </c>
      <c r="C82" s="26">
        <v>69.87</v>
      </c>
      <c r="D82" s="27">
        <v>54.47</v>
      </c>
      <c r="E82" s="27">
        <v>255.46</v>
      </c>
      <c r="F82" s="27">
        <v>213.05</v>
      </c>
      <c r="G82" s="11">
        <f t="shared" si="4"/>
        <v>0.5206300630539948</v>
      </c>
      <c r="H82" s="68">
        <f t="shared" si="5"/>
        <v>19.9061253226942</v>
      </c>
    </row>
    <row r="83" spans="1:8" s="24" customFormat="1" ht="17.25" customHeight="1">
      <c r="A83" s="88">
        <v>30</v>
      </c>
      <c r="B83" s="25" t="s">
        <v>92</v>
      </c>
      <c r="C83" s="26">
        <v>131.08</v>
      </c>
      <c r="D83" s="27">
        <v>85.27</v>
      </c>
      <c r="E83" s="27">
        <v>463.66</v>
      </c>
      <c r="F83" s="27">
        <v>315.73</v>
      </c>
      <c r="G83" s="11">
        <f t="shared" si="4"/>
        <v>0.9449437682440118</v>
      </c>
      <c r="H83" s="68">
        <f t="shared" si="5"/>
        <v>46.8533240426947</v>
      </c>
    </row>
    <row r="84" spans="1:8" s="24" customFormat="1" ht="29.25" customHeight="1">
      <c r="A84" s="88">
        <v>31</v>
      </c>
      <c r="B84" s="25" t="s">
        <v>93</v>
      </c>
      <c r="C84" s="26">
        <v>369.8</v>
      </c>
      <c r="D84" s="27">
        <v>273.47</v>
      </c>
      <c r="E84" s="27">
        <v>1279.5</v>
      </c>
      <c r="F84" s="27">
        <v>947.26</v>
      </c>
      <c r="G84" s="11">
        <f t="shared" si="4"/>
        <v>2.6076339375150175</v>
      </c>
      <c r="H84" s="68">
        <f t="shared" si="5"/>
        <v>35.07379177839242</v>
      </c>
    </row>
    <row r="85" spans="1:8" s="24" customFormat="1" ht="26.25" customHeight="1">
      <c r="A85" s="88"/>
      <c r="B85" s="16" t="s">
        <v>94</v>
      </c>
      <c r="C85" s="17">
        <f>SUM(C79:C84)</f>
        <v>776.8</v>
      </c>
      <c r="D85" s="28">
        <f>SUM(D79:D84)</f>
        <v>551.82</v>
      </c>
      <c r="E85" s="28">
        <f>SUM(E79:E84)</f>
        <v>2754.6400000000003</v>
      </c>
      <c r="F85" s="28">
        <f>SUM(F79:F84)</f>
        <v>2002.85</v>
      </c>
      <c r="G85" s="30">
        <f>(E85/E$89)*100</f>
        <v>5.613984173221078</v>
      </c>
      <c r="H85" s="90">
        <f>(E85-F85)/F85*100</f>
        <v>37.53601118406274</v>
      </c>
    </row>
    <row r="86" spans="1:8" s="24" customFormat="1" ht="30" customHeight="1">
      <c r="A86" s="88">
        <v>32</v>
      </c>
      <c r="B86" s="25" t="s">
        <v>95</v>
      </c>
      <c r="C86" s="26">
        <v>58.8</v>
      </c>
      <c r="D86" s="27">
        <v>354.12</v>
      </c>
      <c r="E86" s="27">
        <v>673.06</v>
      </c>
      <c r="F86" s="27">
        <v>394.12</v>
      </c>
      <c r="G86" s="11">
        <f t="shared" si="4"/>
        <v>1.3717030855676886</v>
      </c>
      <c r="H86" s="68">
        <f>(E86-F86)/F86*100</f>
        <v>70.7753983558307</v>
      </c>
    </row>
    <row r="87" spans="1:8" s="24" customFormat="1" ht="30" customHeight="1">
      <c r="A87" s="88">
        <v>33</v>
      </c>
      <c r="B87" s="25" t="s">
        <v>96</v>
      </c>
      <c r="C87" s="26">
        <v>96.9</v>
      </c>
      <c r="D87" s="27">
        <v>83.28</v>
      </c>
      <c r="E87" s="27">
        <v>363.13</v>
      </c>
      <c r="F87" s="27">
        <v>373.05</v>
      </c>
      <c r="G87" s="11">
        <f t="shared" si="4"/>
        <v>0.7400626117466419</v>
      </c>
      <c r="H87" s="68">
        <f>(E87-F87)/F87*100</f>
        <v>-2.6591609703793098</v>
      </c>
    </row>
    <row r="88" spans="1:8" s="24" customFormat="1" ht="15.75">
      <c r="A88" s="88"/>
      <c r="B88" s="16" t="s">
        <v>97</v>
      </c>
      <c r="C88" s="17">
        <f>SUM(C86:C87)</f>
        <v>155.7</v>
      </c>
      <c r="D88" s="28">
        <f>SUM(D86:D87)</f>
        <v>437.4</v>
      </c>
      <c r="E88" s="28">
        <f>SUM(E86:E87)</f>
        <v>1036.19</v>
      </c>
      <c r="F88" s="28">
        <f>SUM(F86:F87)</f>
        <v>767.1700000000001</v>
      </c>
      <c r="G88" s="31">
        <f>(E88/E$89)*100</f>
        <v>2.111765697314331</v>
      </c>
      <c r="H88" s="91">
        <f>(E88-F88)/F88*100</f>
        <v>35.066543269418766</v>
      </c>
    </row>
    <row r="89" spans="1:8" ht="15.75">
      <c r="A89" s="88"/>
      <c r="B89" s="20" t="s">
        <v>98</v>
      </c>
      <c r="C89" s="21">
        <f>C78+C85+C88</f>
        <v>11714.87</v>
      </c>
      <c r="D89" s="32">
        <f>D78+D85+D88</f>
        <v>9790.07</v>
      </c>
      <c r="E89" s="32">
        <f>E78+E85+E88</f>
        <v>49067.47</v>
      </c>
      <c r="F89" s="32">
        <f>F78+F85+F88</f>
        <v>43076.259999999995</v>
      </c>
      <c r="G89" s="32">
        <f>(E89/E$89)*100</f>
        <v>100</v>
      </c>
      <c r="H89" s="92">
        <f>((E89-F89)/F89)*100</f>
        <v>13.908380161137496</v>
      </c>
    </row>
    <row r="90" spans="1:8" ht="15.75">
      <c r="A90" s="93"/>
      <c r="B90" s="41" t="s">
        <v>99</v>
      </c>
      <c r="C90" s="41"/>
      <c r="D90" s="41"/>
      <c r="E90" s="41"/>
      <c r="F90" s="41"/>
      <c r="G90" s="41"/>
      <c r="H90" s="94"/>
    </row>
    <row r="91" spans="1:8" ht="15.75">
      <c r="A91" s="93"/>
      <c r="B91" s="33" t="s">
        <v>100</v>
      </c>
      <c r="C91" s="33"/>
      <c r="D91" s="33"/>
      <c r="E91" s="33"/>
      <c r="F91" s="33"/>
      <c r="G91" s="33"/>
      <c r="H91" s="95"/>
    </row>
    <row r="92" spans="1:8" ht="15.75">
      <c r="A92" s="73"/>
      <c r="B92" s="33"/>
      <c r="C92" s="33"/>
      <c r="D92" s="33"/>
      <c r="E92" s="33"/>
      <c r="F92" s="33"/>
      <c r="G92" s="33"/>
      <c r="H92" s="95"/>
    </row>
    <row r="93" spans="1:8" ht="15.75">
      <c r="A93" s="73"/>
      <c r="B93" s="33"/>
      <c r="C93" s="33"/>
      <c r="D93" s="33"/>
      <c r="E93" s="33"/>
      <c r="F93" s="33"/>
      <c r="G93" s="33"/>
      <c r="H93" s="95"/>
    </row>
    <row r="94" spans="1:8" ht="16.5" thickBot="1">
      <c r="A94" s="96"/>
      <c r="B94" s="97"/>
      <c r="C94" s="98"/>
      <c r="D94" s="99"/>
      <c r="E94" s="99"/>
      <c r="F94" s="99"/>
      <c r="G94" s="100"/>
      <c r="H94" s="101"/>
    </row>
    <row r="95" spans="2:8" ht="15.75">
      <c r="B95" s="34"/>
      <c r="C95" s="38"/>
      <c r="D95" s="36"/>
      <c r="E95" s="36"/>
      <c r="F95" s="36"/>
      <c r="G95" s="35"/>
      <c r="H95" s="37"/>
    </row>
    <row r="96" spans="2:8" ht="15.75">
      <c r="B96" s="34"/>
      <c r="C96" s="39"/>
      <c r="D96" s="39"/>
      <c r="E96" s="39"/>
      <c r="F96" s="39"/>
      <c r="G96" s="40"/>
      <c r="H96" s="40"/>
    </row>
    <row r="97" spans="3:8" ht="12.75">
      <c r="C97" s="24"/>
      <c r="D97" s="24"/>
      <c r="E97" s="24"/>
      <c r="F97" s="24"/>
      <c r="G97" s="24"/>
      <c r="H97" s="37"/>
    </row>
    <row r="98" spans="3:8" ht="12.75">
      <c r="C98" s="24"/>
      <c r="D98" s="24"/>
      <c r="E98" s="24"/>
      <c r="F98" s="24"/>
      <c r="G98" s="24"/>
      <c r="H98" s="37"/>
    </row>
    <row r="65444" ht="12.75">
      <c r="G65444" s="2">
        <v>0</v>
      </c>
    </row>
  </sheetData>
  <sheetProtection/>
  <autoFilter ref="A52:H91"/>
  <mergeCells count="18">
    <mergeCell ref="A2:H2"/>
    <mergeCell ref="A3:H3"/>
    <mergeCell ref="A4:H4"/>
    <mergeCell ref="C6:D6"/>
    <mergeCell ref="E6:F6"/>
    <mergeCell ref="G6:G7"/>
    <mergeCell ref="H6:H7"/>
    <mergeCell ref="B90:G90"/>
    <mergeCell ref="A45:D45"/>
    <mergeCell ref="A47:H47"/>
    <mergeCell ref="A48:H48"/>
    <mergeCell ref="A49:H49"/>
    <mergeCell ref="A51:A52"/>
    <mergeCell ref="B51:B52"/>
    <mergeCell ref="C51:D51"/>
    <mergeCell ref="E51:F51"/>
    <mergeCell ref="G51:G52"/>
    <mergeCell ref="H51:H52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2" fitToWidth="2" horizontalDpi="600" verticalDpi="600" orientation="portrait" paperSize="9" scale="69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SHRIHARI</dc:creator>
  <cp:keywords/>
  <dc:description/>
  <cp:lastModifiedBy>Srikant Kalkar</cp:lastModifiedBy>
  <dcterms:created xsi:type="dcterms:W3CDTF">2018-08-20T10:57:03Z</dcterms:created>
  <dcterms:modified xsi:type="dcterms:W3CDTF">2018-08-21T06:53:24Z</dcterms:modified>
  <cp:category/>
  <cp:version/>
  <cp:contentType/>
  <cp:contentStatus/>
</cp:coreProperties>
</file>