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7-2013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'07-2013'!$A$1:$F$39</definedName>
  </definedNames>
  <calcPr fullCalcOnLoad="1"/>
</workbook>
</file>

<file path=xl/sharedStrings.xml><?xml version="1.0" encoding="utf-8"?>
<sst xmlns="http://schemas.openxmlformats.org/spreadsheetml/2006/main" count="51" uniqueCount="43">
  <si>
    <t>INSURANCE REGULATORY AND DEVELOPMENT AUTHORITY</t>
  </si>
  <si>
    <t>FLASH FIGURES -- NON LIFE INSURERS</t>
  </si>
  <si>
    <t>GROSS DIRECT PREMIUM UNDERWRITTEN FOR AND UPTO THE MONTH  OF JULY, 2013</t>
  </si>
  <si>
    <t>(` in Crores)</t>
  </si>
  <si>
    <t>INSURER</t>
  </si>
  <si>
    <t>JULY</t>
  </si>
  <si>
    <t>APRIL-JULY</t>
  </si>
  <si>
    <t>GROWTH OVER THE CORRESPONDING PERIOD OF PREVIOUS YEAR (%)</t>
  </si>
  <si>
    <t>2013-14</t>
  </si>
  <si>
    <t>2012-13*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</si>
  <si>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</si>
  <si>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</si>
  <si>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</si>
  <si>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</si>
  <si>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</si>
  <si>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</si>
  <si>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</si>
  <si>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</si>
  <si>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</si>
  <si>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</si>
  <si>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</si>
  <si>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</si>
  <si>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</si>
  <si>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</si>
  <si>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</si>
  <si>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</si>
  <si>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NA</t>
  </si>
  <si>
    <t>Liberty</t>
  </si>
  <si>
    <t>Star Health &amp; Allied Insurance</t>
  </si>
  <si>
    <t>Apollo MUNICH</t>
  </si>
  <si>
    <t>Max BUPA</t>
  </si>
  <si>
    <t>Religare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</si>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</sst>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43" fontId="4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0</xdr:rowOff>
    </xdr:from>
    <xdr:to>
      <xdr:col>19</xdr:col>
      <xdr:colOff>161925</xdr:colOff>
      <xdr:row>39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14500"/>
          <a:ext cx="86963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July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July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July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July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July%20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July%20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July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July%20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July%20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July%20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July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AIG_BD_July%20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_BD_July%20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July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July%202013_Flash%20Figure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July%20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July%20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July%20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July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July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July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July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July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_BD_July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July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Jul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11600.843183017088</v>
          </cell>
          <cell r="C49">
            <v>51219.22394241581</v>
          </cell>
        </row>
        <row r="50">
          <cell r="B50">
            <v>13238.512520682485</v>
          </cell>
          <cell r="C50">
            <v>52649.07752210434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UL 2013 "/>
    </sheetNames>
    <sheetDataSet>
      <sheetData sheetId="0">
        <row r="49">
          <cell r="B49">
            <v>3888.1415901000005</v>
          </cell>
          <cell r="C49">
            <v>19347.490556200002</v>
          </cell>
        </row>
        <row r="50">
          <cell r="B50">
            <v>3627.1602932000014</v>
          </cell>
          <cell r="C50">
            <v>16660.8048721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13096.327659999999</v>
          </cell>
          <cell r="C49">
            <v>49497.9253</v>
          </cell>
        </row>
        <row r="50">
          <cell r="B50">
            <v>11740.156980000002</v>
          </cell>
          <cell r="C50">
            <v>44534.889220000005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B49">
            <v>10125.586038700005</v>
          </cell>
          <cell r="C49">
            <v>50313.676523999966</v>
          </cell>
        </row>
        <row r="50">
          <cell r="B50">
            <v>9744.840640600014</v>
          </cell>
          <cell r="C50">
            <v>40122.64268420003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240.54965149999998</v>
          </cell>
          <cell r="C49">
            <v>862.4167397</v>
          </cell>
        </row>
        <row r="50">
          <cell r="B50">
            <v>170.84611669999998</v>
          </cell>
          <cell r="C50">
            <v>549.3623432999999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9744.407769679001</v>
          </cell>
          <cell r="C49">
            <v>36833.90612148002</v>
          </cell>
        </row>
        <row r="50">
          <cell r="B50">
            <v>6022.6293474</v>
          </cell>
          <cell r="C50">
            <v>18647.7893474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1536.8053755197514</v>
          </cell>
          <cell r="C47">
            <v>8074.351902719751</v>
          </cell>
        </row>
        <row r="48">
          <cell r="B48">
            <v>1056.4178135056545</v>
          </cell>
          <cell r="C48">
            <v>5821.867514589893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3230.8078548</v>
          </cell>
          <cell r="C49">
            <v>10339.5616812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822.3229276</v>
          </cell>
          <cell r="C49">
            <v>2220.1076165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9625.490000000002</v>
          </cell>
          <cell r="C49">
            <v>28471.04</v>
          </cell>
        </row>
        <row r="50">
          <cell r="B50">
            <v>6623.2</v>
          </cell>
          <cell r="C50">
            <v>24606.46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3940.3426223999995</v>
          </cell>
          <cell r="C49">
            <v>14974.960134799998</v>
          </cell>
        </row>
        <row r="50">
          <cell r="B50">
            <v>4259.264000000001</v>
          </cell>
          <cell r="C50">
            <v>14426.350990600002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20861.224214100017</v>
          </cell>
          <cell r="C49">
            <v>89371.9765</v>
          </cell>
        </row>
        <row r="50">
          <cell r="B50">
            <v>18148.05308219999</v>
          </cell>
          <cell r="C50">
            <v>74467.0822691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2395.29491300001</v>
          </cell>
          <cell r="C49">
            <v>8371.59</v>
          </cell>
        </row>
        <row r="50">
          <cell r="B50">
            <v>1346.19</v>
          </cell>
          <cell r="C50">
            <v>4984.89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1048.6670696000315</v>
          </cell>
          <cell r="C49">
            <v>6184.824002300032</v>
          </cell>
        </row>
        <row r="50">
          <cell r="B50">
            <v>736.13</v>
          </cell>
          <cell r="C50">
            <v>736.13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NAP-JULY"/>
    </sheetNames>
    <sheetDataSet>
      <sheetData sheetId="0">
        <row r="8">
          <cell r="Q8">
            <v>97501.69</v>
          </cell>
          <cell r="AF8">
            <v>403094.64</v>
          </cell>
        </row>
        <row r="9">
          <cell r="Q9">
            <v>88537.47</v>
          </cell>
          <cell r="AF9">
            <v>362887.93999999994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uly'13"/>
    </sheetNames>
    <sheetDataSet>
      <sheetData sheetId="0">
        <row r="48">
          <cell r="B48">
            <v>77613.99999999999</v>
          </cell>
          <cell r="C48">
            <v>324253</v>
          </cell>
        </row>
        <row r="49">
          <cell r="B49">
            <v>70320</v>
          </cell>
          <cell r="C49">
            <v>294482.00000000006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61512.18</v>
          </cell>
          <cell r="C52">
            <v>257382.53000000003</v>
          </cell>
        </row>
        <row r="53">
          <cell r="B53">
            <v>52869.82</v>
          </cell>
          <cell r="C53">
            <v>227958.92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10500.62</v>
          </cell>
          <cell r="C49">
            <v>39497.67</v>
          </cell>
        </row>
        <row r="50">
          <cell r="B50">
            <v>9729.88</v>
          </cell>
          <cell r="C50">
            <v>34839.95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uly'13"/>
    </sheetNames>
    <sheetDataSet>
      <sheetData sheetId="0">
        <row r="11">
          <cell r="C11">
            <v>18541.85</v>
          </cell>
          <cell r="D11">
            <v>53980.07</v>
          </cell>
        </row>
        <row r="12">
          <cell r="C12">
            <v>12270.31</v>
          </cell>
          <cell r="D12">
            <v>29277.47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20359.50747110526</v>
          </cell>
          <cell r="C49">
            <v>90250.50979305351</v>
          </cell>
        </row>
        <row r="50">
          <cell r="B50">
            <v>16467.290334358</v>
          </cell>
          <cell r="C50">
            <v>72472.37361684363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21587.000012</v>
          </cell>
          <cell r="C49">
            <v>98929.61988229999</v>
          </cell>
        </row>
        <row r="50">
          <cell r="B50">
            <v>18436.5401484</v>
          </cell>
          <cell r="C50">
            <v>77035.9333547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58832.39550303892</v>
          </cell>
          <cell r="C49">
            <v>236443.9444757882</v>
          </cell>
        </row>
        <row r="50">
          <cell r="B50">
            <v>49382.92857787247</v>
          </cell>
          <cell r="C50">
            <v>189558.67538077311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42007.81285</v>
          </cell>
          <cell r="C49">
            <v>150636.18312</v>
          </cell>
        </row>
        <row r="50">
          <cell r="B50">
            <v>33957.34633</v>
          </cell>
          <cell r="C50">
            <v>126901.72810000001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19409.85175729102</v>
          </cell>
          <cell r="C49">
            <v>96560.33906961506</v>
          </cell>
        </row>
        <row r="50">
          <cell r="B50">
            <v>16962.2927472252</v>
          </cell>
          <cell r="C50">
            <v>73969.98226858639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14798.029127262507</v>
          </cell>
          <cell r="D49">
            <v>62812.96913926251</v>
          </cell>
        </row>
        <row r="50">
          <cell r="C50">
            <v>13405.224658219993</v>
          </cell>
          <cell r="D50">
            <v>53426.32282571999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ULY'13"/>
    </sheetNames>
    <sheetDataSet>
      <sheetData sheetId="0">
        <row r="49">
          <cell r="B49">
            <v>9384.7736054</v>
          </cell>
          <cell r="C49">
            <v>40026.4358164</v>
          </cell>
        </row>
        <row r="50">
          <cell r="B50">
            <v>8875.6831169</v>
          </cell>
          <cell r="C50">
            <v>36491.7286796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3" sqref="A3:F3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">
        <v>2</v>
      </c>
      <c r="B3" s="27"/>
      <c r="C3" s="27"/>
      <c r="D3" s="27"/>
      <c r="E3" s="27"/>
      <c r="F3" s="27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28" t="s">
        <v>4</v>
      </c>
      <c r="B5" s="29" t="s">
        <v>5</v>
      </c>
      <c r="C5" s="30"/>
      <c r="D5" s="31" t="s">
        <v>6</v>
      </c>
      <c r="E5" s="32"/>
      <c r="F5" s="33" t="s">
        <v>7</v>
      </c>
    </row>
    <row r="6" spans="1:6" ht="26.25" customHeight="1">
      <c r="A6" s="28"/>
      <c r="B6" s="7" t="s">
        <v>8</v>
      </c>
      <c r="C6" s="7" t="s">
        <v>9</v>
      </c>
      <c r="D6" s="7" t="s">
        <v>8</v>
      </c>
      <c r="E6" s="7" t="s">
        <v>9</v>
      </c>
      <c r="F6" s="33"/>
    </row>
    <row r="7" spans="1:6" ht="18">
      <c r="A7" s="8" t="s">
        <v>10</v>
      </c>
      <c r="B7" s="9">
        <f>'[1]New Format'!$B$49/100</f>
        <v>116.00843183017088</v>
      </c>
      <c r="C7" s="9">
        <f>'[1]New Format'!$B$50/100</f>
        <v>132.38512520682485</v>
      </c>
      <c r="D7" s="9">
        <f>'[1]New Format'!$C$49/100</f>
        <v>512.1922394241581</v>
      </c>
      <c r="E7" s="9">
        <f>'[1]New Format'!$C$50/100</f>
        <v>526.4907752210434</v>
      </c>
      <c r="F7" s="10">
        <f>(D7-E7)/E7*100</f>
        <v>-2.7158188651799553</v>
      </c>
    </row>
    <row r="8" spans="1:8" s="11" customFormat="1" ht="18">
      <c r="A8" s="8" t="s">
        <v>11</v>
      </c>
      <c r="B8" s="9">
        <f>'[2]New Format'!$B$49/100</f>
        <v>208.61224214100017</v>
      </c>
      <c r="C8" s="9">
        <f>'[2]New Format'!$B$50/100</f>
        <v>181.48053082199988</v>
      </c>
      <c r="D8" s="9">
        <f>'[2]New Format'!$C$49/100</f>
        <v>893.719765</v>
      </c>
      <c r="E8" s="9">
        <f>'[2]New Format'!$C$50/100</f>
        <v>744.670822691</v>
      </c>
      <c r="F8" s="10">
        <f aca="true" t="shared" si="0" ref="F8:F35">(D8-E8)/E8*100</f>
        <v>20.01541322250082</v>
      </c>
      <c r="G8" s="4"/>
      <c r="H8" s="4"/>
    </row>
    <row r="9" spans="1:8" s="11" customFormat="1" ht="18">
      <c r="A9" s="8" t="s">
        <v>12</v>
      </c>
      <c r="B9" s="9">
        <f>'[3]New Format Mail'!$B$49/100</f>
        <v>203.59507471105258</v>
      </c>
      <c r="C9" s="9">
        <f>'[3]New Format Mail'!$B$50/100</f>
        <v>164.67290334358</v>
      </c>
      <c r="D9" s="9">
        <f>'[3]New Format Mail'!$C$49/100</f>
        <v>902.5050979305352</v>
      </c>
      <c r="E9" s="9">
        <f>'[3]New Format Mail'!$C$50/100</f>
        <v>724.7237361684363</v>
      </c>
      <c r="F9" s="10">
        <f t="shared" si="0"/>
        <v>24.530914732007606</v>
      </c>
      <c r="G9" s="4"/>
      <c r="H9" s="4"/>
    </row>
    <row r="10" spans="1:8" s="11" customFormat="1" ht="18">
      <c r="A10" s="8" t="s">
        <v>13</v>
      </c>
      <c r="B10" s="9">
        <f>'[4]New Format'!$B$49/100</f>
        <v>215.87000012000001</v>
      </c>
      <c r="C10" s="9">
        <f>'[4]New Format'!$B$50/100</f>
        <v>184.365401484</v>
      </c>
      <c r="D10" s="9">
        <f>'[4]New Format'!$C$49/100</f>
        <v>989.2961988229998</v>
      </c>
      <c r="E10" s="9">
        <f>'[4]New Format'!$C$50/100</f>
        <v>770.359333547</v>
      </c>
      <c r="F10" s="10">
        <f t="shared" si="0"/>
        <v>28.420096407210256</v>
      </c>
      <c r="G10" s="4"/>
      <c r="H10" s="4"/>
    </row>
    <row r="11" spans="1:8" s="11" customFormat="1" ht="18">
      <c r="A11" s="8" t="s">
        <v>14</v>
      </c>
      <c r="B11" s="9">
        <f>'[5]Current Month'!$B$49/100</f>
        <v>588.3239550303892</v>
      </c>
      <c r="C11" s="9">
        <f>'[5]Current Month'!$B$50/100</f>
        <v>493.82928577872474</v>
      </c>
      <c r="D11" s="9">
        <f>'[5]Current Month'!$C$49/100</f>
        <v>2364.439444757882</v>
      </c>
      <c r="E11" s="9">
        <f>'[5]Current Month'!$C$50/100</f>
        <v>1895.5867538077312</v>
      </c>
      <c r="F11" s="10">
        <f t="shared" si="0"/>
        <v>24.733908379996333</v>
      </c>
      <c r="G11" s="4"/>
      <c r="H11" s="4"/>
    </row>
    <row r="12" spans="1:8" s="11" customFormat="1" ht="18">
      <c r="A12" s="8" t="s">
        <v>15</v>
      </c>
      <c r="B12" s="9">
        <f>'[6]New Format'!$B$49/100</f>
        <v>420.07812850000005</v>
      </c>
      <c r="C12" s="9">
        <f>'[6]New Format'!$B$50/100</f>
        <v>339.5734633</v>
      </c>
      <c r="D12" s="9">
        <f>'[6]New Format'!$C$49/100</f>
        <v>1506.3618312</v>
      </c>
      <c r="E12" s="9">
        <f>'[6]New Format'!$C$50/100</f>
        <v>1269.0172810000001</v>
      </c>
      <c r="F12" s="10">
        <f t="shared" si="0"/>
        <v>18.703019553285337</v>
      </c>
      <c r="G12" s="4"/>
      <c r="H12" s="4"/>
    </row>
    <row r="13" spans="1:8" s="11" customFormat="1" ht="18">
      <c r="A13" s="8" t="s">
        <v>16</v>
      </c>
      <c r="B13" s="9">
        <f>'[7]New Format'!$B$49/100</f>
        <v>194.0985175729102</v>
      </c>
      <c r="C13" s="9">
        <f>'[7]New Format'!$B$50/100</f>
        <v>169.622927472252</v>
      </c>
      <c r="D13" s="9">
        <f>'[7]New Format'!$C$49/100</f>
        <v>965.6033906961507</v>
      </c>
      <c r="E13" s="9">
        <f>'[7]New Format'!$C$50/100</f>
        <v>739.6998226858639</v>
      </c>
      <c r="F13" s="10">
        <f t="shared" si="0"/>
        <v>30.539897547903514</v>
      </c>
      <c r="G13" s="4"/>
      <c r="H13" s="4"/>
    </row>
    <row r="14" spans="1:8" s="11" customFormat="1" ht="18" customHeight="1">
      <c r="A14" s="8" t="s">
        <v>17</v>
      </c>
      <c r="B14" s="9">
        <f>'[8]MBF'!$C$49/100</f>
        <v>147.98029127262507</v>
      </c>
      <c r="C14" s="9">
        <f>'[8]MBF'!$C$50/100</f>
        <v>134.05224658219993</v>
      </c>
      <c r="D14" s="9">
        <f>'[8]MBF'!$D$49/100</f>
        <v>628.1296913926251</v>
      </c>
      <c r="E14" s="9">
        <f>'[8]MBF'!$D$50/100</f>
        <v>534.2632282571999</v>
      </c>
      <c r="F14" s="10">
        <f t="shared" si="0"/>
        <v>17.56932878229772</v>
      </c>
      <c r="G14" s="4"/>
      <c r="H14" s="4"/>
    </row>
    <row r="15" spans="1:8" s="11" customFormat="1" ht="18" customHeight="1">
      <c r="A15" s="8" t="s">
        <v>18</v>
      </c>
      <c r="B15" s="9">
        <f>'[9]New Format-NONLIFE JULY''13'!$B$49/100</f>
        <v>93.847736054</v>
      </c>
      <c r="C15" s="9">
        <f>'[9]New Format-NONLIFE JULY''13'!$B$50/100</f>
        <v>88.756831169</v>
      </c>
      <c r="D15" s="9">
        <f>'[9]New Format-NONLIFE JULY''13'!$C$49/100</f>
        <v>400.264358164</v>
      </c>
      <c r="E15" s="9">
        <f>'[9]New Format-NONLIFE JULY''13'!$C$50/100</f>
        <v>364.917286796</v>
      </c>
      <c r="F15" s="10">
        <f t="shared" si="0"/>
        <v>9.686324174540985</v>
      </c>
      <c r="G15" s="4"/>
      <c r="H15" s="4"/>
    </row>
    <row r="16" spans="1:8" s="11" customFormat="1" ht="18" customHeight="1">
      <c r="A16" s="8" t="s">
        <v>19</v>
      </c>
      <c r="B16" s="9">
        <f>'[10]USGI -JUL 2013 '!$B$49/100</f>
        <v>38.881415901000004</v>
      </c>
      <c r="C16" s="9">
        <f>'[10]USGI -JUL 2013 '!$B$50/100</f>
        <v>36.271602932000015</v>
      </c>
      <c r="D16" s="9">
        <f>'[10]USGI -JUL 2013 '!$C$49/100</f>
        <v>193.47490556200003</v>
      </c>
      <c r="E16" s="9">
        <f>'[10]USGI -JUL 2013 '!$C$50/100</f>
        <v>166.60804872100002</v>
      </c>
      <c r="F16" s="10">
        <f t="shared" si="0"/>
        <v>16.12578566716843</v>
      </c>
      <c r="G16" s="4"/>
      <c r="H16" s="4"/>
    </row>
    <row r="17" spans="1:8" s="11" customFormat="1" ht="18">
      <c r="A17" s="12" t="s">
        <v>20</v>
      </c>
      <c r="B17" s="13">
        <f>'[11]Sheet1'!$B$49/100</f>
        <v>130.9632766</v>
      </c>
      <c r="C17" s="13">
        <f>'[11]Sheet1'!$B$50/100</f>
        <v>117.40156980000002</v>
      </c>
      <c r="D17" s="9">
        <f>'[11]Sheet1'!$C$49/100</f>
        <v>494.979253</v>
      </c>
      <c r="E17" s="9">
        <f>'[11]Sheet1'!$C$50/100</f>
        <v>445.3488922</v>
      </c>
      <c r="F17" s="10">
        <f t="shared" si="0"/>
        <v>11.144152746137673</v>
      </c>
      <c r="G17" s="4"/>
      <c r="H17" s="4"/>
    </row>
    <row r="18" spans="1:8" s="11" customFormat="1" ht="18">
      <c r="A18" s="12" t="s">
        <v>21</v>
      </c>
      <c r="B18" s="13">
        <f>'[12]Sheet1'!$B$49/100</f>
        <v>101.25586038700004</v>
      </c>
      <c r="C18" s="13">
        <f>'[12]Sheet1'!$B$50/100</f>
        <v>97.44840640600015</v>
      </c>
      <c r="D18" s="9">
        <f>'[12]Sheet1'!$C$49/100</f>
        <v>503.13676523999965</v>
      </c>
      <c r="E18" s="9">
        <f>'[12]Sheet1'!$C$50/100</f>
        <v>401.2264268420003</v>
      </c>
      <c r="F18" s="10">
        <f t="shared" si="0"/>
        <v>25.399707392188002</v>
      </c>
      <c r="G18" s="4"/>
      <c r="H18" s="4"/>
    </row>
    <row r="19" spans="1:8" s="11" customFormat="1" ht="18">
      <c r="A19" s="12" t="s">
        <v>22</v>
      </c>
      <c r="B19" s="13">
        <f>'[13]New Format'!$B$49/100</f>
        <v>2.405496515</v>
      </c>
      <c r="C19" s="13">
        <f>'[13]New Format'!$B$50/100</f>
        <v>1.7084611669999998</v>
      </c>
      <c r="D19" s="9">
        <f>'[13]New Format'!$C$49/100</f>
        <v>8.624167397</v>
      </c>
      <c r="E19" s="9">
        <f>'[13]New Format'!$C$50/100</f>
        <v>5.493623432999999</v>
      </c>
      <c r="F19" s="10">
        <f t="shared" si="0"/>
        <v>56.98504825057606</v>
      </c>
      <c r="G19" s="4"/>
      <c r="H19" s="4"/>
    </row>
    <row r="20" spans="1:8" s="11" customFormat="1" ht="18">
      <c r="A20" s="12" t="s">
        <v>23</v>
      </c>
      <c r="B20" s="13">
        <f>'[14]New Format'!$B$49/100</f>
        <v>97.44407769679</v>
      </c>
      <c r="C20" s="13">
        <f>'[14]New Format'!$B$50/100</f>
        <v>60.226293474</v>
      </c>
      <c r="D20" s="9">
        <f>'[14]New Format'!$C$49/100</f>
        <v>368.33906121480015</v>
      </c>
      <c r="E20" s="9">
        <f>'[14]New Format'!$C$50/100</f>
        <v>186.477893474</v>
      </c>
      <c r="F20" s="10">
        <f t="shared" si="0"/>
        <v>97.52425038314605</v>
      </c>
      <c r="G20" s="4"/>
      <c r="H20" s="4"/>
    </row>
    <row r="21" spans="1:8" s="11" customFormat="1" ht="18">
      <c r="A21" s="12" t="s">
        <v>24</v>
      </c>
      <c r="B21" s="13">
        <f>'[15]Sheet1'!$B$47/100</f>
        <v>15.368053755197513</v>
      </c>
      <c r="C21" s="13">
        <f>'[15]Sheet1'!$B$48/100</f>
        <v>10.564178135056546</v>
      </c>
      <c r="D21" s="9">
        <f>'[15]Sheet1'!$C$47/100</f>
        <v>80.74351902719751</v>
      </c>
      <c r="E21" s="9">
        <f>'[15]Sheet1'!$C$48/100</f>
        <v>58.218675145898935</v>
      </c>
      <c r="F21" s="10">
        <f t="shared" si="0"/>
        <v>38.69006607390185</v>
      </c>
      <c r="G21" s="4"/>
      <c r="H21" s="4"/>
    </row>
    <row r="22" spans="1:8" s="11" customFormat="1" ht="18">
      <c r="A22" s="8" t="s">
        <v>25</v>
      </c>
      <c r="B22" s="9">
        <f>'[16]New Format'!$B$49/100</f>
        <v>32.308078548</v>
      </c>
      <c r="C22" s="14" t="s">
        <v>26</v>
      </c>
      <c r="D22" s="9">
        <f>'[16]New Format'!$C$49/100</f>
        <v>103.39561681200001</v>
      </c>
      <c r="E22" s="14" t="s">
        <v>26</v>
      </c>
      <c r="F22" s="14" t="s">
        <v>26</v>
      </c>
      <c r="G22" s="4"/>
      <c r="H22" s="4"/>
    </row>
    <row r="23" spans="1:8" s="11" customFormat="1" ht="18">
      <c r="A23" s="8" t="s">
        <v>27</v>
      </c>
      <c r="B23" s="9">
        <f>'[17]New Format'!$B$49/100</f>
        <v>8.223229276</v>
      </c>
      <c r="C23" s="14" t="s">
        <v>26</v>
      </c>
      <c r="D23" s="9">
        <f>'[17]New Format'!$C$49/100</f>
        <v>22.201076165</v>
      </c>
      <c r="E23" s="14" t="s">
        <v>26</v>
      </c>
      <c r="F23" s="14" t="s">
        <v>26</v>
      </c>
      <c r="G23" s="4"/>
      <c r="H23" s="4"/>
    </row>
    <row r="24" spans="1:8" s="11" customFormat="1" ht="18">
      <c r="A24" s="12" t="s">
        <v>28</v>
      </c>
      <c r="B24" s="13">
        <f>'[18]New Format'!$B$49/100</f>
        <v>96.25490000000002</v>
      </c>
      <c r="C24" s="13">
        <f>'[18]New Format'!$B$50/100</f>
        <v>66.232</v>
      </c>
      <c r="D24" s="15">
        <f>'[18]New Format'!$C$49/100</f>
        <v>284.7104</v>
      </c>
      <c r="E24" s="9">
        <f>'[18]New Format'!$C$50/100</f>
        <v>246.06459999999998</v>
      </c>
      <c r="F24" s="10">
        <f t="shared" si="0"/>
        <v>15.705550493650858</v>
      </c>
      <c r="G24" s="4"/>
      <c r="H24" s="4"/>
    </row>
    <row r="25" spans="1:8" s="11" customFormat="1" ht="18">
      <c r="A25" s="12" t="s">
        <v>29</v>
      </c>
      <c r="B25" s="13">
        <f>'[19]New Format'!$B$49/100</f>
        <v>39.40342622399999</v>
      </c>
      <c r="C25" s="13">
        <f>'[19]New Format'!$B$50/100</f>
        <v>42.59264000000001</v>
      </c>
      <c r="D25" s="9">
        <f>'[19]New Format'!$C$49/100</f>
        <v>149.74960134799997</v>
      </c>
      <c r="E25" s="9">
        <f>'[19]New Format'!$C$50/100</f>
        <v>144.26350990600002</v>
      </c>
      <c r="F25" s="10">
        <f t="shared" si="0"/>
        <v>3.8028268171033703</v>
      </c>
      <c r="G25" s="4"/>
      <c r="H25" s="4"/>
    </row>
    <row r="26" spans="1:8" s="11" customFormat="1" ht="18">
      <c r="A26" s="12" t="s">
        <v>30</v>
      </c>
      <c r="B26" s="13">
        <f>'[20]Monthly Premium Data'!$B$49/100</f>
        <v>23.952949130000103</v>
      </c>
      <c r="C26" s="13">
        <f>'[20]Monthly Premium Data'!$B$50/100</f>
        <v>13.4619</v>
      </c>
      <c r="D26" s="9">
        <f>'[20]Monthly Premium Data'!$C$49/100</f>
        <v>83.7159</v>
      </c>
      <c r="E26" s="9">
        <f>'[20]Monthly Premium Data'!$C$50/100</f>
        <v>49.8489</v>
      </c>
      <c r="F26" s="10">
        <f t="shared" si="0"/>
        <v>67.93931260268532</v>
      </c>
      <c r="G26" s="4"/>
      <c r="H26" s="4"/>
    </row>
    <row r="27" spans="1:8" s="11" customFormat="1" ht="18">
      <c r="A27" s="8" t="s">
        <v>31</v>
      </c>
      <c r="B27" s="9">
        <f>'[21]New Format'!$B$49/100</f>
        <v>10.486670696000315</v>
      </c>
      <c r="C27" s="13">
        <f>'[21]New Format'!$B$50/100</f>
        <v>7.3613</v>
      </c>
      <c r="D27" s="13">
        <f>'[21]New Format'!$C$49/100</f>
        <v>61.848240023000315</v>
      </c>
      <c r="E27" s="13">
        <f>'[21]New Format'!$C$50/100</f>
        <v>7.3613</v>
      </c>
      <c r="F27" s="10">
        <f>(D27-E27)/E27*100</f>
        <v>740.1809466126949</v>
      </c>
      <c r="G27" s="4"/>
      <c r="H27" s="4"/>
    </row>
    <row r="28" spans="1:8" s="11" customFormat="1" ht="18">
      <c r="A28" s="16" t="s">
        <v>32</v>
      </c>
      <c r="B28" s="13">
        <f>'[22]SNAP-JULY'!$Q$8/100</f>
        <v>975.0169000000001</v>
      </c>
      <c r="C28" s="13">
        <f>'[22]SNAP-JULY'!$Q$9/100</f>
        <v>885.3747</v>
      </c>
      <c r="D28" s="13">
        <f>'[22]SNAP-JULY'!$AF$8/100</f>
        <v>4030.9464000000003</v>
      </c>
      <c r="E28" s="13">
        <f>'[22]SNAP-JULY'!$AF$9/100</f>
        <v>3628.8793999999994</v>
      </c>
      <c r="F28" s="10">
        <f t="shared" si="0"/>
        <v>11.079646240103791</v>
      </c>
      <c r="G28" s="4"/>
      <c r="H28" s="4"/>
    </row>
    <row r="29" spans="1:8" s="11" customFormat="1" ht="18">
      <c r="A29" s="16" t="s">
        <v>33</v>
      </c>
      <c r="B29" s="13">
        <f>'[23]July''13'!$B$48/100</f>
        <v>776.1399999999999</v>
      </c>
      <c r="C29" s="13">
        <f>'[23]July''13'!$B$49/100</f>
        <v>703.2</v>
      </c>
      <c r="D29" s="9">
        <f>'[23]July''13'!$C$48/100</f>
        <v>3242.53</v>
      </c>
      <c r="E29" s="9">
        <f>'[23]July''13'!$C$49/100</f>
        <v>2944.8200000000006</v>
      </c>
      <c r="F29" s="10">
        <f t="shared" si="0"/>
        <v>10.109616207442205</v>
      </c>
      <c r="G29" s="4"/>
      <c r="H29" s="4"/>
    </row>
    <row r="30" spans="1:8" s="11" customFormat="1" ht="18">
      <c r="A30" s="16" t="s">
        <v>34</v>
      </c>
      <c r="B30" s="13">
        <v>936.62</v>
      </c>
      <c r="C30" s="13">
        <v>875.1</v>
      </c>
      <c r="D30" s="13">
        <v>3594.29</v>
      </c>
      <c r="E30" s="13">
        <v>3298.42</v>
      </c>
      <c r="F30" s="10">
        <f t="shared" si="0"/>
        <v>8.970052328084352</v>
      </c>
      <c r="G30" s="4"/>
      <c r="H30" s="4"/>
    </row>
    <row r="31" spans="1:8" s="11" customFormat="1" ht="18">
      <c r="A31" s="16" t="s">
        <v>35</v>
      </c>
      <c r="B31" s="13">
        <f>'[24]Sheet1'!$B$52/100</f>
        <v>615.1218</v>
      </c>
      <c r="C31" s="13">
        <f>'[24]Sheet1'!$B$53/100</f>
        <v>528.6982</v>
      </c>
      <c r="D31" s="13">
        <f>'[24]Sheet1'!$C$52/100</f>
        <v>2573.8253000000004</v>
      </c>
      <c r="E31" s="13">
        <f>'[24]Sheet1'!$C$53/100</f>
        <v>2279.5892000000003</v>
      </c>
      <c r="F31" s="10">
        <f t="shared" si="0"/>
        <v>12.90741770490929</v>
      </c>
      <c r="G31" s="4"/>
      <c r="H31" s="4"/>
    </row>
    <row r="32" spans="1:8" s="11" customFormat="1" ht="18">
      <c r="A32" s="8" t="s">
        <v>36</v>
      </c>
      <c r="B32" s="9">
        <f>'[25]New Format'!$B$49/100</f>
        <v>105.0062</v>
      </c>
      <c r="C32" s="9">
        <f>'[25]New Format'!$B$50/100</f>
        <v>97.29879999999999</v>
      </c>
      <c r="D32" s="9">
        <f>'[25]New Format'!$C$49/100</f>
        <v>394.9767</v>
      </c>
      <c r="E32" s="9">
        <f>'[25]New Format'!$C$50/100</f>
        <v>348.3995</v>
      </c>
      <c r="F32" s="10">
        <f t="shared" si="0"/>
        <v>13.368905523687607</v>
      </c>
      <c r="G32" s="4"/>
      <c r="H32" s="4"/>
    </row>
    <row r="33" spans="1:8" s="11" customFormat="1" ht="18">
      <c r="A33" s="8" t="s">
        <v>37</v>
      </c>
      <c r="B33" s="9">
        <f>'[26]July''13'!$C$11/100</f>
        <v>185.4185</v>
      </c>
      <c r="C33" s="9">
        <f>'[26]July''13'!$C$12/100</f>
        <v>122.70309999999999</v>
      </c>
      <c r="D33" s="9">
        <f>'[26]July''13'!$D$11/100</f>
        <v>539.8007</v>
      </c>
      <c r="E33" s="9">
        <f>'[26]July''13'!$D$12/100</f>
        <v>292.7747</v>
      </c>
      <c r="F33" s="10">
        <f t="shared" si="0"/>
        <v>84.37409379977164</v>
      </c>
      <c r="G33" s="4"/>
      <c r="H33" s="4"/>
    </row>
    <row r="34" spans="1:7" s="11" customFormat="1" ht="18">
      <c r="A34" s="17" t="s">
        <v>38</v>
      </c>
      <c r="B34" s="18">
        <f>SUM(B7:B27)</f>
        <v>2785.361811961136</v>
      </c>
      <c r="C34" s="18">
        <f>SUM(C7:C27)</f>
        <v>2342.007067072638</v>
      </c>
      <c r="D34" s="18">
        <f>SUM(D7:D27)</f>
        <v>11517.430523177347</v>
      </c>
      <c r="E34" s="18">
        <f>SUM(E7:E27)</f>
        <v>9280.640909896176</v>
      </c>
      <c r="F34" s="19">
        <f t="shared" si="0"/>
        <v>24.10167180260177</v>
      </c>
      <c r="G34" s="4"/>
    </row>
    <row r="35" spans="1:7" s="11" customFormat="1" ht="18">
      <c r="A35" s="17" t="s">
        <v>39</v>
      </c>
      <c r="B35" s="18">
        <f>SUM(B28:B33)</f>
        <v>3593.3233999999993</v>
      </c>
      <c r="C35" s="18">
        <f>SUM(C28:C33)</f>
        <v>3212.3748000000005</v>
      </c>
      <c r="D35" s="18">
        <f>SUM(D28:D33)</f>
        <v>14376.3691</v>
      </c>
      <c r="E35" s="18">
        <f>SUM(E28:E33)</f>
        <v>12792.8828</v>
      </c>
      <c r="F35" s="19">
        <f t="shared" si="0"/>
        <v>12.37786920083408</v>
      </c>
      <c r="G35" s="4"/>
    </row>
    <row r="36" spans="1:6" ht="19.5" customHeight="1">
      <c r="A36" s="17" t="s">
        <v>40</v>
      </c>
      <c r="B36" s="18">
        <f>+B34+B35</f>
        <v>6378.685211961136</v>
      </c>
      <c r="C36" s="18">
        <f>+C34+C35</f>
        <v>5554.381867072639</v>
      </c>
      <c r="D36" s="18">
        <f>+D34+D35</f>
        <v>25893.799623177347</v>
      </c>
      <c r="E36" s="18">
        <f>+E34+E35</f>
        <v>22073.523709896173</v>
      </c>
      <c r="F36" s="19">
        <f>(D36-E36)/E36*100</f>
        <v>17.30705058009582</v>
      </c>
    </row>
    <row r="37" spans="1:6" ht="18">
      <c r="A37" s="20"/>
      <c r="B37" s="21"/>
      <c r="C37" s="21"/>
      <c r="D37" s="21"/>
      <c r="E37" s="21"/>
      <c r="F37" s="22"/>
    </row>
    <row r="38" spans="1:6" ht="12.75" customHeight="1">
      <c r="A38" s="24" t="s">
        <v>41</v>
      </c>
      <c r="B38" s="24"/>
      <c r="C38" s="24"/>
      <c r="D38" s="24"/>
      <c r="E38" s="24"/>
      <c r="F38" s="24"/>
    </row>
    <row r="39" spans="1:6" ht="15">
      <c r="A39" s="24" t="s">
        <v>42</v>
      </c>
      <c r="B39" s="24"/>
      <c r="C39" s="24"/>
      <c r="D39" s="24"/>
      <c r="E39" s="24"/>
      <c r="F39" s="24"/>
    </row>
    <row r="40" ht="12.75">
      <c r="D40" s="23"/>
    </row>
    <row r="41" spans="4:5" ht="12.75">
      <c r="D41" s="23"/>
      <c r="E41" s="23"/>
    </row>
    <row r="43" spans="2:3" ht="12.75">
      <c r="B43" s="23"/>
      <c r="C43" s="23"/>
    </row>
    <row r="44" ht="12.75">
      <c r="B44" s="23"/>
    </row>
    <row r="45" ht="12.75">
      <c r="B45" s="23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F10" sqref="F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2013-09-12T10:37:05Z</dcterms:modified>
  <cp:category/>
  <cp:version/>
  <cp:contentType/>
  <cp:contentStatus/>
</cp:coreProperties>
</file>