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7620" firstSheet="1" activeTab="1"/>
  </bookViews>
  <sheets>
    <sheet name="APRIL_2017_Website" sheetId="1" state="hidden" r:id="rId1"/>
    <sheet name="JANUARY_2018_Website" sheetId="2" r:id="rId2"/>
  </sheets>
  <definedNames>
    <definedName name="New_India" localSheetId="1">'JANUARY_2018_Website'!$B$78:$E$81</definedName>
    <definedName name="New_India">'APRIL_2017_Website'!$B$33:$E$36</definedName>
    <definedName name="_xlnm.Print_Area" localSheetId="0">'APRIL_2017_Website'!$A$1:$G$46</definedName>
    <definedName name="_xlnm.Print_Area" localSheetId="1">'JANUARY_2018_Website'!$A$2:$G$50</definedName>
  </definedNames>
  <calcPr fullCalcOnLoad="1"/>
</workbook>
</file>

<file path=xl/sharedStrings.xml><?xml version="1.0" encoding="utf-8"?>
<sst xmlns="http://schemas.openxmlformats.org/spreadsheetml/2006/main" count="178" uniqueCount="118">
  <si>
    <t>INSURER</t>
  </si>
  <si>
    <t>GROWTH OVER THE CORRESPONDING PERIOD OF PREVIOUS YEAR</t>
  </si>
  <si>
    <t>Royal Sundaram</t>
  </si>
  <si>
    <t>Tata-AIG</t>
  </si>
  <si>
    <t>Reliance General</t>
  </si>
  <si>
    <t>IFFCO-Tokio</t>
  </si>
  <si>
    <t>ICICI-lombard</t>
  </si>
  <si>
    <t>Bajaj Allianz</t>
  </si>
  <si>
    <t>HDFC ERGO General</t>
  </si>
  <si>
    <t>Cholamandalam</t>
  </si>
  <si>
    <t xml:space="preserve">Future Generali </t>
  </si>
  <si>
    <t xml:space="preserve">Universal Sompo </t>
  </si>
  <si>
    <t xml:space="preserve">Shriram General </t>
  </si>
  <si>
    <t xml:space="preserve">Bharti AXA General </t>
  </si>
  <si>
    <t xml:space="preserve">Raheja QBE </t>
  </si>
  <si>
    <t>SBI General</t>
  </si>
  <si>
    <r>
      <t>HDFC General (</t>
    </r>
    <r>
      <rPr>
        <b/>
        <sz val="8"/>
        <rFont val="Arial"/>
        <family val="2"/>
      </rPr>
      <t>Formerly Known as L&amp;T General</t>
    </r>
    <r>
      <rPr>
        <sz val="8"/>
        <rFont val="Arial"/>
        <family val="2"/>
      </rPr>
      <t>)</t>
    </r>
  </si>
  <si>
    <t>Magma HDI</t>
  </si>
  <si>
    <t>Liberty</t>
  </si>
  <si>
    <t>Kotak Mahindra#</t>
  </si>
  <si>
    <t>Private Sector Gen. Insurers Total</t>
  </si>
  <si>
    <t>Star Health &amp; Allied Insurance</t>
  </si>
  <si>
    <t>Apollo MUNICH</t>
  </si>
  <si>
    <t xml:space="preserve">Max BUPA </t>
  </si>
  <si>
    <t>Religare</t>
  </si>
  <si>
    <t>Cigna TTK</t>
  </si>
  <si>
    <t>Aditya Birla Health **</t>
  </si>
  <si>
    <t>NA</t>
  </si>
  <si>
    <t>Stand-alone Pvt Health Insurers</t>
  </si>
  <si>
    <t>New India</t>
  </si>
  <si>
    <t xml:space="preserve">National </t>
  </si>
  <si>
    <t>United India</t>
  </si>
  <si>
    <t>Oriental</t>
  </si>
  <si>
    <t>Public Sector Insurers Total</t>
  </si>
  <si>
    <t>ECGC</t>
  </si>
  <si>
    <t>AIC</t>
  </si>
  <si>
    <t>Specialized PSU Insurers</t>
  </si>
  <si>
    <t>PRIVATE TOTAL</t>
  </si>
  <si>
    <t>PUBLIC TOTAL</t>
  </si>
  <si>
    <t xml:space="preserve">GRAND TOTAL </t>
  </si>
  <si>
    <t xml:space="preserve">Note: Compiled on the basis of data submitted by the Insurance companies      </t>
  </si>
  <si>
    <t xml:space="preserve"> # Commenced operations in Dec 2015</t>
  </si>
  <si>
    <t>** commenced operations in October 2016</t>
  </si>
  <si>
    <t>2017-18</t>
  </si>
  <si>
    <t>INSURANCE REGULATORY AND DEVELOPMENT AUTHORITY OF INDIA</t>
  </si>
  <si>
    <t>For The Month of APRIL</t>
  </si>
  <si>
    <t>MARKET SHARE UPTO the Month Of April , 2017</t>
  </si>
  <si>
    <t>Upto APRIL 2017</t>
  </si>
  <si>
    <t>GROSS DIRECT PREMIUM UNDERWRITTEN FOR AND UPTO THE MONTH  OF APRIL, 2017</t>
  </si>
  <si>
    <t>(Rs. in crores)</t>
  </si>
  <si>
    <t>2016-17</t>
  </si>
  <si>
    <t>FLASH FIGURES -- NON LIFE INSURERS ( Provisional &amp; Unaudited)</t>
  </si>
  <si>
    <t>Kotak Mahindra</t>
  </si>
  <si>
    <t xml:space="preserve">Reliance General </t>
  </si>
  <si>
    <r>
      <t>HDFC ERGO General</t>
    </r>
    <r>
      <rPr>
        <b/>
        <vertAlign val="superscript"/>
        <sz val="10"/>
        <rFont val="Rupee Foradian"/>
        <family val="0"/>
      </rPr>
      <t>#</t>
    </r>
  </si>
  <si>
    <t xml:space="preserve">Aditya Birla Health </t>
  </si>
  <si>
    <t xml:space="preserve"> Gen. Insurer's Total</t>
  </si>
  <si>
    <t>Specialized  Insurers</t>
  </si>
  <si>
    <t>For The Month of JANUARY 2018</t>
  </si>
  <si>
    <t>Upto JANUARY 2018</t>
  </si>
  <si>
    <t>GROSS DIRECT PREMIUM UNDERWRITTEN FOR AND UPTO THE MONTH  OF JANUARY, 2018</t>
  </si>
  <si>
    <t>MARKET SHARE UPTO the Month Of  JANUARY, 2018</t>
  </si>
  <si>
    <r>
      <t>DHFL General</t>
    </r>
    <r>
      <rPr>
        <b/>
        <sz val="10"/>
        <rFont val="Rupee Foradian"/>
        <family val="0"/>
      </rPr>
      <t>**</t>
    </r>
  </si>
  <si>
    <r>
      <t>Go Digit General Insurance</t>
    </r>
    <r>
      <rPr>
        <vertAlign val="superscript"/>
        <sz val="12"/>
        <color indexed="8"/>
        <rFont val="Rupee Foradian"/>
        <family val="0"/>
      </rPr>
      <t>**</t>
    </r>
  </si>
  <si>
    <t>* Commenced operations in DECEMBER 2017</t>
  </si>
  <si>
    <t>** Commenced operations in NOVEMBER 2017</t>
  </si>
  <si>
    <r>
      <rPr>
        <b/>
        <vertAlign val="superscript"/>
        <sz val="12"/>
        <rFont val="Arial"/>
        <family val="2"/>
      </rPr>
      <t>#</t>
    </r>
    <r>
      <rPr>
        <b/>
        <sz val="12"/>
        <rFont val="Arial"/>
        <family val="2"/>
      </rPr>
      <t xml:space="preserve"> 1.The Insurance  Regulatory and Development Authority of India (IRDAI), vide letter dated August 14, 2017 has given final approval in respect of merger of HDFC Ergo General Insurance  Co. Ltd. with HDFC General Insurance Ltd. ( formerly Known as L&amp;T General Insurance Co.Ltd.). The merged entity is known as HDFC ERGO General Insurance Co.Ltd.                                                                                                                                           2.Figures for Previous Year pertain to HDFC ERGO and HDFC General Insurance Ltd. (Formerly known as L &amp; T General Insurance Com. Ltd.) </t>
    </r>
  </si>
  <si>
    <t>Acko General Insurance *</t>
  </si>
  <si>
    <t xml:space="preserve">भारतीय बीमा विनियामक और विकास प्राधिकरण </t>
  </si>
  <si>
    <t>फ्लैश ऑंकड़े - गैर जीवन बीमाकर्ता  (अनंतिम और बिना लेखा परीक्षा )'</t>
  </si>
  <si>
    <t xml:space="preserve">
जनवरी, 2018 माह और तक के लिए सकल प्रत्यक्ष प्रीमियम अधिग्रहण' </t>
  </si>
  <si>
    <t>(रुपये करोड़ में)</t>
  </si>
  <si>
    <t xml:space="preserve">दिसम्बर 2017 माह के लिए </t>
  </si>
  <si>
    <t xml:space="preserve">दिसम्बर 2017 माह तक </t>
  </si>
  <si>
    <t>जनवरी 2018 माह तक बाजार शेयर (%)</t>
  </si>
  <si>
    <t xml:space="preserve">पिछले वर्ष की इसी अवधि के मुकाबले जीडीपी में वृद्धि दर (%)  जनवरी 2018 तक </t>
  </si>
  <si>
    <t xml:space="preserve">बीमाकर्ता </t>
  </si>
  <si>
    <t>एको जनरल इंश्योरेंस *</t>
  </si>
  <si>
    <t>अप्रयोज्य</t>
  </si>
  <si>
    <t>बजाज अलियांज</t>
  </si>
  <si>
    <t>भारती एक्सा जनरल</t>
  </si>
  <si>
    <t>चोलामंडलम</t>
  </si>
  <si>
    <t>डीएचएफएल जनरल **</t>
  </si>
  <si>
    <t>फ्यूचर जनराली</t>
  </si>
  <si>
    <t>गो डिजिट जनरल इंश्योरेंस **</t>
  </si>
  <si>
    <t>एचडीएफसी एर्गो जनरल #</t>
  </si>
  <si>
    <t>आईसीआईसीआई - लोम्बार्ड</t>
  </si>
  <si>
    <t>इफको-टोकियो</t>
  </si>
  <si>
    <t>कोटक महिंद्रा</t>
  </si>
  <si>
    <t>लिबर्टी</t>
  </si>
  <si>
    <t>मेग्मा एचडीआई</t>
  </si>
  <si>
    <t xml:space="preserve">नेशनल </t>
  </si>
  <si>
    <t xml:space="preserve">न्यू इंडिया </t>
  </si>
  <si>
    <t xml:space="preserve">ओरियंटल </t>
  </si>
  <si>
    <t>रहेजा क्यूबीई</t>
  </si>
  <si>
    <t>रिलायंस जनरल</t>
  </si>
  <si>
    <t>रॉयल सुंदरम</t>
  </si>
  <si>
    <t>एसबीआई जनरल</t>
  </si>
  <si>
    <t>श्रीराम जनरल</t>
  </si>
  <si>
    <t>टाटा-एआईजी</t>
  </si>
  <si>
    <t xml:space="preserve">यूनाइटेड इंडिया </t>
  </si>
  <si>
    <t xml:space="preserve">यूनिवर्सल सोम्पो </t>
  </si>
  <si>
    <t xml:space="preserve">साधारण बीमाकर्ता कुल </t>
  </si>
  <si>
    <t xml:space="preserve">आदित्य बिड़ला हेल्थ </t>
  </si>
  <si>
    <t xml:space="preserve">अपोलो म्यूनिख </t>
  </si>
  <si>
    <t>सिग्ना टीटीके</t>
  </si>
  <si>
    <t>मैक्स बूपा</t>
  </si>
  <si>
    <t>रेलिगेयर</t>
  </si>
  <si>
    <t>स्टार हेल्थ &amp; एलाइड इंश्योरेंस</t>
  </si>
  <si>
    <t>स्टैंडालोन स्वास्थ्य बीमाकर्ता</t>
  </si>
  <si>
    <t xml:space="preserve">एआईसी </t>
  </si>
  <si>
    <t>ईसीजीसी</t>
  </si>
  <si>
    <t>विशेषीकृत बीमाकर्ता</t>
  </si>
  <si>
    <t>कुल योग</t>
  </si>
  <si>
    <t xml:space="preserve">नोट: बीमा कंपनियों द्वारा प्रस्तुत आंकड़ों के आधार पर संकलित किया गया     </t>
  </si>
  <si>
    <r>
      <rPr>
        <b/>
        <vertAlign val="superscript"/>
        <sz val="12"/>
        <rFont val="Arial Narrow"/>
        <family val="2"/>
      </rPr>
      <t>#</t>
    </r>
    <r>
      <rPr>
        <b/>
        <sz val="12"/>
        <rFont val="Arial Narrow"/>
        <family val="2"/>
      </rPr>
      <t xml:space="preserve">  1 भारतीय बीमा विनियामक और विकास प्राधिकरण (आईआरडीएआई) ने 14 अगस्त 2017 के पत्र  द्वारा एचडीएफसी जनरल इंश्योरेंस लिमिटेड (पूर्व में एल एंड टी  जनरल इंश्योरेंस कंपनी लिमिटेड के नाम से ज्ञात ) का एचडीएफसी एर्गो जनरल इंश्योरेंस कंपनी लिमिटेड के साथ विलय के संबंध में अंतिम मंजूरी दे दी है।  विलीन कम्पनी को एचडीएफसी एर्गो जनरल इंश्योरेंस कंपनी लिमिटेड के नाम से जाना जाता है ।                                                                                     2. एचडीएफसी एर्गो तथा एचडीएफसी जनरल इंश्योरेंस लिमिटेड (पूर्व में एल एंड टी जनरल इंश्योरेंस कंपनी लिमिटेड के नाम से ज्ञात ) से सम्बंधित पिछले वर्ष के ऑंकड़े।</t>
    </r>
  </si>
  <si>
    <t>* दिसंबर 2017 में शुरू किए गए परिचालन</t>
  </si>
  <si>
    <t>* नवंबर 2017 में शुरू किए गए परिचालन</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</si>
</sst>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409]dddd\,\ mmmm\ dd\,\ yyyy"/>
    <numFmt numFmtId="178" formatCode="[$-409]h:mm:ss\ AM/PM"/>
    <numFmt numFmtId="179" formatCode="[$-4009]dd\ mmmm\ yyyy"/>
    <numFmt numFmtId="180" formatCode="0.00000"/>
    <numFmt numFmtId="181" formatCode="0.0000"/>
    <numFmt numFmtId="182" formatCode="0.000"/>
    <numFmt numFmtId="183" formatCode="0.000000"/>
    <numFmt numFmtId="184" formatCode="_(* #,##0.0_);_(* \(#,##0.0\);_(* &quot;-&quot;??_);_(@_)"/>
    <numFmt numFmtId="185" formatCode="_(* #,##0_);_(* \(#,##0\);_(* &quot;-&quot;??_);_(@_)"/>
    <numFmt numFmtId="186" formatCode="#,##0.0"/>
  </numFmts>
  <fonts count="70">
    <font>
      <sz val="11"/>
      <color theme="1"/>
      <name val="Calibri"/>
      <family val="2"/>
    </font>
    <font>
      <sz val="11"/>
      <color indexed="8"/>
      <name val="Calibri"/>
      <family val="2"/>
    </font>
    <font>
      <sz val="10"/>
      <name val="Arial"/>
      <family val="2"/>
    </font>
    <font>
      <b/>
      <sz val="10"/>
      <name val="Rupee Foradian"/>
      <family val="2"/>
    </font>
    <font>
      <sz val="10"/>
      <name val="Rupee Foradian"/>
      <family val="2"/>
    </font>
    <font>
      <b/>
      <sz val="10"/>
      <name val="Trebuchet MS"/>
      <family val="2"/>
    </font>
    <font>
      <b/>
      <sz val="8"/>
      <name val="Arial"/>
      <family val="2"/>
    </font>
    <font>
      <sz val="8"/>
      <name val="Arial"/>
      <family val="2"/>
    </font>
    <font>
      <sz val="10"/>
      <name val="Trebuchet MS"/>
      <family val="2"/>
    </font>
    <font>
      <sz val="10"/>
      <name val="Bookman Old Style"/>
      <family val="1"/>
    </font>
    <font>
      <sz val="11"/>
      <name val="Trebuchet MS"/>
      <family val="2"/>
    </font>
    <font>
      <sz val="12"/>
      <name val="Arial"/>
      <family val="2"/>
    </font>
    <font>
      <b/>
      <sz val="12"/>
      <name val="Arial"/>
      <family val="2"/>
    </font>
    <font>
      <b/>
      <sz val="11"/>
      <name val="Rupee Foradian"/>
      <family val="0"/>
    </font>
    <font>
      <sz val="11"/>
      <name val="Times New Roman"/>
      <family val="1"/>
    </font>
    <font>
      <b/>
      <vertAlign val="superscript"/>
      <sz val="10"/>
      <name val="Rupee Foradian"/>
      <family val="0"/>
    </font>
    <font>
      <b/>
      <vertAlign val="superscript"/>
      <sz val="12"/>
      <name val="Arial"/>
      <family val="2"/>
    </font>
    <font>
      <vertAlign val="superscript"/>
      <sz val="12"/>
      <color indexed="8"/>
      <name val="Rupee Foradian"/>
      <family val="0"/>
    </font>
    <font>
      <b/>
      <sz val="12"/>
      <name val="Arial Narrow"/>
      <family val="2"/>
    </font>
    <font>
      <b/>
      <sz val="13"/>
      <name val="Arial Narrow"/>
      <family val="2"/>
    </font>
    <font>
      <sz val="12"/>
      <name val="Arial Narrow"/>
      <family val="2"/>
    </font>
    <font>
      <b/>
      <vertAlign val="superscript"/>
      <sz val="12"/>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sz val="12"/>
      <color indexed="8"/>
      <name val="Arial"/>
      <family val="2"/>
    </font>
    <font>
      <b/>
      <sz val="12"/>
      <color indexed="8"/>
      <name val="Arial Narrow"/>
      <family val="2"/>
    </font>
    <font>
      <sz val="10"/>
      <color indexed="8"/>
      <name val="Rupee Foradian"/>
      <family val="0"/>
    </font>
    <font>
      <sz val="12"/>
      <color indexed="8"/>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b/>
      <sz val="12"/>
      <color rgb="FF000000"/>
      <name val="Arial"/>
      <family val="2"/>
    </font>
    <font>
      <b/>
      <sz val="12"/>
      <color theme="1"/>
      <name val="Arial"/>
      <family val="2"/>
    </font>
    <font>
      <sz val="12"/>
      <color rgb="FF000000"/>
      <name val="Arial"/>
      <family val="2"/>
    </font>
    <font>
      <b/>
      <sz val="12"/>
      <color theme="1"/>
      <name val="Arial Narrow"/>
      <family val="2"/>
    </font>
    <font>
      <sz val="10"/>
      <color theme="1"/>
      <name val="Rupee Foradian"/>
      <family val="0"/>
    </font>
    <font>
      <sz val="12"/>
      <color theme="1"/>
      <name val="Arial Narrow"/>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FFFF00"/>
        <bgColor indexed="64"/>
      </patternFill>
    </fill>
    <fill>
      <patternFill patternType="solid">
        <fgColor rgb="FF16D6EA"/>
        <bgColor indexed="64"/>
      </patternFill>
    </fill>
    <fill>
      <patternFill patternType="solid">
        <fgColor rgb="FFFFC000"/>
        <bgColor indexed="64"/>
      </patternFill>
    </fill>
    <fill>
      <patternFill patternType="solid">
        <fgColor theme="0"/>
        <bgColor indexed="64"/>
      </patternFill>
    </fill>
    <fill>
      <patternFill patternType="solid">
        <fgColor rgb="FFFF99FF"/>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bottom/>
    </border>
    <border>
      <left style="thin"/>
      <right style="thin"/>
      <top/>
      <bottom style="thin"/>
    </border>
    <border>
      <left style="thin"/>
      <right style="thin"/>
      <top style="thin"/>
      <bottom>
        <color indexed="63"/>
      </bottom>
    </border>
    <border>
      <left/>
      <right style="thin"/>
      <top style="thin"/>
      <bottom style="thin"/>
    </border>
    <border>
      <left style="thin"/>
      <right/>
      <top style="thin"/>
      <bottom style="thin"/>
    </border>
    <border>
      <left>
        <color indexed="63"/>
      </left>
      <right style="thin"/>
      <top/>
      <bottom style="thin"/>
    </border>
    <border>
      <left style="thin"/>
      <right>
        <color indexed="63"/>
      </right>
      <top>
        <color indexed="63"/>
      </top>
      <bottom>
        <color indexed="63"/>
      </bottom>
    </border>
    <border>
      <left style="thin"/>
      <right style="medium"/>
      <top/>
      <bottom style="thin"/>
    </border>
    <border>
      <left style="thin"/>
      <right style="medium"/>
      <top style="thin"/>
      <bottom style="thin"/>
    </border>
    <border>
      <left/>
      <right style="medium">
        <color rgb="FF000000"/>
      </right>
      <top/>
      <bottom style="medium">
        <color rgb="FF000000"/>
      </bottom>
    </border>
    <border>
      <left>
        <color indexed="63"/>
      </left>
      <right>
        <color indexed="63"/>
      </right>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2"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2" fillId="0" borderId="0" applyNumberForma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74">
    <xf numFmtId="0" fontId="0" fillId="0" borderId="0" xfId="0" applyFont="1" applyAlignment="1">
      <alignment/>
    </xf>
    <xf numFmtId="0" fontId="4" fillId="0" borderId="0" xfId="59" applyFont="1" applyAlignment="1">
      <alignment vertical="center"/>
      <protection/>
    </xf>
    <xf numFmtId="0" fontId="4" fillId="0" borderId="0" xfId="59" applyFont="1" applyBorder="1" applyAlignment="1">
      <alignment vertical="center"/>
      <protection/>
    </xf>
    <xf numFmtId="0" fontId="3" fillId="0" borderId="0" xfId="59" applyFont="1" applyAlignment="1">
      <alignment horizontal="right" vertical="center"/>
      <protection/>
    </xf>
    <xf numFmtId="0" fontId="4" fillId="0" borderId="0" xfId="59" applyFont="1" applyFill="1" applyAlignment="1">
      <alignment vertical="center"/>
      <protection/>
    </xf>
    <xf numFmtId="0" fontId="5" fillId="0" borderId="10" xfId="59" applyFont="1" applyBorder="1" applyAlignment="1">
      <alignment horizontal="center" vertical="center" wrapText="1"/>
      <protection/>
    </xf>
    <xf numFmtId="0" fontId="4" fillId="0" borderId="10" xfId="59" applyFont="1" applyBorder="1" applyAlignment="1">
      <alignment vertical="center"/>
      <protection/>
    </xf>
    <xf numFmtId="0" fontId="4" fillId="0" borderId="10" xfId="59" applyFont="1" applyFill="1" applyBorder="1" applyAlignment="1">
      <alignment vertical="center"/>
      <protection/>
    </xf>
    <xf numFmtId="0" fontId="2" fillId="0" borderId="10" xfId="59" applyFont="1" applyFill="1" applyBorder="1" applyAlignment="1">
      <alignment horizontal="left" vertical="center" wrapText="1"/>
      <protection/>
    </xf>
    <xf numFmtId="0" fontId="8" fillId="0" borderId="10" xfId="59" applyFont="1" applyBorder="1">
      <alignment/>
      <protection/>
    </xf>
    <xf numFmtId="0" fontId="9" fillId="0" borderId="10" xfId="59" applyFont="1" applyFill="1" applyBorder="1">
      <alignment/>
      <protection/>
    </xf>
    <xf numFmtId="0" fontId="10" fillId="0" borderId="0" xfId="0" applyFont="1" applyAlignment="1">
      <alignment/>
    </xf>
    <xf numFmtId="2" fontId="4" fillId="0" borderId="0" xfId="59" applyNumberFormat="1" applyFont="1" applyBorder="1" applyAlignment="1">
      <alignment vertical="center"/>
      <protection/>
    </xf>
    <xf numFmtId="2" fontId="3" fillId="0" borderId="0" xfId="45" applyNumberFormat="1" applyFont="1" applyFill="1" applyBorder="1" applyAlignment="1">
      <alignment vertical="center" wrapText="1"/>
    </xf>
    <xf numFmtId="2" fontId="4" fillId="0" borderId="0" xfId="59" applyNumberFormat="1" applyFont="1" applyFill="1" applyBorder="1" applyAlignment="1">
      <alignment vertical="center"/>
      <protection/>
    </xf>
    <xf numFmtId="2" fontId="3" fillId="0" borderId="0" xfId="45" applyNumberFormat="1" applyFont="1" applyFill="1" applyBorder="1" applyAlignment="1">
      <alignment vertical="center"/>
    </xf>
    <xf numFmtId="0" fontId="4" fillId="0" borderId="0" xfId="59" applyFont="1" applyFill="1" applyBorder="1" applyAlignment="1">
      <alignment vertical="center"/>
      <protection/>
    </xf>
    <xf numFmtId="0" fontId="5" fillId="33" borderId="10" xfId="59" applyFont="1" applyFill="1" applyBorder="1">
      <alignment/>
      <protection/>
    </xf>
    <xf numFmtId="0" fontId="3" fillId="33" borderId="10" xfId="59" applyFont="1" applyFill="1" applyBorder="1" applyAlignment="1">
      <alignment vertical="center"/>
      <protection/>
    </xf>
    <xf numFmtId="2" fontId="3" fillId="34" borderId="10" xfId="45" applyNumberFormat="1" applyFont="1" applyFill="1" applyBorder="1" applyAlignment="1">
      <alignment vertical="center"/>
    </xf>
    <xf numFmtId="2" fontId="3" fillId="35" borderId="10" xfId="45" applyNumberFormat="1" applyFont="1" applyFill="1" applyBorder="1" applyAlignment="1">
      <alignment vertical="center"/>
    </xf>
    <xf numFmtId="0" fontId="63" fillId="0" borderId="10" xfId="0" applyFont="1" applyBorder="1" applyAlignment="1">
      <alignment/>
    </xf>
    <xf numFmtId="0" fontId="63" fillId="0" borderId="0" xfId="0" applyFont="1" applyAlignment="1">
      <alignment/>
    </xf>
    <xf numFmtId="2" fontId="11" fillId="0" borderId="10" xfId="59" applyNumberFormat="1" applyFont="1" applyBorder="1" applyAlignment="1">
      <alignment/>
      <protection/>
    </xf>
    <xf numFmtId="2" fontId="11" fillId="0" borderId="10" xfId="45" applyNumberFormat="1" applyFont="1" applyFill="1" applyBorder="1" applyAlignment="1">
      <alignment/>
    </xf>
    <xf numFmtId="0" fontId="63" fillId="0" borderId="10" xfId="0" applyFont="1" applyBorder="1" applyAlignment="1">
      <alignment/>
    </xf>
    <xf numFmtId="2" fontId="12" fillId="33" borderId="10" xfId="59" applyNumberFormat="1" applyFont="1" applyFill="1" applyBorder="1" applyAlignment="1">
      <alignment/>
      <protection/>
    </xf>
    <xf numFmtId="2" fontId="12" fillId="33" borderId="10" xfId="45" applyNumberFormat="1" applyFont="1" applyFill="1" applyBorder="1" applyAlignment="1">
      <alignment/>
    </xf>
    <xf numFmtId="2" fontId="11" fillId="0" borderId="10" xfId="45" applyNumberFormat="1" applyFont="1" applyFill="1" applyBorder="1" applyAlignment="1">
      <alignment horizontal="right"/>
    </xf>
    <xf numFmtId="2" fontId="12" fillId="0" borderId="10" xfId="45" applyNumberFormat="1" applyFont="1" applyFill="1" applyBorder="1" applyAlignment="1">
      <alignment/>
    </xf>
    <xf numFmtId="2" fontId="12" fillId="34" borderId="10" xfId="59" applyNumberFormat="1" applyFont="1" applyFill="1" applyBorder="1" applyAlignment="1">
      <alignment/>
      <protection/>
    </xf>
    <xf numFmtId="2" fontId="12" fillId="34" borderId="10" xfId="45" applyNumberFormat="1" applyFont="1" applyFill="1" applyBorder="1" applyAlignment="1">
      <alignment/>
    </xf>
    <xf numFmtId="2" fontId="12" fillId="35" borderId="10" xfId="59" applyNumberFormat="1" applyFont="1" applyFill="1" applyBorder="1" applyAlignment="1">
      <alignment/>
      <protection/>
    </xf>
    <xf numFmtId="2" fontId="12" fillId="35" borderId="10" xfId="45" applyNumberFormat="1" applyFont="1" applyFill="1" applyBorder="1" applyAlignment="1">
      <alignment/>
    </xf>
    <xf numFmtId="0" fontId="11" fillId="0" borderId="0" xfId="59" applyFont="1" applyBorder="1" applyAlignment="1">
      <alignment vertical="center"/>
      <protection/>
    </xf>
    <xf numFmtId="2" fontId="11" fillId="0" borderId="0" xfId="59" applyNumberFormat="1" applyFont="1" applyAlignment="1">
      <alignment vertical="center"/>
      <protection/>
    </xf>
    <xf numFmtId="0" fontId="64" fillId="0" borderId="11" xfId="0" applyFont="1" applyFill="1" applyBorder="1" applyAlignment="1">
      <alignment/>
    </xf>
    <xf numFmtId="0" fontId="64" fillId="0" borderId="0" xfId="0" applyFont="1" applyFill="1" applyBorder="1" applyAlignment="1">
      <alignment/>
    </xf>
    <xf numFmtId="0" fontId="65" fillId="0" borderId="0" xfId="0" applyFont="1" applyBorder="1" applyAlignment="1">
      <alignment/>
    </xf>
    <xf numFmtId="0" fontId="11" fillId="0" borderId="0" xfId="59" applyFont="1" applyAlignment="1">
      <alignment vertical="center"/>
      <protection/>
    </xf>
    <xf numFmtId="0" fontId="11" fillId="0" borderId="10" xfId="0" applyFont="1" applyBorder="1" applyAlignment="1">
      <alignment/>
    </xf>
    <xf numFmtId="0" fontId="11" fillId="0" borderId="10" xfId="0" applyFont="1" applyBorder="1" applyAlignment="1">
      <alignment horizontal="right" vertical="center"/>
    </xf>
    <xf numFmtId="2" fontId="63" fillId="0" borderId="10" xfId="0" applyNumberFormat="1" applyFont="1" applyBorder="1" applyAlignment="1">
      <alignment/>
    </xf>
    <xf numFmtId="2" fontId="63" fillId="0" borderId="10" xfId="0" applyNumberFormat="1" applyFont="1" applyBorder="1" applyAlignment="1">
      <alignment/>
    </xf>
    <xf numFmtId="0" fontId="66" fillId="0" borderId="0" xfId="0" applyFont="1" applyAlignment="1">
      <alignment/>
    </xf>
    <xf numFmtId="2" fontId="66" fillId="0" borderId="0" xfId="0" applyNumberFormat="1" applyFont="1" applyAlignment="1">
      <alignment/>
    </xf>
    <xf numFmtId="43" fontId="63" fillId="0" borderId="12" xfId="42" applyFont="1" applyBorder="1" applyAlignment="1">
      <alignment/>
    </xf>
    <xf numFmtId="2" fontId="63" fillId="0" borderId="0" xfId="0" applyNumberFormat="1" applyFont="1" applyAlignment="1">
      <alignment/>
    </xf>
    <xf numFmtId="2" fontId="66" fillId="0" borderId="10" xfId="0" applyNumberFormat="1" applyFont="1" applyBorder="1" applyAlignment="1">
      <alignment/>
    </xf>
    <xf numFmtId="2" fontId="66" fillId="0" borderId="10" xfId="0" applyNumberFormat="1" applyFont="1" applyBorder="1" applyAlignment="1">
      <alignment/>
    </xf>
    <xf numFmtId="2" fontId="66" fillId="0" borderId="13" xfId="0" applyNumberFormat="1" applyFont="1" applyBorder="1" applyAlignment="1">
      <alignment/>
    </xf>
    <xf numFmtId="2" fontId="11" fillId="0" borderId="14" xfId="45" applyNumberFormat="1" applyFont="1" applyFill="1" applyBorder="1" applyAlignment="1">
      <alignment/>
    </xf>
    <xf numFmtId="2" fontId="11" fillId="0" borderId="10" xfId="59" applyNumberFormat="1" applyFont="1" applyBorder="1" applyAlignment="1">
      <alignment horizontal="right"/>
      <protection/>
    </xf>
    <xf numFmtId="0" fontId="8" fillId="0" borderId="15" xfId="59" applyFont="1" applyBorder="1">
      <alignment/>
      <protection/>
    </xf>
    <xf numFmtId="0" fontId="66" fillId="0" borderId="10" xfId="0" applyFont="1" applyBorder="1" applyAlignment="1">
      <alignment/>
    </xf>
    <xf numFmtId="2" fontId="11" fillId="0" borderId="12" xfId="45" applyNumberFormat="1" applyFont="1" applyFill="1" applyBorder="1" applyAlignment="1">
      <alignment/>
    </xf>
    <xf numFmtId="4" fontId="63" fillId="0" borderId="10" xfId="0" applyNumberFormat="1" applyFont="1" applyBorder="1" applyAlignment="1">
      <alignment/>
    </xf>
    <xf numFmtId="4" fontId="66" fillId="0" borderId="10" xfId="0" applyNumberFormat="1" applyFont="1" applyBorder="1" applyAlignment="1">
      <alignment/>
    </xf>
    <xf numFmtId="2" fontId="11" fillId="0" borderId="16" xfId="45" applyNumberFormat="1" applyFont="1" applyFill="1" applyBorder="1" applyAlignment="1">
      <alignment/>
    </xf>
    <xf numFmtId="0" fontId="9" fillId="0" borderId="15" xfId="59" applyFont="1" applyFill="1" applyBorder="1">
      <alignment/>
      <protection/>
    </xf>
    <xf numFmtId="2" fontId="11" fillId="0" borderId="14" xfId="45" applyNumberFormat="1" applyFont="1" applyFill="1" applyBorder="1" applyAlignment="1">
      <alignment horizontal="right"/>
    </xf>
    <xf numFmtId="2" fontId="12" fillId="36" borderId="10" xfId="45" applyNumberFormat="1" applyFont="1" applyFill="1" applyBorder="1" applyAlignment="1">
      <alignment/>
    </xf>
    <xf numFmtId="2" fontId="12" fillId="36" borderId="10" xfId="59" applyNumberFormat="1" applyFont="1" applyFill="1" applyBorder="1" applyAlignment="1">
      <alignment horizontal="right"/>
      <protection/>
    </xf>
    <xf numFmtId="2" fontId="12" fillId="36" borderId="10" xfId="59" applyNumberFormat="1" applyFont="1" applyFill="1" applyBorder="1" applyAlignment="1">
      <alignment/>
      <protection/>
    </xf>
    <xf numFmtId="2" fontId="12" fillId="33" borderId="10" xfId="59" applyNumberFormat="1" applyFont="1" applyFill="1" applyBorder="1" applyAlignment="1">
      <alignment horizontal="right"/>
      <protection/>
    </xf>
    <xf numFmtId="0" fontId="14" fillId="37" borderId="0" xfId="0" applyFont="1" applyFill="1" applyBorder="1" applyAlignment="1">
      <alignment wrapText="1"/>
    </xf>
    <xf numFmtId="43" fontId="14" fillId="37" borderId="0" xfId="44" applyFont="1" applyFill="1" applyBorder="1" applyAlignment="1">
      <alignment wrapText="1"/>
    </xf>
    <xf numFmtId="185" fontId="14" fillId="37" borderId="0" xfId="44" applyNumberFormat="1" applyFont="1" applyFill="1" applyBorder="1" applyAlignment="1">
      <alignment wrapText="1"/>
    </xf>
    <xf numFmtId="0" fontId="4" fillId="0" borderId="0" xfId="59" applyFont="1" applyAlignment="1">
      <alignment vertical="center" wrapText="1"/>
      <protection/>
    </xf>
    <xf numFmtId="2" fontId="63" fillId="0" borderId="10" xfId="0" applyNumberFormat="1" applyFont="1" applyBorder="1" applyAlignment="1">
      <alignment vertical="top" wrapText="1"/>
    </xf>
    <xf numFmtId="0" fontId="4" fillId="0" borderId="15" xfId="59" applyFont="1" applyBorder="1" applyAlignment="1">
      <alignment vertical="center"/>
      <protection/>
    </xf>
    <xf numFmtId="0" fontId="4" fillId="0" borderId="15" xfId="59" applyFont="1" applyFill="1" applyBorder="1" applyAlignment="1">
      <alignment vertical="center"/>
      <protection/>
    </xf>
    <xf numFmtId="0" fontId="5" fillId="36" borderId="15" xfId="59" applyFont="1" applyFill="1" applyBorder="1">
      <alignment/>
      <protection/>
    </xf>
    <xf numFmtId="0" fontId="3" fillId="36" borderId="15" xfId="59" applyFont="1" applyFill="1" applyBorder="1" applyAlignment="1">
      <alignment vertical="center"/>
      <protection/>
    </xf>
    <xf numFmtId="2" fontId="12" fillId="36" borderId="14" xfId="45" applyNumberFormat="1" applyFont="1" applyFill="1" applyBorder="1" applyAlignment="1">
      <alignment/>
    </xf>
    <xf numFmtId="2" fontId="12" fillId="36" borderId="14" xfId="59" applyNumberFormat="1" applyFont="1" applyFill="1" applyBorder="1" applyAlignment="1">
      <alignment/>
      <protection/>
    </xf>
    <xf numFmtId="4" fontId="63" fillId="0" borderId="10" xfId="0" applyNumberFormat="1" applyFont="1" applyBorder="1" applyAlignment="1">
      <alignment vertical="center"/>
    </xf>
    <xf numFmtId="0" fontId="63" fillId="0" borderId="10" xfId="0" applyFont="1" applyBorder="1" applyAlignment="1">
      <alignment vertical="top" wrapText="1"/>
    </xf>
    <xf numFmtId="2" fontId="11" fillId="0" borderId="10" xfId="0" applyNumberFormat="1" applyFont="1" applyBorder="1" applyAlignment="1">
      <alignment vertical="center"/>
    </xf>
    <xf numFmtId="2" fontId="63" fillId="0" borderId="10" xfId="0" applyNumberFormat="1" applyFont="1" applyBorder="1" applyAlignment="1">
      <alignment horizontal="right"/>
    </xf>
    <xf numFmtId="43" fontId="66" fillId="0" borderId="10" xfId="42" applyFont="1" applyBorder="1" applyAlignment="1">
      <alignment/>
    </xf>
    <xf numFmtId="43" fontId="66" fillId="0" borderId="10" xfId="42" applyFont="1" applyBorder="1" applyAlignment="1">
      <alignment wrapText="1"/>
    </xf>
    <xf numFmtId="2" fontId="63" fillId="0" borderId="10" xfId="0" applyNumberFormat="1" applyFont="1" applyBorder="1" applyAlignment="1">
      <alignment wrapText="1"/>
    </xf>
    <xf numFmtId="2" fontId="63" fillId="0" borderId="10" xfId="0" applyNumberFormat="1" applyFont="1" applyBorder="1" applyAlignment="1">
      <alignment horizontal="right" vertical="center"/>
    </xf>
    <xf numFmtId="0" fontId="63" fillId="0" borderId="10" xfId="0" applyFont="1" applyBorder="1" applyAlignment="1">
      <alignment horizontal="right"/>
    </xf>
    <xf numFmtId="2" fontId="11" fillId="0" borderId="14" xfId="45" applyNumberFormat="1" applyFont="1" applyFill="1" applyBorder="1" applyAlignment="1">
      <alignment vertical="center"/>
    </xf>
    <xf numFmtId="2" fontId="11" fillId="0" borderId="10" xfId="45" applyNumberFormat="1" applyFont="1" applyFill="1" applyBorder="1" applyAlignment="1">
      <alignment vertical="center"/>
    </xf>
    <xf numFmtId="0" fontId="4" fillId="0" borderId="17" xfId="59" applyFont="1" applyBorder="1" applyAlignment="1">
      <alignment vertical="center"/>
      <protection/>
    </xf>
    <xf numFmtId="2" fontId="4" fillId="0" borderId="17" xfId="59" applyNumberFormat="1" applyFont="1" applyBorder="1" applyAlignment="1">
      <alignment vertical="center"/>
      <protection/>
    </xf>
    <xf numFmtId="2" fontId="4" fillId="0" borderId="0" xfId="59" applyNumberFormat="1" applyFont="1" applyAlignment="1">
      <alignment vertical="center"/>
      <protection/>
    </xf>
    <xf numFmtId="2" fontId="3" fillId="33" borderId="15" xfId="45" applyNumberFormat="1" applyFont="1" applyFill="1" applyBorder="1" applyAlignment="1">
      <alignment vertical="center"/>
    </xf>
    <xf numFmtId="2" fontId="12" fillId="33" borderId="14" xfId="45" applyNumberFormat="1" applyFont="1" applyFill="1" applyBorder="1" applyAlignment="1">
      <alignment/>
    </xf>
    <xf numFmtId="43" fontId="63" fillId="0" borderId="10" xfId="42" applyNumberFormat="1" applyFont="1" applyFill="1" applyBorder="1" applyAlignment="1">
      <alignment horizontal="center" vertical="center"/>
    </xf>
    <xf numFmtId="0" fontId="66" fillId="0" borderId="10" xfId="0" applyFont="1" applyBorder="1" applyAlignment="1">
      <alignment/>
    </xf>
    <xf numFmtId="0" fontId="3" fillId="0" borderId="13" xfId="59" applyFont="1" applyBorder="1" applyAlignment="1">
      <alignment vertical="center"/>
      <protection/>
    </xf>
    <xf numFmtId="4" fontId="63" fillId="0" borderId="10" xfId="0" applyNumberFormat="1" applyFont="1" applyBorder="1" applyAlignment="1">
      <alignment horizontal="right" vertical="center"/>
    </xf>
    <xf numFmtId="0" fontId="10" fillId="0" borderId="15" xfId="0" applyFont="1" applyBorder="1" applyAlignment="1">
      <alignment/>
    </xf>
    <xf numFmtId="0" fontId="66" fillId="0" borderId="12" xfId="0" applyFont="1" applyBorder="1" applyAlignment="1">
      <alignment/>
    </xf>
    <xf numFmtId="0" fontId="66" fillId="0" borderId="18" xfId="0" applyFont="1" applyBorder="1" applyAlignment="1">
      <alignment/>
    </xf>
    <xf numFmtId="0" fontId="66" fillId="0" borderId="19" xfId="0" applyFont="1" applyBorder="1" applyAlignment="1">
      <alignment/>
    </xf>
    <xf numFmtId="0" fontId="11" fillId="0" borderId="10" xfId="59" applyFont="1" applyBorder="1" applyAlignment="1">
      <alignment horizontal="right" vertical="center" wrapText="1"/>
      <protection/>
    </xf>
    <xf numFmtId="0" fontId="4" fillId="0" borderId="15" xfId="59" applyFont="1" applyBorder="1">
      <alignment/>
      <protection/>
    </xf>
    <xf numFmtId="0" fontId="67" fillId="37" borderId="0" xfId="0" applyFont="1" applyFill="1" applyBorder="1" applyAlignment="1">
      <alignment/>
    </xf>
    <xf numFmtId="0" fontId="18" fillId="37" borderId="0" xfId="0" applyFont="1" applyFill="1" applyBorder="1" applyAlignment="1">
      <alignment horizontal="left" vertical="center" wrapText="1"/>
    </xf>
    <xf numFmtId="0" fontId="63" fillId="0" borderId="0" xfId="0" applyFont="1" applyAlignment="1">
      <alignment horizontal="right"/>
    </xf>
    <xf numFmtId="171" fontId="63" fillId="0" borderId="20" xfId="42" applyNumberFormat="1" applyFont="1" applyBorder="1" applyAlignment="1">
      <alignment vertical="top" wrapText="1"/>
    </xf>
    <xf numFmtId="43" fontId="63" fillId="0" borderId="10" xfId="42" applyFont="1" applyBorder="1" applyAlignment="1">
      <alignment/>
    </xf>
    <xf numFmtId="43" fontId="63" fillId="0" borderId="18" xfId="42" applyFont="1" applyBorder="1" applyAlignment="1">
      <alignment/>
    </xf>
    <xf numFmtId="43" fontId="63" fillId="0" borderId="19" xfId="42" applyFont="1" applyBorder="1" applyAlignment="1">
      <alignment/>
    </xf>
    <xf numFmtId="0" fontId="68" fillId="0" borderId="10" xfId="0" applyFont="1" applyBorder="1" applyAlignment="1">
      <alignment/>
    </xf>
    <xf numFmtId="0" fontId="20" fillId="37" borderId="0" xfId="59" applyFont="1" applyFill="1" applyBorder="1" applyAlignment="1">
      <alignment vertical="center"/>
      <protection/>
    </xf>
    <xf numFmtId="0" fontId="18" fillId="37" borderId="0" xfId="59" applyFont="1" applyFill="1" applyBorder="1" applyAlignment="1">
      <alignment horizontal="right" vertical="center"/>
      <protection/>
    </xf>
    <xf numFmtId="0" fontId="18" fillId="37" borderId="10" xfId="59" applyFont="1" applyFill="1" applyBorder="1" applyAlignment="1">
      <alignment horizontal="center" vertical="center" wrapText="1"/>
      <protection/>
    </xf>
    <xf numFmtId="0" fontId="69" fillId="37" borderId="10" xfId="0" applyFont="1" applyFill="1" applyBorder="1" applyAlignment="1">
      <alignment/>
    </xf>
    <xf numFmtId="0" fontId="20" fillId="37" borderId="10" xfId="59" applyFont="1" applyFill="1" applyBorder="1" applyAlignment="1">
      <alignment vertical="center"/>
      <protection/>
    </xf>
    <xf numFmtId="0" fontId="20" fillId="37" borderId="10" xfId="59" applyFont="1" applyFill="1" applyBorder="1">
      <alignment/>
      <protection/>
    </xf>
    <xf numFmtId="0" fontId="20" fillId="37" borderId="10" xfId="0" applyFont="1" applyFill="1" applyBorder="1" applyAlignment="1">
      <alignment/>
    </xf>
    <xf numFmtId="2" fontId="18" fillId="37" borderId="0" xfId="45" applyNumberFormat="1" applyFont="1" applyFill="1" applyBorder="1" applyAlignment="1">
      <alignment vertical="center" wrapText="1"/>
    </xf>
    <xf numFmtId="2" fontId="20" fillId="37" borderId="0" xfId="59" applyNumberFormat="1" applyFont="1" applyFill="1" applyBorder="1" applyAlignment="1">
      <alignment vertical="center"/>
      <protection/>
    </xf>
    <xf numFmtId="0" fontId="18" fillId="37" borderId="10" xfId="59" applyFont="1" applyFill="1" applyBorder="1" applyAlignment="1">
      <alignment vertical="center" wrapText="1"/>
      <protection/>
    </xf>
    <xf numFmtId="0" fontId="3" fillId="0" borderId="0" xfId="59" applyFont="1" applyAlignment="1">
      <alignment vertical="center"/>
      <protection/>
    </xf>
    <xf numFmtId="0" fontId="3" fillId="0" borderId="0" xfId="59" applyFont="1" applyBorder="1" applyAlignment="1">
      <alignment vertical="center"/>
      <protection/>
    </xf>
    <xf numFmtId="0" fontId="3" fillId="0" borderId="0" xfId="59" applyFont="1" applyFill="1" applyAlignment="1">
      <alignment vertical="center"/>
      <protection/>
    </xf>
    <xf numFmtId="0" fontId="11" fillId="37" borderId="10" xfId="59" applyFont="1" applyFill="1" applyBorder="1" applyAlignment="1">
      <alignment horizontal="right" vertical="center" wrapText="1"/>
      <protection/>
    </xf>
    <xf numFmtId="2" fontId="11" fillId="37" borderId="10" xfId="45" applyNumberFormat="1" applyFont="1" applyFill="1" applyBorder="1" applyAlignment="1">
      <alignment/>
    </xf>
    <xf numFmtId="2" fontId="11" fillId="37" borderId="10" xfId="45" applyNumberFormat="1" applyFont="1" applyFill="1" applyBorder="1" applyAlignment="1">
      <alignment horizontal="right"/>
    </xf>
    <xf numFmtId="4" fontId="66" fillId="37" borderId="10" xfId="0" applyNumberFormat="1" applyFont="1" applyFill="1" applyBorder="1" applyAlignment="1">
      <alignment horizontal="right" vertical="center"/>
    </xf>
    <xf numFmtId="4" fontId="11" fillId="37" borderId="10" xfId="45" applyNumberFormat="1" applyFont="1" applyFill="1" applyBorder="1" applyAlignment="1">
      <alignment horizontal="right" vertical="center"/>
    </xf>
    <xf numFmtId="4" fontId="11" fillId="37" borderId="10" xfId="59" applyNumberFormat="1" applyFont="1" applyFill="1" applyBorder="1" applyAlignment="1">
      <alignment horizontal="right" vertical="center"/>
      <protection/>
    </xf>
    <xf numFmtId="4" fontId="63" fillId="37" borderId="10" xfId="0" applyNumberFormat="1" applyFont="1" applyFill="1" applyBorder="1" applyAlignment="1">
      <alignment horizontal="right" vertical="center"/>
    </xf>
    <xf numFmtId="4" fontId="63" fillId="37" borderId="10" xfId="42" applyNumberFormat="1" applyFont="1" applyFill="1" applyBorder="1" applyAlignment="1">
      <alignment horizontal="right" vertical="center"/>
    </xf>
    <xf numFmtId="4" fontId="63" fillId="37" borderId="10" xfId="0" applyNumberFormat="1" applyFont="1" applyFill="1" applyBorder="1" applyAlignment="1">
      <alignment horizontal="right" vertical="center" wrapText="1"/>
    </xf>
    <xf numFmtId="4" fontId="66" fillId="37" borderId="10" xfId="42" applyNumberFormat="1" applyFont="1" applyFill="1" applyBorder="1" applyAlignment="1">
      <alignment horizontal="right" vertical="center"/>
    </xf>
    <xf numFmtId="4" fontId="66" fillId="37" borderId="10" xfId="42" applyNumberFormat="1" applyFont="1" applyFill="1" applyBorder="1" applyAlignment="1">
      <alignment horizontal="right" vertical="center" wrapText="1"/>
    </xf>
    <xf numFmtId="4" fontId="11" fillId="37" borderId="10" xfId="0" applyNumberFormat="1" applyFont="1" applyFill="1" applyBorder="1" applyAlignment="1">
      <alignment horizontal="right" vertical="center"/>
    </xf>
    <xf numFmtId="4" fontId="63" fillId="37" borderId="10" xfId="42" applyNumberFormat="1" applyFont="1" applyFill="1" applyBorder="1" applyAlignment="1">
      <alignment horizontal="right" vertical="center" wrapText="1"/>
    </xf>
    <xf numFmtId="4" fontId="12" fillId="37" borderId="10" xfId="45" applyNumberFormat="1" applyFont="1" applyFill="1" applyBorder="1" applyAlignment="1">
      <alignment horizontal="right" vertical="center"/>
    </xf>
    <xf numFmtId="0" fontId="18" fillId="34" borderId="10" xfId="59" applyFont="1" applyFill="1" applyBorder="1">
      <alignment/>
      <protection/>
    </xf>
    <xf numFmtId="4" fontId="12" fillId="34" borderId="10" xfId="59" applyNumberFormat="1" applyFont="1" applyFill="1" applyBorder="1" applyAlignment="1">
      <alignment horizontal="right" vertical="center"/>
      <protection/>
    </xf>
    <xf numFmtId="4" fontId="12" fillId="34" borderId="10" xfId="45" applyNumberFormat="1" applyFont="1" applyFill="1" applyBorder="1" applyAlignment="1">
      <alignment horizontal="right" vertical="center"/>
    </xf>
    <xf numFmtId="0" fontId="18" fillId="33" borderId="10" xfId="59" applyFont="1" applyFill="1" applyBorder="1">
      <alignment/>
      <protection/>
    </xf>
    <xf numFmtId="4" fontId="12" fillId="33" borderId="10" xfId="59" applyNumberFormat="1" applyFont="1" applyFill="1" applyBorder="1" applyAlignment="1">
      <alignment horizontal="right" vertical="center"/>
      <protection/>
    </xf>
    <xf numFmtId="0" fontId="18" fillId="38" borderId="10" xfId="59" applyFont="1" applyFill="1" applyBorder="1" applyAlignment="1">
      <alignment vertical="center"/>
      <protection/>
    </xf>
    <xf numFmtId="4" fontId="12" fillId="38" borderId="10" xfId="59" applyNumberFormat="1" applyFont="1" applyFill="1" applyBorder="1" applyAlignment="1">
      <alignment horizontal="right" vertical="center"/>
      <protection/>
    </xf>
    <xf numFmtId="4" fontId="12" fillId="38" borderId="10" xfId="45" applyNumberFormat="1" applyFont="1" applyFill="1" applyBorder="1" applyAlignment="1">
      <alignment horizontal="right" vertical="center"/>
    </xf>
    <xf numFmtId="2" fontId="18" fillId="13" borderId="10" xfId="45" applyNumberFormat="1" applyFont="1" applyFill="1" applyBorder="1" applyAlignment="1">
      <alignment vertical="center"/>
    </xf>
    <xf numFmtId="4" fontId="12" fillId="13" borderId="10" xfId="59" applyNumberFormat="1" applyFont="1" applyFill="1" applyBorder="1" applyAlignment="1">
      <alignment horizontal="right" vertical="center"/>
      <protection/>
    </xf>
    <xf numFmtId="4" fontId="12" fillId="13" borderId="10" xfId="45" applyNumberFormat="1" applyFont="1" applyFill="1" applyBorder="1" applyAlignment="1">
      <alignment horizontal="right" vertical="center"/>
    </xf>
    <xf numFmtId="2" fontId="12" fillId="0" borderId="0" xfId="45" applyNumberFormat="1" applyFont="1" applyFill="1" applyBorder="1" applyAlignment="1">
      <alignment vertical="top" wrapText="1"/>
    </xf>
    <xf numFmtId="0" fontId="3" fillId="0" borderId="0" xfId="59" applyFont="1" applyAlignment="1">
      <alignment horizontal="center" vertical="center"/>
      <protection/>
    </xf>
    <xf numFmtId="0" fontId="3" fillId="0" borderId="0" xfId="59" applyFont="1" applyFill="1" applyAlignment="1">
      <alignment horizontal="center" vertical="center"/>
      <protection/>
    </xf>
    <xf numFmtId="0" fontId="3" fillId="0" borderId="0" xfId="59" applyFont="1" applyAlignment="1" quotePrefix="1">
      <alignment horizontal="center" vertical="center"/>
      <protection/>
    </xf>
    <xf numFmtId="0" fontId="3" fillId="0" borderId="0" xfId="59" applyFont="1" applyFill="1" applyAlignment="1" quotePrefix="1">
      <alignment horizontal="center" vertical="center"/>
      <protection/>
    </xf>
    <xf numFmtId="0" fontId="3" fillId="0" borderId="0" xfId="59" applyFont="1" applyAlignment="1" quotePrefix="1">
      <alignment horizontal="center"/>
      <protection/>
    </xf>
    <xf numFmtId="0" fontId="3" fillId="0" borderId="0" xfId="59" applyFont="1" applyFill="1" applyAlignment="1" quotePrefix="1">
      <alignment horizontal="center"/>
      <protection/>
    </xf>
    <xf numFmtId="0" fontId="3" fillId="0" borderId="10" xfId="59" applyFont="1" applyBorder="1" applyAlignment="1">
      <alignment horizontal="center" vertical="center"/>
      <protection/>
    </xf>
    <xf numFmtId="0" fontId="5" fillId="0" borderId="15" xfId="59" applyFont="1" applyBorder="1" applyAlignment="1">
      <alignment horizontal="center" vertical="center"/>
      <protection/>
    </xf>
    <xf numFmtId="0" fontId="5" fillId="0" borderId="14" xfId="59" applyFont="1" applyBorder="1" applyAlignment="1">
      <alignment horizontal="center" vertical="center"/>
      <protection/>
    </xf>
    <xf numFmtId="0" fontId="5" fillId="0" borderId="15" xfId="59" applyFont="1" applyBorder="1" applyAlignment="1">
      <alignment horizontal="center" vertical="center" wrapText="1"/>
      <protection/>
    </xf>
    <xf numFmtId="0" fontId="5" fillId="0" borderId="14" xfId="59" applyFont="1" applyBorder="1" applyAlignment="1">
      <alignment horizontal="center" vertical="center" wrapText="1"/>
      <protection/>
    </xf>
    <xf numFmtId="0" fontId="3" fillId="0" borderId="10" xfId="59" applyFont="1" applyBorder="1" applyAlignment="1" quotePrefix="1">
      <alignment horizontal="center" vertical="center" wrapText="1"/>
      <protection/>
    </xf>
    <xf numFmtId="0" fontId="3" fillId="0" borderId="10" xfId="59" applyFont="1" applyFill="1" applyBorder="1" applyAlignment="1" quotePrefix="1">
      <alignment horizontal="center" vertical="center" wrapText="1"/>
      <protection/>
    </xf>
    <xf numFmtId="0" fontId="19" fillId="37" borderId="0" xfId="59" applyFont="1" applyFill="1" applyBorder="1" applyAlignment="1">
      <alignment horizontal="center" vertical="center"/>
      <protection/>
    </xf>
    <xf numFmtId="0" fontId="18" fillId="37" borderId="0" xfId="59" applyFont="1" applyFill="1" applyBorder="1" applyAlignment="1" quotePrefix="1">
      <alignment horizontal="center" vertical="center"/>
      <protection/>
    </xf>
    <xf numFmtId="0" fontId="18" fillId="37" borderId="15" xfId="59" applyFont="1" applyFill="1" applyBorder="1" applyAlignment="1" quotePrefix="1">
      <alignment horizontal="center" wrapText="1"/>
      <protection/>
    </xf>
    <xf numFmtId="0" fontId="18" fillId="37" borderId="21" xfId="59" applyFont="1" applyFill="1" applyBorder="1" applyAlignment="1" quotePrefix="1">
      <alignment horizontal="center"/>
      <protection/>
    </xf>
    <xf numFmtId="0" fontId="18" fillId="37" borderId="14" xfId="59" applyFont="1" applyFill="1" applyBorder="1" applyAlignment="1" quotePrefix="1">
      <alignment horizontal="center"/>
      <protection/>
    </xf>
    <xf numFmtId="0" fontId="18" fillId="37" borderId="10" xfId="59" applyFont="1" applyFill="1" applyBorder="1" applyAlignment="1">
      <alignment horizontal="center" vertical="center" wrapText="1"/>
      <protection/>
    </xf>
    <xf numFmtId="0" fontId="18" fillId="37" borderId="10" xfId="59" applyFont="1" applyFill="1" applyBorder="1" applyAlignment="1" quotePrefix="1">
      <alignment horizontal="center" vertical="center" wrapText="1"/>
      <protection/>
    </xf>
    <xf numFmtId="2" fontId="18" fillId="37" borderId="0" xfId="45" applyNumberFormat="1" applyFont="1" applyFill="1" applyBorder="1" applyAlignment="1">
      <alignment vertical="top" wrapText="1"/>
    </xf>
    <xf numFmtId="0" fontId="18" fillId="37" borderId="0" xfId="0" applyFont="1" applyFill="1" applyBorder="1" applyAlignment="1">
      <alignment horizontal="left" vertical="center" wrapText="1"/>
    </xf>
    <xf numFmtId="0" fontId="12" fillId="37" borderId="0" xfId="0" applyFont="1" applyFill="1" applyBorder="1" applyAlignment="1">
      <alignment horizontal="left" vertical="center" wrapText="1"/>
    </xf>
    <xf numFmtId="0" fontId="13" fillId="0" borderId="0" xfId="59" applyFont="1" applyAlignment="1">
      <alignment horizontal="center" vertical="center"/>
      <protection/>
    </xf>
    <xf numFmtId="0" fontId="13" fillId="0" borderId="0" xfId="59" applyFont="1" applyFill="1" applyAlignment="1">
      <alignment horizontal="center" vertic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April06 - March 07 ex ECGC; 2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Style 1"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65535"/>
  <sheetViews>
    <sheetView zoomScalePageLayoutView="0" workbookViewId="0" topLeftCell="A1">
      <pane xSplit="1" ySplit="6" topLeftCell="B7" activePane="bottomRight" state="frozen"/>
      <selection pane="topLeft" activeCell="I37" sqref="I37"/>
      <selection pane="topRight" activeCell="I37" sqref="I37"/>
      <selection pane="bottomLeft" activeCell="I37" sqref="I37"/>
      <selection pane="bottomRight" activeCell="J8" sqref="J8"/>
    </sheetView>
  </sheetViews>
  <sheetFormatPr defaultColWidth="9.140625" defaultRowHeight="15"/>
  <cols>
    <col min="1" max="1" width="30.7109375" style="1" bestFit="1" customWidth="1"/>
    <col min="2" max="2" width="14.421875" style="1" bestFit="1" customWidth="1"/>
    <col min="3" max="3" width="15.57421875" style="1" bestFit="1" customWidth="1"/>
    <col min="4" max="4" width="14.421875" style="1" bestFit="1" customWidth="1"/>
    <col min="5" max="5" width="15.57421875" style="1" bestFit="1" customWidth="1"/>
    <col min="6" max="6" width="17.57421875" style="1" customWidth="1"/>
    <col min="7" max="7" width="15.28125" style="4" customWidth="1"/>
    <col min="8" max="16384" width="9.140625" style="1" customWidth="1"/>
  </cols>
  <sheetData>
    <row r="1" spans="1:7" ht="15.75" customHeight="1">
      <c r="A1" s="149" t="s">
        <v>44</v>
      </c>
      <c r="B1" s="149"/>
      <c r="C1" s="149"/>
      <c r="D1" s="149"/>
      <c r="E1" s="149"/>
      <c r="F1" s="149"/>
      <c r="G1" s="150"/>
    </row>
    <row r="2" spans="1:7" ht="15.75" customHeight="1">
      <c r="A2" s="151" t="s">
        <v>51</v>
      </c>
      <c r="B2" s="151"/>
      <c r="C2" s="151"/>
      <c r="D2" s="151"/>
      <c r="E2" s="151"/>
      <c r="F2" s="151"/>
      <c r="G2" s="152"/>
    </row>
    <row r="3" spans="1:7" ht="15.75" customHeight="1">
      <c r="A3" s="153" t="s">
        <v>48</v>
      </c>
      <c r="B3" s="153"/>
      <c r="C3" s="153"/>
      <c r="D3" s="153"/>
      <c r="E3" s="153"/>
      <c r="F3" s="153"/>
      <c r="G3" s="154"/>
    </row>
    <row r="4" spans="2:6" ht="15.75" customHeight="1">
      <c r="B4" s="2"/>
      <c r="C4" s="3" t="s">
        <v>49</v>
      </c>
      <c r="D4" s="2"/>
      <c r="E4" s="2"/>
      <c r="F4" s="2"/>
    </row>
    <row r="5" spans="1:7" ht="22.5" customHeight="1">
      <c r="A5" s="155" t="s">
        <v>0</v>
      </c>
      <c r="B5" s="156" t="s">
        <v>45</v>
      </c>
      <c r="C5" s="157"/>
      <c r="D5" s="158" t="s">
        <v>47</v>
      </c>
      <c r="E5" s="159"/>
      <c r="F5" s="160" t="s">
        <v>46</v>
      </c>
      <c r="G5" s="161" t="s">
        <v>1</v>
      </c>
    </row>
    <row r="6" spans="1:7" ht="54" customHeight="1">
      <c r="A6" s="155"/>
      <c r="B6" s="5" t="s">
        <v>43</v>
      </c>
      <c r="C6" s="5" t="s">
        <v>50</v>
      </c>
      <c r="D6" s="5" t="s">
        <v>43</v>
      </c>
      <c r="E6" s="5" t="s">
        <v>50</v>
      </c>
      <c r="F6" s="160"/>
      <c r="G6" s="161"/>
    </row>
    <row r="7" spans="1:7" ht="20.25" customHeight="1">
      <c r="A7" s="6" t="s">
        <v>2</v>
      </c>
      <c r="B7" s="23">
        <v>250.03</v>
      </c>
      <c r="C7" s="23">
        <v>204.53</v>
      </c>
      <c r="D7" s="23">
        <v>250.03</v>
      </c>
      <c r="E7" s="23">
        <v>204.53</v>
      </c>
      <c r="F7" s="24">
        <f aca="true" t="shared" si="0" ref="F7:F43">(D7/D$43)*100</f>
        <v>2.0483476675190238</v>
      </c>
      <c r="G7" s="24">
        <f aca="true" t="shared" si="1" ref="G7:G24">(D7-E7)/E7*100</f>
        <v>22.246125262797634</v>
      </c>
    </row>
    <row r="8" spans="1:8" s="2" customFormat="1" ht="20.25" customHeight="1">
      <c r="A8" s="6" t="s">
        <v>3</v>
      </c>
      <c r="B8" s="23">
        <v>576</v>
      </c>
      <c r="C8" s="23">
        <v>445</v>
      </c>
      <c r="D8" s="23">
        <v>576</v>
      </c>
      <c r="E8" s="23">
        <v>445</v>
      </c>
      <c r="F8" s="24">
        <f t="shared" si="0"/>
        <v>4.71882676675182</v>
      </c>
      <c r="G8" s="24">
        <f t="shared" si="1"/>
        <v>29.438202247191008</v>
      </c>
      <c r="H8" s="1"/>
    </row>
    <row r="9" spans="1:8" s="2" customFormat="1" ht="20.25" customHeight="1">
      <c r="A9" s="6" t="s">
        <v>4</v>
      </c>
      <c r="B9" s="48">
        <v>509.83</v>
      </c>
      <c r="C9" s="48">
        <v>391.48</v>
      </c>
      <c r="D9" s="48">
        <v>509.83</v>
      </c>
      <c r="E9" s="48">
        <v>391.48</v>
      </c>
      <c r="F9" s="24">
        <f t="shared" si="0"/>
        <v>4.176735157106043</v>
      </c>
      <c r="G9" s="24">
        <f t="shared" si="1"/>
        <v>30.2314294472259</v>
      </c>
      <c r="H9" s="1"/>
    </row>
    <row r="10" spans="1:8" s="2" customFormat="1" ht="20.25" customHeight="1">
      <c r="A10" s="6" t="s">
        <v>5</v>
      </c>
      <c r="B10" s="43">
        <v>446.72</v>
      </c>
      <c r="C10" s="43">
        <v>419.81</v>
      </c>
      <c r="D10" s="43">
        <v>446.72</v>
      </c>
      <c r="E10" s="43">
        <v>419.81</v>
      </c>
      <c r="F10" s="24">
        <f t="shared" si="0"/>
        <v>3.659712314658634</v>
      </c>
      <c r="G10" s="24">
        <f t="shared" si="1"/>
        <v>6.410042638336397</v>
      </c>
      <c r="H10" s="1"/>
    </row>
    <row r="11" spans="1:8" s="2" customFormat="1" ht="20.25" customHeight="1">
      <c r="A11" s="6" t="s">
        <v>6</v>
      </c>
      <c r="B11" s="43">
        <v>1197.54</v>
      </c>
      <c r="C11" s="43">
        <v>1110.72</v>
      </c>
      <c r="D11" s="43">
        <v>1197.54</v>
      </c>
      <c r="E11" s="43">
        <v>1110.72</v>
      </c>
      <c r="F11" s="24">
        <f t="shared" si="0"/>
        <v>9.810735774749958</v>
      </c>
      <c r="G11" s="24">
        <f t="shared" si="1"/>
        <v>7.816551426101983</v>
      </c>
      <c r="H11" s="1"/>
    </row>
    <row r="12" spans="1:8" s="2" customFormat="1" ht="20.25" customHeight="1">
      <c r="A12" s="6" t="s">
        <v>7</v>
      </c>
      <c r="B12" s="48">
        <v>757.99</v>
      </c>
      <c r="C12" s="48">
        <v>600.24</v>
      </c>
      <c r="D12" s="48">
        <v>757.99</v>
      </c>
      <c r="E12" s="48">
        <v>600.24</v>
      </c>
      <c r="F12" s="24">
        <f t="shared" si="0"/>
        <v>6.209763022448286</v>
      </c>
      <c r="G12" s="24">
        <f t="shared" si="1"/>
        <v>26.281154204984674</v>
      </c>
      <c r="H12" s="1"/>
    </row>
    <row r="13" spans="1:8" s="2" customFormat="1" ht="20.25" customHeight="1">
      <c r="A13" s="6" t="s">
        <v>8</v>
      </c>
      <c r="B13" s="43">
        <v>760.63</v>
      </c>
      <c r="C13" s="43">
        <v>373.45</v>
      </c>
      <c r="D13" s="43">
        <v>760.63</v>
      </c>
      <c r="E13" s="43">
        <v>373.45</v>
      </c>
      <c r="F13" s="24">
        <f t="shared" si="0"/>
        <v>6.231390978462565</v>
      </c>
      <c r="G13" s="24">
        <f t="shared" si="1"/>
        <v>103.6765296559111</v>
      </c>
      <c r="H13" s="1"/>
    </row>
    <row r="14" spans="1:8" s="2" customFormat="1" ht="20.25" customHeight="1">
      <c r="A14" s="6" t="s">
        <v>9</v>
      </c>
      <c r="B14" s="23">
        <v>301.71</v>
      </c>
      <c r="C14" s="23">
        <v>200.06</v>
      </c>
      <c r="D14" s="23">
        <v>301.71</v>
      </c>
      <c r="E14" s="23">
        <v>200.06</v>
      </c>
      <c r="F14" s="24">
        <f t="shared" si="0"/>
        <v>2.471731291313701</v>
      </c>
      <c r="G14" s="24">
        <f t="shared" si="1"/>
        <v>50.80975707287813</v>
      </c>
      <c r="H14" s="1"/>
    </row>
    <row r="15" spans="1:8" s="2" customFormat="1" ht="20.25" customHeight="1">
      <c r="A15" s="6" t="s">
        <v>10</v>
      </c>
      <c r="B15" s="49">
        <v>224.12</v>
      </c>
      <c r="C15" s="49">
        <v>199.86</v>
      </c>
      <c r="D15" s="49">
        <v>224.12</v>
      </c>
      <c r="E15" s="49">
        <v>199.86</v>
      </c>
      <c r="F15" s="24">
        <f t="shared" si="0"/>
        <v>1.8360823870910037</v>
      </c>
      <c r="G15" s="24">
        <f t="shared" si="1"/>
        <v>12.1384969478635</v>
      </c>
      <c r="H15" s="1"/>
    </row>
    <row r="16" spans="1:8" s="2" customFormat="1" ht="20.25" customHeight="1">
      <c r="A16" s="6" t="s">
        <v>11</v>
      </c>
      <c r="B16" s="23">
        <v>93.55</v>
      </c>
      <c r="C16" s="23">
        <v>75.14</v>
      </c>
      <c r="D16" s="23">
        <v>93.55</v>
      </c>
      <c r="E16" s="23">
        <v>75.14</v>
      </c>
      <c r="F16" s="24">
        <f t="shared" si="0"/>
        <v>0.7663997292181125</v>
      </c>
      <c r="G16" s="24">
        <f t="shared" si="1"/>
        <v>24.500931594357194</v>
      </c>
      <c r="H16" s="1"/>
    </row>
    <row r="17" spans="1:8" s="2" customFormat="1" ht="20.25" customHeight="1">
      <c r="A17" s="7" t="s">
        <v>12</v>
      </c>
      <c r="B17" s="47">
        <v>135.82</v>
      </c>
      <c r="C17" s="50">
        <v>120.74</v>
      </c>
      <c r="D17" s="47">
        <v>135.82</v>
      </c>
      <c r="E17" s="50">
        <v>120.74</v>
      </c>
      <c r="F17" s="24">
        <f t="shared" si="0"/>
        <v>1.1126927976740144</v>
      </c>
      <c r="G17" s="24">
        <f t="shared" si="1"/>
        <v>12.489647175749544</v>
      </c>
      <c r="H17" s="1"/>
    </row>
    <row r="18" spans="1:8" s="2" customFormat="1" ht="20.25" customHeight="1">
      <c r="A18" s="7" t="s">
        <v>13</v>
      </c>
      <c r="B18" s="43">
        <v>113.47</v>
      </c>
      <c r="C18" s="43">
        <v>121.16</v>
      </c>
      <c r="D18" s="43">
        <v>113.47</v>
      </c>
      <c r="E18" s="43">
        <v>121.16</v>
      </c>
      <c r="F18" s="24">
        <f t="shared" si="0"/>
        <v>0.9295924882349463</v>
      </c>
      <c r="G18" s="24">
        <f t="shared" si="1"/>
        <v>-6.346979201056453</v>
      </c>
      <c r="H18" s="1"/>
    </row>
    <row r="19" spans="1:8" s="2" customFormat="1" ht="20.25" customHeight="1">
      <c r="A19" s="7" t="s">
        <v>14</v>
      </c>
      <c r="B19" s="42">
        <v>5.03</v>
      </c>
      <c r="C19" s="42">
        <v>4.2</v>
      </c>
      <c r="D19" s="42">
        <v>5.03</v>
      </c>
      <c r="E19" s="42">
        <v>4.2</v>
      </c>
      <c r="F19" s="24">
        <f t="shared" si="0"/>
        <v>0.04120781013326677</v>
      </c>
      <c r="G19" s="24">
        <f t="shared" si="1"/>
        <v>19.761904761904763</v>
      </c>
      <c r="H19" s="1"/>
    </row>
    <row r="20" spans="1:8" s="2" customFormat="1" ht="20.25" customHeight="1">
      <c r="A20" s="7" t="s">
        <v>15</v>
      </c>
      <c r="B20" s="23">
        <v>298</v>
      </c>
      <c r="C20" s="23">
        <v>194</v>
      </c>
      <c r="D20" s="23">
        <v>298</v>
      </c>
      <c r="E20" s="23">
        <v>194</v>
      </c>
      <c r="F20" s="24">
        <f t="shared" si="0"/>
        <v>2.4413374591875736</v>
      </c>
      <c r="G20" s="24">
        <f t="shared" si="1"/>
        <v>53.608247422680414</v>
      </c>
      <c r="H20" s="1"/>
    </row>
    <row r="21" spans="1:8" s="2" customFormat="1" ht="24">
      <c r="A21" s="8" t="s">
        <v>16</v>
      </c>
      <c r="B21" s="23">
        <v>21.53</v>
      </c>
      <c r="C21" s="23">
        <v>56.29</v>
      </c>
      <c r="D21" s="23">
        <v>21.53</v>
      </c>
      <c r="E21" s="23">
        <v>56.29</v>
      </c>
      <c r="F21" s="24">
        <f t="shared" si="0"/>
        <v>0.17638253522251163</v>
      </c>
      <c r="G21" s="24">
        <f t="shared" si="1"/>
        <v>-61.7516432758927</v>
      </c>
      <c r="H21" s="1"/>
    </row>
    <row r="22" spans="1:8" s="2" customFormat="1" ht="20.25" customHeight="1">
      <c r="A22" s="9" t="s">
        <v>17</v>
      </c>
      <c r="B22" s="23">
        <v>37.96</v>
      </c>
      <c r="C22" s="23">
        <v>28.48</v>
      </c>
      <c r="D22" s="23">
        <v>37.96</v>
      </c>
      <c r="E22" s="23">
        <v>28.48</v>
      </c>
      <c r="F22" s="24">
        <f t="shared" si="0"/>
        <v>0.3109837917810749</v>
      </c>
      <c r="G22" s="24">
        <f t="shared" si="1"/>
        <v>33.28651685393258</v>
      </c>
      <c r="H22" s="1"/>
    </row>
    <row r="23" spans="1:8" s="2" customFormat="1" ht="20.25" customHeight="1">
      <c r="A23" s="9" t="s">
        <v>18</v>
      </c>
      <c r="B23" s="47">
        <v>88.81</v>
      </c>
      <c r="C23" s="47">
        <v>62.44</v>
      </c>
      <c r="D23" s="47">
        <v>88.81</v>
      </c>
      <c r="E23" s="47">
        <v>62.44</v>
      </c>
      <c r="F23" s="24">
        <f t="shared" si="0"/>
        <v>0.7275677172833841</v>
      </c>
      <c r="G23" s="24">
        <f t="shared" si="1"/>
        <v>42.23254324151186</v>
      </c>
      <c r="H23" s="1"/>
    </row>
    <row r="24" spans="1:8" s="2" customFormat="1" ht="20.25" customHeight="1">
      <c r="A24" s="9" t="s">
        <v>19</v>
      </c>
      <c r="B24" s="49">
        <v>9.32</v>
      </c>
      <c r="C24" s="49">
        <v>2.15</v>
      </c>
      <c r="D24" s="49">
        <v>9.32</v>
      </c>
      <c r="E24" s="49">
        <v>2.15</v>
      </c>
      <c r="F24" s="24">
        <f t="shared" si="0"/>
        <v>0.07635323865647044</v>
      </c>
      <c r="G24" s="24">
        <f t="shared" si="1"/>
        <v>333.48837209302326</v>
      </c>
      <c r="H24" s="1"/>
    </row>
    <row r="25" spans="1:8" s="2" customFormat="1" ht="20.25" customHeight="1">
      <c r="A25" s="17" t="s">
        <v>20</v>
      </c>
      <c r="B25" s="26">
        <f>SUM(B7:B24)</f>
        <v>5828.0599999999995</v>
      </c>
      <c r="C25" s="26">
        <f>SUM(C7:C24)</f>
        <v>4609.749999999998</v>
      </c>
      <c r="D25" s="26">
        <f>SUM(D7:D24)</f>
        <v>5828.0599999999995</v>
      </c>
      <c r="E25" s="26">
        <f>SUM(E7:E24)</f>
        <v>4609.749999999998</v>
      </c>
      <c r="F25" s="27">
        <f t="shared" si="0"/>
        <v>47.74584292749238</v>
      </c>
      <c r="G25" s="27">
        <f aca="true" t="shared" si="2" ref="G25:G30">(D25-E25)/E25*100</f>
        <v>26.428982048918094</v>
      </c>
      <c r="H25" s="1"/>
    </row>
    <row r="26" spans="1:8" s="2" customFormat="1" ht="20.25" customHeight="1">
      <c r="A26" s="10" t="s">
        <v>21</v>
      </c>
      <c r="B26" s="42">
        <v>200.35</v>
      </c>
      <c r="C26" s="42">
        <v>143.02</v>
      </c>
      <c r="D26" s="42">
        <v>200.35</v>
      </c>
      <c r="E26" s="42">
        <v>143.02</v>
      </c>
      <c r="F26" s="24">
        <f t="shared" si="0"/>
        <v>1.6413488588866794</v>
      </c>
      <c r="G26" s="24">
        <f t="shared" si="2"/>
        <v>40.08530275485945</v>
      </c>
      <c r="H26" s="1"/>
    </row>
    <row r="27" spans="1:8" s="2" customFormat="1" ht="20.25" customHeight="1">
      <c r="A27" s="10" t="s">
        <v>22</v>
      </c>
      <c r="B27" s="23">
        <v>75.4</v>
      </c>
      <c r="C27" s="23">
        <v>62.18</v>
      </c>
      <c r="D27" s="23">
        <v>75.4</v>
      </c>
      <c r="E27" s="23">
        <v>62.18</v>
      </c>
      <c r="F27" s="24">
        <f t="shared" si="0"/>
        <v>0.6177075316199433</v>
      </c>
      <c r="G27" s="24">
        <f t="shared" si="2"/>
        <v>21.260855580572542</v>
      </c>
      <c r="H27" s="1"/>
    </row>
    <row r="28" spans="1:8" s="2" customFormat="1" ht="20.25" customHeight="1">
      <c r="A28" s="10" t="s">
        <v>23</v>
      </c>
      <c r="B28" s="46">
        <v>48.73393695004346</v>
      </c>
      <c r="C28" s="23">
        <v>40</v>
      </c>
      <c r="D28" s="46">
        <v>48.73393695004346</v>
      </c>
      <c r="E28" s="23">
        <v>40</v>
      </c>
      <c r="F28" s="24">
        <f t="shared" si="0"/>
        <v>0.39924827452961925</v>
      </c>
      <c r="G28" s="24">
        <f t="shared" si="2"/>
        <v>21.834842375108643</v>
      </c>
      <c r="H28" s="1"/>
    </row>
    <row r="29" spans="1:8" s="2" customFormat="1" ht="20.25" customHeight="1">
      <c r="A29" s="9" t="s">
        <v>24</v>
      </c>
      <c r="B29" s="44">
        <v>86.56</v>
      </c>
      <c r="C29" s="45">
        <v>62.03</v>
      </c>
      <c r="D29" s="44">
        <v>86.56</v>
      </c>
      <c r="E29" s="44">
        <v>62.03</v>
      </c>
      <c r="F29" s="24">
        <f t="shared" si="0"/>
        <v>0.7091348002257598</v>
      </c>
      <c r="G29" s="24">
        <f t="shared" si="2"/>
        <v>39.54538126712881</v>
      </c>
      <c r="H29" s="1"/>
    </row>
    <row r="30" spans="1:8" s="2" customFormat="1" ht="20.25" customHeight="1">
      <c r="A30" s="9" t="s">
        <v>25</v>
      </c>
      <c r="B30" s="25">
        <v>17.95</v>
      </c>
      <c r="C30" s="25">
        <v>11.14</v>
      </c>
      <c r="D30" s="25">
        <v>17.95</v>
      </c>
      <c r="E30" s="25">
        <v>11.14</v>
      </c>
      <c r="F30" s="24">
        <f t="shared" si="0"/>
        <v>0.14705371608193607</v>
      </c>
      <c r="G30" s="24">
        <f t="shared" si="2"/>
        <v>61.131059245960486</v>
      </c>
      <c r="H30" s="1"/>
    </row>
    <row r="31" spans="1:8" s="2" customFormat="1" ht="20.25" customHeight="1">
      <c r="A31" s="11" t="s">
        <v>26</v>
      </c>
      <c r="B31" s="22">
        <v>45.27</v>
      </c>
      <c r="C31" s="23">
        <v>0</v>
      </c>
      <c r="D31" s="22">
        <v>45.27</v>
      </c>
      <c r="E31" s="23">
        <v>0</v>
      </c>
      <c r="F31" s="24">
        <f t="shared" si="0"/>
        <v>0.37087029119940096</v>
      </c>
      <c r="G31" s="28" t="s">
        <v>27</v>
      </c>
      <c r="H31" s="1"/>
    </row>
    <row r="32" spans="1:11" s="2" customFormat="1" ht="20.25" customHeight="1">
      <c r="A32" s="17" t="s">
        <v>28</v>
      </c>
      <c r="B32" s="26">
        <f>SUM(B26:B31)</f>
        <v>474.26393695004344</v>
      </c>
      <c r="C32" s="26">
        <f>SUM(C26:C31)</f>
        <v>318.37</v>
      </c>
      <c r="D32" s="26">
        <f>SUM(D26:D31)</f>
        <v>474.26393695004344</v>
      </c>
      <c r="E32" s="26">
        <f>SUM(E26:E31)</f>
        <v>318.37</v>
      </c>
      <c r="F32" s="26">
        <f t="shared" si="0"/>
        <v>3.8853634725433386</v>
      </c>
      <c r="G32" s="26">
        <f aca="true" t="shared" si="3" ref="G32:G43">(D32-E32)/E32*100</f>
        <v>48.96627727174151</v>
      </c>
      <c r="H32" s="1"/>
      <c r="I32" s="12"/>
      <c r="J32" s="12"/>
      <c r="K32" s="12"/>
    </row>
    <row r="33" spans="1:8" s="2" customFormat="1" ht="20.25" customHeight="1">
      <c r="A33" s="6" t="s">
        <v>29</v>
      </c>
      <c r="B33" s="43">
        <v>2171.76</v>
      </c>
      <c r="C33" s="43">
        <v>1924.81</v>
      </c>
      <c r="D33" s="43">
        <v>2171.76</v>
      </c>
      <c r="E33" s="43">
        <v>1924.81</v>
      </c>
      <c r="F33" s="24">
        <f t="shared" si="0"/>
        <v>17.791943088473847</v>
      </c>
      <c r="G33" s="29">
        <f t="shared" si="3"/>
        <v>12.829837750219516</v>
      </c>
      <c r="H33" s="1"/>
    </row>
    <row r="34" spans="1:8" s="2" customFormat="1" ht="20.25" customHeight="1">
      <c r="A34" s="6" t="s">
        <v>30</v>
      </c>
      <c r="B34" s="47">
        <v>1295.68</v>
      </c>
      <c r="C34" s="21">
        <v>1156</v>
      </c>
      <c r="D34" s="47">
        <v>1295.68</v>
      </c>
      <c r="E34" s="21">
        <v>1156</v>
      </c>
      <c r="F34" s="24">
        <f t="shared" si="0"/>
        <v>10.614738654765624</v>
      </c>
      <c r="G34" s="29">
        <f t="shared" si="3"/>
        <v>12.083044982698969</v>
      </c>
      <c r="H34" s="1"/>
    </row>
    <row r="35" spans="1:8" s="2" customFormat="1" ht="20.25" customHeight="1">
      <c r="A35" s="6" t="s">
        <v>31</v>
      </c>
      <c r="B35" s="43">
        <v>1333.87</v>
      </c>
      <c r="C35" s="43">
        <v>1402.53</v>
      </c>
      <c r="D35" s="43">
        <v>1333.87</v>
      </c>
      <c r="E35" s="43">
        <v>1402.53</v>
      </c>
      <c r="F35" s="24">
        <f t="shared" si="0"/>
        <v>10.927606700290365</v>
      </c>
      <c r="G35" s="29">
        <f t="shared" si="3"/>
        <v>-4.895438956742464</v>
      </c>
      <c r="H35" s="1"/>
    </row>
    <row r="36" spans="1:8" s="2" customFormat="1" ht="20.25" customHeight="1">
      <c r="A36" s="6" t="s">
        <v>32</v>
      </c>
      <c r="B36" s="41">
        <v>1014.53</v>
      </c>
      <c r="C36" s="40">
        <v>1001.13</v>
      </c>
      <c r="D36" s="41">
        <v>1014.53</v>
      </c>
      <c r="E36" s="40">
        <v>1001.13</v>
      </c>
      <c r="F36" s="24">
        <f t="shared" si="0"/>
        <v>8.311443263320701</v>
      </c>
      <c r="G36" s="29">
        <f t="shared" si="3"/>
        <v>1.3384875091146982</v>
      </c>
      <c r="H36" s="1"/>
    </row>
    <row r="37" spans="1:8" s="2" customFormat="1" ht="20.25" customHeight="1">
      <c r="A37" s="18" t="s">
        <v>33</v>
      </c>
      <c r="B37" s="26">
        <f>SUM(B33:B36)</f>
        <v>5815.84</v>
      </c>
      <c r="C37" s="26">
        <f>SUM(C33:C36)</f>
        <v>5484.47</v>
      </c>
      <c r="D37" s="26">
        <f>SUM(D33:D36)</f>
        <v>5815.84</v>
      </c>
      <c r="E37" s="26">
        <f>SUM(E33:E36)</f>
        <v>5484.47</v>
      </c>
      <c r="F37" s="27">
        <f t="shared" si="0"/>
        <v>47.64573170685053</v>
      </c>
      <c r="G37" s="27">
        <f>(D37-E37)/E37*100</f>
        <v>6.041969415458556</v>
      </c>
      <c r="H37" s="1"/>
    </row>
    <row r="38" spans="1:13" s="2" customFormat="1" ht="20.25" customHeight="1">
      <c r="A38" s="6" t="s">
        <v>34</v>
      </c>
      <c r="B38" s="21">
        <v>86.71</v>
      </c>
      <c r="C38" s="21">
        <v>77.57</v>
      </c>
      <c r="D38" s="21">
        <v>86.71</v>
      </c>
      <c r="E38" s="21">
        <v>77.57</v>
      </c>
      <c r="F38" s="24">
        <f t="shared" si="0"/>
        <v>0.7103636613629346</v>
      </c>
      <c r="G38" s="29">
        <f>(D38-E38)/E38*100</f>
        <v>11.782905762537064</v>
      </c>
      <c r="H38" s="1"/>
      <c r="J38" s="12"/>
      <c r="K38" s="12"/>
      <c r="L38" s="12"/>
      <c r="M38" s="12"/>
    </row>
    <row r="39" spans="1:8" s="2" customFormat="1" ht="20.25" customHeight="1">
      <c r="A39" s="6" t="s">
        <v>35</v>
      </c>
      <c r="B39" s="23">
        <v>1.55</v>
      </c>
      <c r="C39" s="23">
        <v>38.56</v>
      </c>
      <c r="D39" s="23">
        <v>1.55</v>
      </c>
      <c r="E39" s="23">
        <v>38.56</v>
      </c>
      <c r="F39" s="24">
        <f t="shared" si="0"/>
        <v>0.01269823175080785</v>
      </c>
      <c r="G39" s="29">
        <f>(D39-E39)/E39*100</f>
        <v>-95.98029045643153</v>
      </c>
      <c r="H39" s="1"/>
    </row>
    <row r="40" spans="1:11" s="2" customFormat="1" ht="20.25" customHeight="1">
      <c r="A40" s="18" t="s">
        <v>36</v>
      </c>
      <c r="B40" s="26">
        <f>SUM(B38:B39)</f>
        <v>88.25999999999999</v>
      </c>
      <c r="C40" s="26">
        <f>SUM(C38:C39)</f>
        <v>116.13</v>
      </c>
      <c r="D40" s="26">
        <f>SUM(D38:D39)</f>
        <v>88.25999999999999</v>
      </c>
      <c r="E40" s="26">
        <f>SUM(E38:E39)</f>
        <v>116.13</v>
      </c>
      <c r="F40" s="27">
        <f t="shared" si="0"/>
        <v>0.7230618931137425</v>
      </c>
      <c r="G40" s="27">
        <f>(D40-E40)/E40*100</f>
        <v>-23.99896667527771</v>
      </c>
      <c r="H40" s="1"/>
      <c r="J40" s="12"/>
      <c r="K40" s="12"/>
    </row>
    <row r="41" spans="1:8" s="2" customFormat="1" ht="20.25" customHeight="1">
      <c r="A41" s="19" t="s">
        <v>37</v>
      </c>
      <c r="B41" s="30">
        <f>B25+B32</f>
        <v>6302.3239369500425</v>
      </c>
      <c r="C41" s="30">
        <f>C25+C32</f>
        <v>4928.119999999998</v>
      </c>
      <c r="D41" s="30">
        <f>D25+D32</f>
        <v>6302.3239369500425</v>
      </c>
      <c r="E41" s="30">
        <f>E25+E32</f>
        <v>4928.119999999998</v>
      </c>
      <c r="F41" s="31">
        <f t="shared" si="0"/>
        <v>51.63120640003572</v>
      </c>
      <c r="G41" s="31">
        <f t="shared" si="3"/>
        <v>27.88495282075203</v>
      </c>
      <c r="H41" s="1"/>
    </row>
    <row r="42" spans="1:8" s="2" customFormat="1" ht="20.25" customHeight="1">
      <c r="A42" s="19" t="s">
        <v>38</v>
      </c>
      <c r="B42" s="30">
        <f>B37+B40</f>
        <v>5904.1</v>
      </c>
      <c r="C42" s="30">
        <f>C37+C40</f>
        <v>5600.6</v>
      </c>
      <c r="D42" s="30">
        <f>D37+D40</f>
        <v>5904.1</v>
      </c>
      <c r="E42" s="30">
        <f>E37+E40</f>
        <v>5600.6</v>
      </c>
      <c r="F42" s="31">
        <f t="shared" si="0"/>
        <v>48.368793599964285</v>
      </c>
      <c r="G42" s="31">
        <f t="shared" si="3"/>
        <v>5.419062243331071</v>
      </c>
      <c r="H42" s="1"/>
    </row>
    <row r="43" spans="1:7" ht="20.25" customHeight="1">
      <c r="A43" s="20" t="s">
        <v>39</v>
      </c>
      <c r="B43" s="32">
        <f>B41+B42</f>
        <v>12206.423936950043</v>
      </c>
      <c r="C43" s="32">
        <f>C41+C42</f>
        <v>10528.719999999998</v>
      </c>
      <c r="D43" s="32">
        <f>D41+D42</f>
        <v>12206.423936950043</v>
      </c>
      <c r="E43" s="32">
        <f>E41+E42</f>
        <v>10528.719999999998</v>
      </c>
      <c r="F43" s="33">
        <f t="shared" si="0"/>
        <v>100</v>
      </c>
      <c r="G43" s="33">
        <f t="shared" si="3"/>
        <v>15.934547950273592</v>
      </c>
    </row>
    <row r="44" spans="1:7" ht="12.75" customHeight="1">
      <c r="A44" s="148" t="s">
        <v>40</v>
      </c>
      <c r="B44" s="148"/>
      <c r="C44" s="148"/>
      <c r="D44" s="148"/>
      <c r="E44" s="148"/>
      <c r="F44" s="148"/>
      <c r="G44" s="13"/>
    </row>
    <row r="45" spans="1:6" ht="15.75">
      <c r="A45" s="36" t="s">
        <v>41</v>
      </c>
      <c r="B45" s="37"/>
      <c r="C45" s="34"/>
      <c r="D45" s="34"/>
      <c r="E45" s="34"/>
      <c r="F45" s="35"/>
    </row>
    <row r="46" spans="1:6" ht="15.75">
      <c r="A46" s="38" t="s">
        <v>42</v>
      </c>
      <c r="B46" s="38"/>
      <c r="C46" s="35"/>
      <c r="D46" s="35"/>
      <c r="E46" s="35"/>
      <c r="F46" s="39"/>
    </row>
    <row r="47" spans="2:7" ht="12.75">
      <c r="B47" s="14"/>
      <c r="C47" s="14"/>
      <c r="D47" s="14"/>
      <c r="E47" s="14"/>
      <c r="F47" s="15"/>
      <c r="G47" s="15"/>
    </row>
    <row r="48" spans="2:7" ht="12.75">
      <c r="B48" s="2"/>
      <c r="C48" s="2"/>
      <c r="D48" s="2"/>
      <c r="E48" s="2"/>
      <c r="F48" s="2"/>
      <c r="G48" s="16"/>
    </row>
    <row r="49" spans="2:7" ht="12.75">
      <c r="B49" s="2"/>
      <c r="C49" s="2"/>
      <c r="D49" s="2"/>
      <c r="E49" s="2"/>
      <c r="F49" s="2"/>
      <c r="G49" s="16"/>
    </row>
    <row r="53" ht="33.75" customHeight="1"/>
    <row r="65395" ht="12.75">
      <c r="F65395" s="1">
        <v>0</v>
      </c>
    </row>
    <row r="65535" spans="1:6" s="4" customFormat="1" ht="12.75">
      <c r="A65535" s="1"/>
      <c r="B65535" s="1"/>
      <c r="C65535" s="1"/>
      <c r="D65535" s="1"/>
      <c r="E65535" s="1"/>
      <c r="F65535" s="1"/>
    </row>
  </sheetData>
  <sheetProtection/>
  <mergeCells count="9">
    <mergeCell ref="A44:F44"/>
    <mergeCell ref="A1:G1"/>
    <mergeCell ref="A2:G2"/>
    <mergeCell ref="A3:G3"/>
    <mergeCell ref="A5:A6"/>
    <mergeCell ref="B5:C5"/>
    <mergeCell ref="D5:E5"/>
    <mergeCell ref="F5:F6"/>
    <mergeCell ref="G5:G6"/>
  </mergeCells>
  <printOptions horizontalCentered="1" verticalCentered="1"/>
  <pageMargins left="0.393700787401575" right="0.354330708661417" top="0.511811023622047" bottom="0.511811023622047" header="0.511811023622047" footer="0.511811023622047"/>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AC65396"/>
  <sheetViews>
    <sheetView tabSelected="1" zoomScalePageLayoutView="0" workbookViewId="0" topLeftCell="A1">
      <pane xSplit="1" ySplit="7" topLeftCell="B99" activePane="bottomRight" state="frozen"/>
      <selection pane="topLeft" activeCell="I37" sqref="I37"/>
      <selection pane="topRight" activeCell="I37" sqref="I37"/>
      <selection pane="bottomLeft" activeCell="I37" sqref="I37"/>
      <selection pane="bottomRight" activeCell="A52" sqref="A52:G99"/>
    </sheetView>
  </sheetViews>
  <sheetFormatPr defaultColWidth="9.140625" defaultRowHeight="15"/>
  <cols>
    <col min="1" max="1" width="30.7109375" style="1" bestFit="1" customWidth="1"/>
    <col min="2" max="2" width="14.57421875" style="1" bestFit="1" customWidth="1"/>
    <col min="3" max="3" width="18.421875" style="1" customWidth="1"/>
    <col min="4" max="4" width="14.7109375" style="1" bestFit="1" customWidth="1"/>
    <col min="5" max="5" width="15.7109375" style="1" bestFit="1" customWidth="1"/>
    <col min="6" max="6" width="17.57421875" style="1" customWidth="1"/>
    <col min="7" max="7" width="17.57421875" style="4" customWidth="1"/>
    <col min="8" max="8" width="11.8515625" style="1" customWidth="1"/>
    <col min="9" max="16384" width="9.140625" style="1" customWidth="1"/>
  </cols>
  <sheetData>
    <row r="1" spans="1:7" ht="17.25">
      <c r="A1" s="162" t="s">
        <v>68</v>
      </c>
      <c r="B1" s="162"/>
      <c r="C1" s="162"/>
      <c r="D1" s="162"/>
      <c r="E1" s="162"/>
      <c r="F1" s="162"/>
      <c r="G1" s="162"/>
    </row>
    <row r="2" spans="1:7" ht="25.5" customHeight="1">
      <c r="A2" s="163" t="s">
        <v>69</v>
      </c>
      <c r="B2" s="163"/>
      <c r="C2" s="163"/>
      <c r="D2" s="163"/>
      <c r="E2" s="163"/>
      <c r="F2" s="163"/>
      <c r="G2" s="163"/>
    </row>
    <row r="3" spans="1:7" ht="26.25" customHeight="1">
      <c r="A3" s="164" t="s">
        <v>70</v>
      </c>
      <c r="B3" s="165"/>
      <c r="C3" s="165"/>
      <c r="D3" s="165"/>
      <c r="E3" s="165"/>
      <c r="F3" s="165"/>
      <c r="G3" s="166"/>
    </row>
    <row r="4" spans="1:7" ht="21" customHeight="1">
      <c r="A4" s="110"/>
      <c r="B4" s="110"/>
      <c r="C4" s="111" t="s">
        <v>71</v>
      </c>
      <c r="D4" s="110"/>
      <c r="E4" s="110"/>
      <c r="F4" s="110"/>
      <c r="G4" s="110"/>
    </row>
    <row r="5" spans="1:7" ht="15.75">
      <c r="A5" s="119"/>
      <c r="B5" s="167" t="s">
        <v>72</v>
      </c>
      <c r="C5" s="167"/>
      <c r="D5" s="167" t="s">
        <v>73</v>
      </c>
      <c r="E5" s="167"/>
      <c r="F5" s="168" t="s">
        <v>74</v>
      </c>
      <c r="G5" s="168" t="s">
        <v>75</v>
      </c>
    </row>
    <row r="6" spans="1:7" ht="69" customHeight="1">
      <c r="A6" s="119" t="s">
        <v>76</v>
      </c>
      <c r="B6" s="112" t="s">
        <v>43</v>
      </c>
      <c r="C6" s="112" t="s">
        <v>50</v>
      </c>
      <c r="D6" s="112" t="s">
        <v>43</v>
      </c>
      <c r="E6" s="112" t="s">
        <v>50</v>
      </c>
      <c r="F6" s="168"/>
      <c r="G6" s="168"/>
    </row>
    <row r="7" spans="1:8" ht="15.75">
      <c r="A7" s="113" t="s">
        <v>77</v>
      </c>
      <c r="B7" s="123">
        <v>0.11</v>
      </c>
      <c r="C7" s="123" t="s">
        <v>78</v>
      </c>
      <c r="D7" s="123">
        <v>0.16</v>
      </c>
      <c r="E7" s="123" t="s">
        <v>78</v>
      </c>
      <c r="F7" s="124">
        <f aca="true" t="shared" si="0" ref="F7:F42">(D7/D$42)*100</f>
        <v>0.00012954253481707768</v>
      </c>
      <c r="G7" s="125" t="s">
        <v>78</v>
      </c>
      <c r="H7" s="87"/>
    </row>
    <row r="8" spans="1:8" ht="15.75">
      <c r="A8" s="114" t="s">
        <v>79</v>
      </c>
      <c r="B8" s="126">
        <v>1354.18</v>
      </c>
      <c r="C8" s="126">
        <v>714.83</v>
      </c>
      <c r="D8" s="126">
        <v>8046.46</v>
      </c>
      <c r="E8" s="126">
        <v>6102.47</v>
      </c>
      <c r="F8" s="127">
        <f t="shared" si="0"/>
        <v>6.514742654401393</v>
      </c>
      <c r="G8" s="127">
        <f>(D8-E8)/E8*100</f>
        <v>31.855789540956366</v>
      </c>
      <c r="H8" s="87"/>
    </row>
    <row r="9" spans="1:9" ht="20.25" customHeight="1">
      <c r="A9" s="114" t="s">
        <v>80</v>
      </c>
      <c r="B9" s="126">
        <v>165.25</v>
      </c>
      <c r="C9" s="126">
        <v>115.74</v>
      </c>
      <c r="D9" s="126">
        <v>1415.8</v>
      </c>
      <c r="E9" s="126">
        <v>1094.16</v>
      </c>
      <c r="F9" s="127">
        <f t="shared" si="0"/>
        <v>1.146289504962616</v>
      </c>
      <c r="G9" s="127">
        <f>(D9-E9)/E9*100</f>
        <v>29.396066388827947</v>
      </c>
      <c r="H9" s="88"/>
      <c r="I9" s="89"/>
    </row>
    <row r="10" spans="1:10" s="2" customFormat="1" ht="20.25" customHeight="1">
      <c r="A10" s="114" t="s">
        <v>81</v>
      </c>
      <c r="B10" s="128">
        <v>321.28</v>
      </c>
      <c r="C10" s="128">
        <v>279.85</v>
      </c>
      <c r="D10" s="128">
        <v>3451.87</v>
      </c>
      <c r="E10" s="128">
        <v>2498.73</v>
      </c>
      <c r="F10" s="127">
        <f t="shared" si="0"/>
        <v>2.794774935368912</v>
      </c>
      <c r="G10" s="127">
        <f>(D10-E10)/E10*100</f>
        <v>38.14497764864551</v>
      </c>
      <c r="H10" s="88"/>
      <c r="I10" s="89"/>
      <c r="J10" s="1"/>
    </row>
    <row r="11" spans="1:10" s="2" customFormat="1" ht="20.25" customHeight="1">
      <c r="A11" s="115" t="s">
        <v>82</v>
      </c>
      <c r="B11" s="129">
        <v>29.22</v>
      </c>
      <c r="C11" s="129" t="s">
        <v>78</v>
      </c>
      <c r="D11" s="129">
        <v>71.8</v>
      </c>
      <c r="E11" s="129" t="s">
        <v>78</v>
      </c>
      <c r="F11" s="127">
        <f t="shared" si="0"/>
        <v>0.05813221249916361</v>
      </c>
      <c r="G11" s="127" t="s">
        <v>78</v>
      </c>
      <c r="H11" s="88"/>
      <c r="I11" s="89"/>
      <c r="J11" s="1"/>
    </row>
    <row r="12" spans="1:10" s="2" customFormat="1" ht="20.25" customHeight="1">
      <c r="A12" s="114" t="s">
        <v>83</v>
      </c>
      <c r="B12" s="129">
        <v>184.28</v>
      </c>
      <c r="C12" s="129">
        <v>206.89</v>
      </c>
      <c r="D12" s="129">
        <v>1592.74</v>
      </c>
      <c r="E12" s="129">
        <v>1459.26</v>
      </c>
      <c r="F12" s="127">
        <f t="shared" si="0"/>
        <v>1.289547355653452</v>
      </c>
      <c r="G12" s="127">
        <f aca="true" t="shared" si="1" ref="G12:G37">(D12-E12)/E12*100</f>
        <v>9.14710195578581</v>
      </c>
      <c r="H12" s="88"/>
      <c r="I12" s="89"/>
      <c r="J12" s="1"/>
    </row>
    <row r="13" spans="1:10" s="2" customFormat="1" ht="20.25" customHeight="1">
      <c r="A13" s="113" t="s">
        <v>84</v>
      </c>
      <c r="B13" s="129">
        <v>26.58</v>
      </c>
      <c r="C13" s="129" t="s">
        <v>78</v>
      </c>
      <c r="D13" s="129">
        <v>29.24</v>
      </c>
      <c r="E13" s="129" t="s">
        <v>78</v>
      </c>
      <c r="F13" s="127">
        <f t="shared" si="0"/>
        <v>0.023673898237820946</v>
      </c>
      <c r="G13" s="127" t="s">
        <v>78</v>
      </c>
      <c r="H13" s="88"/>
      <c r="I13" s="89"/>
      <c r="J13" s="1"/>
    </row>
    <row r="14" spans="1:10" s="2" customFormat="1" ht="20.25" customHeight="1">
      <c r="A14" s="114" t="s">
        <v>85</v>
      </c>
      <c r="B14" s="126">
        <v>605.41</v>
      </c>
      <c r="C14" s="126">
        <v>867.97</v>
      </c>
      <c r="D14" s="126">
        <v>6096.24</v>
      </c>
      <c r="E14" s="126">
        <v>5112.11</v>
      </c>
      <c r="F14" s="127">
        <f t="shared" si="0"/>
        <v>4.9357648903328855</v>
      </c>
      <c r="G14" s="127">
        <f t="shared" si="1"/>
        <v>19.25095508508229</v>
      </c>
      <c r="H14" s="12"/>
      <c r="I14" s="89"/>
      <c r="J14" s="1"/>
    </row>
    <row r="15" spans="1:10" s="2" customFormat="1" ht="20.25" customHeight="1">
      <c r="A15" s="114" t="s">
        <v>86</v>
      </c>
      <c r="B15" s="129">
        <v>1137</v>
      </c>
      <c r="C15" s="129">
        <v>1083</v>
      </c>
      <c r="D15" s="129">
        <v>10568</v>
      </c>
      <c r="E15" s="129">
        <v>9142</v>
      </c>
      <c r="F15" s="127">
        <f t="shared" si="0"/>
        <v>8.556284424667982</v>
      </c>
      <c r="G15" s="127">
        <f t="shared" si="1"/>
        <v>15.598337344126012</v>
      </c>
      <c r="H15" s="89"/>
      <c r="I15" s="89"/>
      <c r="J15" s="1"/>
    </row>
    <row r="16" spans="1:10" s="2" customFormat="1" ht="20.25" customHeight="1">
      <c r="A16" s="114" t="s">
        <v>87</v>
      </c>
      <c r="B16" s="129">
        <v>459.76</v>
      </c>
      <c r="C16" s="129">
        <v>445.28</v>
      </c>
      <c r="D16" s="129">
        <v>4134.73</v>
      </c>
      <c r="E16" s="129">
        <v>3925.61</v>
      </c>
      <c r="F16" s="127">
        <f t="shared" si="0"/>
        <v>3.347646281151347</v>
      </c>
      <c r="G16" s="127">
        <f t="shared" si="1"/>
        <v>5.32707018781793</v>
      </c>
      <c r="H16" s="89"/>
      <c r="I16" s="89"/>
      <c r="J16" s="1"/>
    </row>
    <row r="17" spans="1:10" s="2" customFormat="1" ht="20.25" customHeight="1">
      <c r="A17" s="115" t="s">
        <v>88</v>
      </c>
      <c r="B17" s="129">
        <v>19.61</v>
      </c>
      <c r="C17" s="129">
        <v>9.6</v>
      </c>
      <c r="D17" s="129">
        <v>145.78</v>
      </c>
      <c r="E17" s="129">
        <v>61.06</v>
      </c>
      <c r="F17" s="127">
        <f t="shared" si="0"/>
        <v>0.1180294420352099</v>
      </c>
      <c r="G17" s="127">
        <f t="shared" si="1"/>
        <v>138.74877169996725</v>
      </c>
      <c r="H17" s="89"/>
      <c r="I17" s="89"/>
      <c r="J17" s="1"/>
    </row>
    <row r="18" spans="1:13" s="2" customFormat="1" ht="20.25" customHeight="1">
      <c r="A18" s="115" t="s">
        <v>89</v>
      </c>
      <c r="B18" s="126">
        <v>77</v>
      </c>
      <c r="C18" s="126">
        <v>58</v>
      </c>
      <c r="D18" s="126">
        <v>664</v>
      </c>
      <c r="E18" s="126">
        <v>482</v>
      </c>
      <c r="F18" s="127">
        <f t="shared" si="0"/>
        <v>0.5376015194908724</v>
      </c>
      <c r="G18" s="127">
        <f t="shared" si="1"/>
        <v>37.75933609958506</v>
      </c>
      <c r="H18" s="89"/>
      <c r="I18" s="89"/>
      <c r="J18" s="1"/>
      <c r="K18" s="12"/>
      <c r="M18" s="12"/>
    </row>
    <row r="19" spans="1:10" s="2" customFormat="1" ht="15.75">
      <c r="A19" s="115" t="s">
        <v>90</v>
      </c>
      <c r="B19" s="128">
        <v>70.25</v>
      </c>
      <c r="C19" s="128">
        <v>55.84</v>
      </c>
      <c r="D19" s="128">
        <v>415.45</v>
      </c>
      <c r="E19" s="128">
        <v>344.56</v>
      </c>
      <c r="F19" s="127">
        <f t="shared" si="0"/>
        <v>0.33636528806096827</v>
      </c>
      <c r="G19" s="127">
        <f t="shared" si="1"/>
        <v>20.57406547480845</v>
      </c>
      <c r="H19" s="89"/>
      <c r="I19" s="89"/>
      <c r="J19" s="1"/>
    </row>
    <row r="20" spans="1:10" s="2" customFormat="1" ht="20.25" customHeight="1">
      <c r="A20" s="114" t="s">
        <v>91</v>
      </c>
      <c r="B20" s="129">
        <v>1731.24</v>
      </c>
      <c r="C20" s="129">
        <v>1230.38</v>
      </c>
      <c r="D20" s="129">
        <v>13464</v>
      </c>
      <c r="E20" s="129">
        <v>11341</v>
      </c>
      <c r="F20" s="127">
        <f t="shared" si="0"/>
        <v>10.901004304857087</v>
      </c>
      <c r="G20" s="127">
        <f t="shared" si="1"/>
        <v>18.71968962172648</v>
      </c>
      <c r="H20" s="89"/>
      <c r="I20" s="89"/>
      <c r="J20" s="1"/>
    </row>
    <row r="21" spans="1:13" s="2" customFormat="1" ht="20.25" customHeight="1">
      <c r="A21" s="114" t="s">
        <v>92</v>
      </c>
      <c r="B21" s="129">
        <v>1985.95</v>
      </c>
      <c r="C21" s="129">
        <v>1604.16</v>
      </c>
      <c r="D21" s="129">
        <v>18792.4</v>
      </c>
      <c r="E21" s="129">
        <v>15636.71</v>
      </c>
      <c r="F21" s="127">
        <f t="shared" si="0"/>
        <v>15.215094570602819</v>
      </c>
      <c r="G21" s="127">
        <f t="shared" si="1"/>
        <v>20.181291333023395</v>
      </c>
      <c r="H21" s="89"/>
      <c r="I21" s="89"/>
      <c r="J21" s="1"/>
      <c r="L21" s="12"/>
      <c r="M21" s="12"/>
    </row>
    <row r="22" spans="1:10" s="2" customFormat="1" ht="20.25" customHeight="1">
      <c r="A22" s="114" t="s">
        <v>93</v>
      </c>
      <c r="B22" s="129">
        <v>1080.9</v>
      </c>
      <c r="C22" s="129">
        <v>1018.75</v>
      </c>
      <c r="D22" s="129">
        <v>9477.06</v>
      </c>
      <c r="E22" s="129">
        <v>8792.79</v>
      </c>
      <c r="F22" s="127">
        <f t="shared" si="0"/>
        <v>7.673014843834588</v>
      </c>
      <c r="G22" s="127">
        <f t="shared" si="1"/>
        <v>7.782171529173318</v>
      </c>
      <c r="H22" s="89"/>
      <c r="I22" s="89"/>
      <c r="J22" s="1"/>
    </row>
    <row r="23" spans="1:10" s="2" customFormat="1" ht="20.25" customHeight="1">
      <c r="A23" s="114" t="s">
        <v>94</v>
      </c>
      <c r="B23" s="129">
        <v>7.04</v>
      </c>
      <c r="C23" s="129">
        <v>5.03</v>
      </c>
      <c r="D23" s="129">
        <v>60.26</v>
      </c>
      <c r="E23" s="129">
        <v>45.67</v>
      </c>
      <c r="F23" s="127">
        <f t="shared" si="0"/>
        <v>0.04878895717548188</v>
      </c>
      <c r="G23" s="127">
        <f t="shared" si="1"/>
        <v>31.94657324282898</v>
      </c>
      <c r="H23" s="89"/>
      <c r="I23" s="89"/>
      <c r="J23" s="1"/>
    </row>
    <row r="24" spans="1:10" s="2" customFormat="1" ht="20.25" customHeight="1">
      <c r="A24" s="114" t="s">
        <v>95</v>
      </c>
      <c r="B24" s="130">
        <v>347.99</v>
      </c>
      <c r="C24" s="130">
        <v>249.13</v>
      </c>
      <c r="D24" s="130">
        <v>4357.88</v>
      </c>
      <c r="E24" s="130">
        <v>3418.59</v>
      </c>
      <c r="F24" s="127">
        <f t="shared" si="0"/>
        <v>3.528317635179041</v>
      </c>
      <c r="G24" s="127">
        <f t="shared" si="1"/>
        <v>27.475947686034296</v>
      </c>
      <c r="H24" s="89"/>
      <c r="I24" s="89"/>
      <c r="J24" s="1"/>
    </row>
    <row r="25" spans="1:10" s="2" customFormat="1" ht="20.25" customHeight="1">
      <c r="A25" s="114" t="s">
        <v>96</v>
      </c>
      <c r="B25" s="131">
        <v>229.4</v>
      </c>
      <c r="C25" s="131">
        <v>187.44</v>
      </c>
      <c r="D25" s="131">
        <v>2159.39</v>
      </c>
      <c r="E25" s="131">
        <v>1809.54</v>
      </c>
      <c r="F25" s="127">
        <f t="shared" si="0"/>
        <v>1.7483303391165586</v>
      </c>
      <c r="G25" s="127">
        <f t="shared" si="1"/>
        <v>19.333642804248587</v>
      </c>
      <c r="H25" s="89"/>
      <c r="I25" s="89"/>
      <c r="J25" s="1"/>
    </row>
    <row r="26" spans="1:10" s="2" customFormat="1" ht="20.25" customHeight="1">
      <c r="A26" s="114" t="s">
        <v>97</v>
      </c>
      <c r="B26" s="132">
        <v>262.6203731598115</v>
      </c>
      <c r="C26" s="132">
        <v>226.43</v>
      </c>
      <c r="D26" s="132">
        <v>2777.4357961663027</v>
      </c>
      <c r="E26" s="133">
        <v>2014.63</v>
      </c>
      <c r="F26" s="127">
        <f t="shared" si="0"/>
        <v>2.2487254582941945</v>
      </c>
      <c r="G26" s="127">
        <f t="shared" si="1"/>
        <v>37.86331962525637</v>
      </c>
      <c r="H26" s="89"/>
      <c r="I26" s="89"/>
      <c r="J26" s="1"/>
    </row>
    <row r="27" spans="1:10" s="2" customFormat="1" ht="20.25" customHeight="1">
      <c r="A27" s="114" t="s">
        <v>98</v>
      </c>
      <c r="B27" s="129">
        <v>181.73</v>
      </c>
      <c r="C27" s="129">
        <v>183.02</v>
      </c>
      <c r="D27" s="129">
        <v>1666.51</v>
      </c>
      <c r="E27" s="129">
        <v>1514.26</v>
      </c>
      <c r="F27" s="127">
        <f t="shared" si="0"/>
        <v>1.3492745606125507</v>
      </c>
      <c r="G27" s="127">
        <f t="shared" si="1"/>
        <v>10.054416018385218</v>
      </c>
      <c r="J27" s="1"/>
    </row>
    <row r="28" spans="1:10" s="2" customFormat="1" ht="20.25" customHeight="1">
      <c r="A28" s="114" t="s">
        <v>99</v>
      </c>
      <c r="B28" s="134">
        <v>475</v>
      </c>
      <c r="C28" s="134">
        <v>332</v>
      </c>
      <c r="D28" s="134">
        <v>4434</v>
      </c>
      <c r="E28" s="134">
        <v>3508</v>
      </c>
      <c r="F28" s="127">
        <f t="shared" si="0"/>
        <v>3.5899474961182656</v>
      </c>
      <c r="G28" s="127">
        <f t="shared" si="1"/>
        <v>26.396807297605474</v>
      </c>
      <c r="H28" s="89"/>
      <c r="I28" s="89"/>
      <c r="J28" s="1"/>
    </row>
    <row r="29" spans="1:10" s="2" customFormat="1" ht="20.25" customHeight="1">
      <c r="A29" s="114" t="s">
        <v>100</v>
      </c>
      <c r="B29" s="131">
        <v>2257.58</v>
      </c>
      <c r="C29" s="131">
        <v>1267.92</v>
      </c>
      <c r="D29" s="131">
        <v>14244.61</v>
      </c>
      <c r="E29" s="131">
        <v>12946.45</v>
      </c>
      <c r="F29" s="127">
        <f t="shared" si="0"/>
        <v>11.533018043004331</v>
      </c>
      <c r="G29" s="127">
        <f t="shared" si="1"/>
        <v>10.027150299889156</v>
      </c>
      <c r="H29" s="89"/>
      <c r="I29" s="89"/>
      <c r="J29" s="1"/>
    </row>
    <row r="30" spans="1:10" s="2" customFormat="1" ht="20.25" customHeight="1">
      <c r="A30" s="114" t="s">
        <v>101</v>
      </c>
      <c r="B30" s="135">
        <v>335.9431399</v>
      </c>
      <c r="C30" s="135">
        <v>214.9786896</v>
      </c>
      <c r="D30" s="135">
        <v>1630.659668093</v>
      </c>
      <c r="E30" s="135">
        <v>1023.2958246799999</v>
      </c>
      <c r="F30" s="127">
        <f t="shared" si="0"/>
        <v>1.3202486676796361</v>
      </c>
      <c r="G30" s="127">
        <f t="shared" si="1"/>
        <v>59.35369115797301</v>
      </c>
      <c r="H30" s="89"/>
      <c r="I30" s="89"/>
      <c r="J30" s="1"/>
    </row>
    <row r="31" spans="1:10" s="2" customFormat="1" ht="20.25" customHeight="1">
      <c r="A31" s="137" t="s">
        <v>102</v>
      </c>
      <c r="B31" s="138">
        <f>SUM(B7:B30)</f>
        <v>13345.32351305981</v>
      </c>
      <c r="C31" s="138">
        <f>SUM(C7:C30)</f>
        <v>10356.238689599999</v>
      </c>
      <c r="D31" s="138">
        <f>SUM(D7:D30)</f>
        <v>109696.47546425927</v>
      </c>
      <c r="E31" s="138">
        <f>SUM(E7:E30)</f>
        <v>92272.89582467999</v>
      </c>
      <c r="F31" s="139">
        <f t="shared" si="0"/>
        <v>88.81474682587196</v>
      </c>
      <c r="G31" s="139">
        <f t="shared" si="1"/>
        <v>18.882662653922093</v>
      </c>
      <c r="H31" s="89"/>
      <c r="I31" s="89"/>
      <c r="J31" s="1"/>
    </row>
    <row r="32" spans="1:10" s="2" customFormat="1" ht="20.25" customHeight="1">
      <c r="A32" s="116" t="s">
        <v>103</v>
      </c>
      <c r="B32" s="129">
        <v>17.16</v>
      </c>
      <c r="C32" s="129">
        <v>8.8</v>
      </c>
      <c r="D32" s="129">
        <v>189.27</v>
      </c>
      <c r="E32" s="129">
        <v>42.33</v>
      </c>
      <c r="F32" s="127">
        <f t="shared" si="0"/>
        <v>0.15324072228017682</v>
      </c>
      <c r="G32" s="127">
        <f t="shared" si="1"/>
        <v>347.1296952515946</v>
      </c>
      <c r="H32" s="89"/>
      <c r="I32" s="89"/>
      <c r="J32" s="1"/>
    </row>
    <row r="33" spans="1:10" s="2" customFormat="1" ht="20.25" customHeight="1">
      <c r="A33" s="115" t="s">
        <v>104</v>
      </c>
      <c r="B33" s="126">
        <v>296.22</v>
      </c>
      <c r="C33" s="126">
        <v>238.84</v>
      </c>
      <c r="D33" s="126">
        <v>1289.16</v>
      </c>
      <c r="E33" s="126">
        <v>983.11</v>
      </c>
      <c r="F33" s="127">
        <f t="shared" si="0"/>
        <v>1.0437565886548992</v>
      </c>
      <c r="G33" s="127">
        <f t="shared" si="1"/>
        <v>31.13079919846203</v>
      </c>
      <c r="H33" s="89"/>
      <c r="I33" s="89"/>
      <c r="J33" s="1"/>
    </row>
    <row r="34" spans="1:10" s="2" customFormat="1" ht="20.25" customHeight="1">
      <c r="A34" s="115" t="s">
        <v>105</v>
      </c>
      <c r="B34" s="126">
        <v>32.17</v>
      </c>
      <c r="C34" s="126">
        <v>18.53</v>
      </c>
      <c r="D34" s="126">
        <v>265.14</v>
      </c>
      <c r="E34" s="126">
        <v>168.46</v>
      </c>
      <c r="F34" s="127">
        <f t="shared" si="0"/>
        <v>0.21466817300874985</v>
      </c>
      <c r="G34" s="127">
        <f t="shared" si="1"/>
        <v>57.390478451857994</v>
      </c>
      <c r="H34" s="89"/>
      <c r="I34" s="89"/>
      <c r="J34" s="1"/>
    </row>
    <row r="35" spans="1:10" s="2" customFormat="1" ht="20.25" customHeight="1">
      <c r="A35" s="115" t="s">
        <v>106</v>
      </c>
      <c r="B35" s="130">
        <v>71.9450336374886</v>
      </c>
      <c r="C35" s="130">
        <v>51.77412349128098</v>
      </c>
      <c r="D35" s="130">
        <v>577.2102003957249</v>
      </c>
      <c r="E35" s="130">
        <v>452.27934907421724</v>
      </c>
      <c r="F35" s="127">
        <f t="shared" si="0"/>
        <v>0.4673329530095974</v>
      </c>
      <c r="G35" s="127">
        <f t="shared" si="1"/>
        <v>27.622497374074666</v>
      </c>
      <c r="H35" s="89"/>
      <c r="I35" s="89"/>
      <c r="J35" s="1"/>
    </row>
    <row r="36" spans="1:10" s="2" customFormat="1" ht="20.25" customHeight="1">
      <c r="A36" s="116" t="s">
        <v>107</v>
      </c>
      <c r="B36" s="130">
        <v>104.29</v>
      </c>
      <c r="C36" s="130">
        <v>77.57</v>
      </c>
      <c r="D36" s="130">
        <v>837.04</v>
      </c>
      <c r="E36" s="130">
        <v>549.93</v>
      </c>
      <c r="F36" s="127">
        <f t="shared" si="0"/>
        <v>0.6777017708955418</v>
      </c>
      <c r="G36" s="127">
        <f t="shared" si="1"/>
        <v>52.208462895277584</v>
      </c>
      <c r="H36" s="89"/>
      <c r="I36" s="89"/>
      <c r="J36" s="1"/>
    </row>
    <row r="37" spans="1:10" s="2" customFormat="1" ht="20.25" customHeight="1">
      <c r="A37" s="115" t="s">
        <v>108</v>
      </c>
      <c r="B37" s="129">
        <v>374.11</v>
      </c>
      <c r="C37" s="129">
        <v>265.5</v>
      </c>
      <c r="D37" s="129">
        <v>2917.16</v>
      </c>
      <c r="E37" s="129">
        <v>2080.18</v>
      </c>
      <c r="F37" s="127">
        <f t="shared" si="0"/>
        <v>2.361851880418665</v>
      </c>
      <c r="G37" s="127">
        <f t="shared" si="1"/>
        <v>40.235941120479964</v>
      </c>
      <c r="H37" s="89"/>
      <c r="I37" s="89"/>
      <c r="J37" s="1"/>
    </row>
    <row r="38" spans="1:10" s="2" customFormat="1" ht="20.25" customHeight="1">
      <c r="A38" s="140" t="s">
        <v>109</v>
      </c>
      <c r="B38" s="141">
        <f>SUM(B32:B37)</f>
        <v>895.8950336374887</v>
      </c>
      <c r="C38" s="141">
        <f>SUM(C32:C37)</f>
        <v>661.014123491281</v>
      </c>
      <c r="D38" s="141">
        <f>SUM(D32:D37)</f>
        <v>6074.980200395725</v>
      </c>
      <c r="E38" s="141">
        <f>SUM(E32:E37)</f>
        <v>4276.289349074217</v>
      </c>
      <c r="F38" s="141">
        <f t="shared" si="0"/>
        <v>4.91855208826763</v>
      </c>
      <c r="G38" s="141">
        <f>(D38-E38)/E38*100</f>
        <v>42.061953822439776</v>
      </c>
      <c r="H38" s="89"/>
      <c r="I38" s="89"/>
      <c r="J38" s="1"/>
    </row>
    <row r="39" spans="1:11" s="2" customFormat="1" ht="20.25" customHeight="1">
      <c r="A39" s="114" t="s">
        <v>110</v>
      </c>
      <c r="B39" s="126">
        <v>385.18</v>
      </c>
      <c r="C39" s="126">
        <v>1002.54</v>
      </c>
      <c r="D39" s="126">
        <v>6755.69</v>
      </c>
      <c r="E39" s="126">
        <v>6116.93</v>
      </c>
      <c r="F39" s="127">
        <f t="shared" si="0"/>
        <v>5.469682543989897</v>
      </c>
      <c r="G39" s="136">
        <f>(D39-E39)/E39*100</f>
        <v>10.442493211463908</v>
      </c>
      <c r="H39" s="89"/>
      <c r="I39" s="89"/>
      <c r="J39" s="1"/>
      <c r="K39" s="12"/>
    </row>
    <row r="40" spans="1:13" s="2" customFormat="1" ht="20.25" customHeight="1">
      <c r="A40" s="114" t="s">
        <v>111</v>
      </c>
      <c r="B40" s="129">
        <v>105.58</v>
      </c>
      <c r="C40" s="129">
        <v>115.47</v>
      </c>
      <c r="D40" s="129">
        <v>984.41</v>
      </c>
      <c r="E40" s="129">
        <v>986.27</v>
      </c>
      <c r="F40" s="127">
        <f t="shared" si="0"/>
        <v>0.7970185418704965</v>
      </c>
      <c r="G40" s="136">
        <f>(D40-E40)/E40*100</f>
        <v>-0.1885893315217956</v>
      </c>
      <c r="H40" s="89"/>
      <c r="I40" s="89"/>
      <c r="J40" s="1"/>
      <c r="K40" s="12"/>
      <c r="L40" s="12"/>
      <c r="M40" s="12"/>
    </row>
    <row r="41" spans="1:10" s="2" customFormat="1" ht="20.25" customHeight="1">
      <c r="A41" s="142" t="s">
        <v>112</v>
      </c>
      <c r="B41" s="143">
        <f>SUM(B39:B40)</f>
        <v>490.76</v>
      </c>
      <c r="C41" s="143">
        <f>SUM(C39:C40)</f>
        <v>1118.01</v>
      </c>
      <c r="D41" s="143">
        <f>SUM(D39:D40)</f>
        <v>7740.099999999999</v>
      </c>
      <c r="E41" s="143">
        <f>SUM(E39:E40)</f>
        <v>7103.200000000001</v>
      </c>
      <c r="F41" s="144">
        <f t="shared" si="0"/>
        <v>6.266701085860394</v>
      </c>
      <c r="G41" s="144">
        <f>(D41-E41)/E41*100</f>
        <v>8.966381349251023</v>
      </c>
      <c r="H41" s="89"/>
      <c r="I41" s="89"/>
      <c r="J41" s="1"/>
    </row>
    <row r="42" spans="1:11" s="2" customFormat="1" ht="20.25" customHeight="1">
      <c r="A42" s="145" t="s">
        <v>113</v>
      </c>
      <c r="B42" s="146">
        <f>B31+B38+B41</f>
        <v>14731.978546697299</v>
      </c>
      <c r="C42" s="146">
        <f>C31+C38+C41</f>
        <v>12135.26281309128</v>
      </c>
      <c r="D42" s="146">
        <f>D31+D38+D41</f>
        <v>123511.55566465501</v>
      </c>
      <c r="E42" s="146">
        <f>E31+E38+E41</f>
        <v>103652.3851737542</v>
      </c>
      <c r="F42" s="147">
        <f t="shared" si="0"/>
        <v>100</v>
      </c>
      <c r="G42" s="147">
        <f>(D42-E42)/E42*100</f>
        <v>19.15939556780151</v>
      </c>
      <c r="H42" s="89"/>
      <c r="I42" s="89"/>
      <c r="J42" s="1"/>
      <c r="K42" s="12"/>
    </row>
    <row r="43" spans="1:11" ht="20.25" customHeight="1">
      <c r="A43" s="169" t="s">
        <v>114</v>
      </c>
      <c r="B43" s="169"/>
      <c r="C43" s="169"/>
      <c r="D43" s="169"/>
      <c r="E43" s="169"/>
      <c r="F43" s="169"/>
      <c r="G43" s="117"/>
      <c r="H43" s="89"/>
      <c r="I43" s="89"/>
      <c r="K43" s="12"/>
    </row>
    <row r="44" spans="1:7" ht="15.75" customHeight="1">
      <c r="A44" s="170" t="s">
        <v>115</v>
      </c>
      <c r="B44" s="170"/>
      <c r="C44" s="170"/>
      <c r="D44" s="170"/>
      <c r="E44" s="170"/>
      <c r="F44" s="170"/>
      <c r="G44" s="170"/>
    </row>
    <row r="45" spans="1:29" ht="15.75" customHeight="1">
      <c r="A45" s="170"/>
      <c r="B45" s="170"/>
      <c r="C45" s="170"/>
      <c r="D45" s="170"/>
      <c r="E45" s="170"/>
      <c r="F45" s="170"/>
      <c r="G45" s="170"/>
      <c r="K45" s="66"/>
      <c r="L45" s="67"/>
      <c r="M45" s="67"/>
      <c r="N45" s="67"/>
      <c r="O45" s="67"/>
      <c r="P45" s="67"/>
      <c r="Q45" s="67"/>
      <c r="R45" s="67"/>
      <c r="S45" s="67"/>
      <c r="T45" s="65"/>
      <c r="U45" s="68"/>
      <c r="V45" s="68"/>
      <c r="W45" s="68"/>
      <c r="X45" s="68"/>
      <c r="Y45" s="68"/>
      <c r="Z45" s="68"/>
      <c r="AA45" s="68"/>
      <c r="AB45" s="68"/>
      <c r="AC45" s="68"/>
    </row>
    <row r="46" spans="1:29" ht="78.75" customHeight="1">
      <c r="A46" s="170"/>
      <c r="B46" s="170"/>
      <c r="C46" s="170"/>
      <c r="D46" s="170"/>
      <c r="E46" s="170"/>
      <c r="F46" s="170"/>
      <c r="G46" s="170"/>
      <c r="K46" s="66"/>
      <c r="L46" s="67"/>
      <c r="M46" s="67"/>
      <c r="N46" s="67"/>
      <c r="O46" s="67"/>
      <c r="P46" s="67"/>
      <c r="Q46" s="67"/>
      <c r="R46" s="67"/>
      <c r="S46" s="67"/>
      <c r="T46" s="65"/>
      <c r="U46" s="68"/>
      <c r="V46" s="68"/>
      <c r="W46" s="68"/>
      <c r="X46" s="68"/>
      <c r="Y46" s="68"/>
      <c r="Z46" s="68"/>
      <c r="AA46" s="68"/>
      <c r="AB46" s="68"/>
      <c r="AC46" s="68"/>
    </row>
    <row r="47" spans="1:29" ht="45.75" customHeight="1">
      <c r="A47" s="102" t="s">
        <v>116</v>
      </c>
      <c r="B47" s="103"/>
      <c r="C47" s="103"/>
      <c r="D47" s="103"/>
      <c r="E47" s="103"/>
      <c r="F47" s="103"/>
      <c r="G47" s="103"/>
      <c r="K47" s="66"/>
      <c r="L47" s="67"/>
      <c r="M47" s="67"/>
      <c r="N47" s="67"/>
      <c r="O47" s="67"/>
      <c r="P47" s="67"/>
      <c r="Q47" s="67"/>
      <c r="R47" s="67"/>
      <c r="S47" s="67"/>
      <c r="T47" s="65"/>
      <c r="U47" s="68"/>
      <c r="V47" s="68"/>
      <c r="W47" s="68"/>
      <c r="X47" s="68"/>
      <c r="Y47" s="68"/>
      <c r="Z47" s="68"/>
      <c r="AA47" s="68"/>
      <c r="AB47" s="68"/>
      <c r="AC47" s="68"/>
    </row>
    <row r="48" spans="1:7" ht="15.75">
      <c r="A48" s="102" t="s">
        <v>117</v>
      </c>
      <c r="B48" s="102"/>
      <c r="C48" s="118"/>
      <c r="D48" s="118"/>
      <c r="E48" s="118"/>
      <c r="F48" s="110"/>
      <c r="G48" s="110"/>
    </row>
    <row r="49" ht="12.75">
      <c r="C49" s="2"/>
    </row>
    <row r="50" spans="2:3" ht="12.75">
      <c r="B50" s="2"/>
      <c r="C50" s="2"/>
    </row>
    <row r="51" ht="33.75" customHeight="1"/>
    <row r="52" spans="1:7" ht="15">
      <c r="A52" s="172" t="s">
        <v>44</v>
      </c>
      <c r="B52" s="172"/>
      <c r="C52" s="172"/>
      <c r="D52" s="172"/>
      <c r="E52" s="172"/>
      <c r="F52" s="172"/>
      <c r="G52" s="173"/>
    </row>
    <row r="53" spans="1:7" ht="12.75">
      <c r="A53" s="151" t="s">
        <v>51</v>
      </c>
      <c r="B53" s="151"/>
      <c r="C53" s="151"/>
      <c r="D53" s="151"/>
      <c r="E53" s="151"/>
      <c r="F53" s="151"/>
      <c r="G53" s="152"/>
    </row>
    <row r="54" spans="1:7" ht="12.75">
      <c r="A54" s="153" t="s">
        <v>60</v>
      </c>
      <c r="B54" s="153"/>
      <c r="C54" s="153"/>
      <c r="D54" s="153"/>
      <c r="E54" s="153"/>
      <c r="F54" s="153"/>
      <c r="G54" s="154"/>
    </row>
    <row r="55" spans="1:7" ht="12.75">
      <c r="A55" s="120"/>
      <c r="B55" s="121"/>
      <c r="C55" s="3" t="s">
        <v>49</v>
      </c>
      <c r="D55" s="121"/>
      <c r="E55" s="121"/>
      <c r="F55" s="121"/>
      <c r="G55" s="122"/>
    </row>
    <row r="56" spans="1:7" ht="15">
      <c r="A56" s="94"/>
      <c r="B56" s="156" t="s">
        <v>58</v>
      </c>
      <c r="C56" s="157"/>
      <c r="D56" s="158" t="s">
        <v>59</v>
      </c>
      <c r="E56" s="159"/>
      <c r="F56" s="160" t="s">
        <v>61</v>
      </c>
      <c r="G56" s="161" t="s">
        <v>1</v>
      </c>
    </row>
    <row r="57" spans="1:7" ht="73.5" customHeight="1">
      <c r="A57" s="94" t="s">
        <v>0</v>
      </c>
      <c r="B57" s="5" t="s">
        <v>43</v>
      </c>
      <c r="C57" s="5" t="s">
        <v>50</v>
      </c>
      <c r="D57" s="5" t="s">
        <v>43</v>
      </c>
      <c r="E57" s="5" t="s">
        <v>50</v>
      </c>
      <c r="F57" s="160"/>
      <c r="G57" s="161"/>
    </row>
    <row r="58" spans="1:7" ht="15">
      <c r="A58" s="109" t="s">
        <v>67</v>
      </c>
      <c r="B58" s="100">
        <v>0.11</v>
      </c>
      <c r="C58" s="100" t="s">
        <v>27</v>
      </c>
      <c r="D58" s="100">
        <v>0.16</v>
      </c>
      <c r="E58" s="100" t="s">
        <v>27</v>
      </c>
      <c r="F58" s="51">
        <f aca="true" t="shared" si="2" ref="F58:F93">(D58/D$93)*100</f>
        <v>0.00012954253481707768</v>
      </c>
      <c r="G58" s="28" t="s">
        <v>27</v>
      </c>
    </row>
    <row r="59" spans="1:7" ht="15">
      <c r="A59" s="70" t="s">
        <v>7</v>
      </c>
      <c r="B59" s="57">
        <v>1354.18</v>
      </c>
      <c r="C59" s="54">
        <v>714.83</v>
      </c>
      <c r="D59" s="57">
        <v>8046.46</v>
      </c>
      <c r="E59" s="57">
        <v>6102.47</v>
      </c>
      <c r="F59" s="51">
        <f t="shared" si="2"/>
        <v>6.514742654401393</v>
      </c>
      <c r="G59" s="24">
        <f>(D59-E59)/E59*100</f>
        <v>31.855789540956366</v>
      </c>
    </row>
    <row r="60" spans="1:7" ht="15">
      <c r="A60" s="71" t="s">
        <v>13</v>
      </c>
      <c r="B60" s="54">
        <v>165.25</v>
      </c>
      <c r="C60" s="54">
        <v>115.74</v>
      </c>
      <c r="D60" s="54">
        <v>1415.8</v>
      </c>
      <c r="E60" s="54">
        <v>1094.16</v>
      </c>
      <c r="F60" s="51">
        <f t="shared" si="2"/>
        <v>1.146289504962616</v>
      </c>
      <c r="G60" s="24">
        <f>(D60-E60)/E60*100</f>
        <v>29.396066388827947</v>
      </c>
    </row>
    <row r="61" spans="1:7" ht="15">
      <c r="A61" s="70" t="s">
        <v>9</v>
      </c>
      <c r="B61" s="52">
        <v>321.28</v>
      </c>
      <c r="C61" s="52">
        <v>279.85</v>
      </c>
      <c r="D61" s="52">
        <v>3451.87</v>
      </c>
      <c r="E61" s="52">
        <v>2498.73</v>
      </c>
      <c r="F61" s="51">
        <f t="shared" si="2"/>
        <v>2.794774935368912</v>
      </c>
      <c r="G61" s="24">
        <f>(D61-E61)/E61*100</f>
        <v>38.14497764864551</v>
      </c>
    </row>
    <row r="62" spans="1:7" ht="15">
      <c r="A62" s="101" t="s">
        <v>62</v>
      </c>
      <c r="B62" s="76">
        <v>29.22</v>
      </c>
      <c r="C62" s="95" t="s">
        <v>27</v>
      </c>
      <c r="D62" s="95">
        <v>71.8</v>
      </c>
      <c r="E62" s="95" t="s">
        <v>27</v>
      </c>
      <c r="F62" s="60">
        <f t="shared" si="2"/>
        <v>0.05813221249916361</v>
      </c>
      <c r="G62" s="28" t="s">
        <v>27</v>
      </c>
    </row>
    <row r="63" spans="1:7" ht="15">
      <c r="A63" s="70" t="s">
        <v>10</v>
      </c>
      <c r="B63" s="83">
        <v>184.28</v>
      </c>
      <c r="C63" s="79">
        <v>206.89</v>
      </c>
      <c r="D63" s="79">
        <v>1592.74</v>
      </c>
      <c r="E63" s="83">
        <v>1459.26</v>
      </c>
      <c r="F63" s="51">
        <f t="shared" si="2"/>
        <v>1.289547355653452</v>
      </c>
      <c r="G63" s="24">
        <f aca="true" t="shared" si="3" ref="G63:G77">(D63-E63)/E63*100</f>
        <v>9.14710195578581</v>
      </c>
    </row>
    <row r="64" spans="1:7" ht="18">
      <c r="A64" s="109" t="s">
        <v>63</v>
      </c>
      <c r="B64" s="104">
        <v>26.58</v>
      </c>
      <c r="C64" s="79" t="s">
        <v>27</v>
      </c>
      <c r="D64" s="79">
        <v>29.24</v>
      </c>
      <c r="E64" s="83" t="s">
        <v>27</v>
      </c>
      <c r="F64" s="60">
        <f t="shared" si="2"/>
        <v>0.023673898237820946</v>
      </c>
      <c r="G64" s="28" t="s">
        <v>27</v>
      </c>
    </row>
    <row r="65" spans="1:7" ht="15">
      <c r="A65" s="70" t="s">
        <v>54</v>
      </c>
      <c r="B65" s="56">
        <v>605.41</v>
      </c>
      <c r="C65" s="43">
        <v>867.97</v>
      </c>
      <c r="D65" s="56">
        <v>6096.24</v>
      </c>
      <c r="E65" s="56">
        <v>5112.11</v>
      </c>
      <c r="F65" s="51">
        <f t="shared" si="2"/>
        <v>4.9357648903328855</v>
      </c>
      <c r="G65" s="24">
        <f t="shared" si="3"/>
        <v>19.25095508508229</v>
      </c>
    </row>
    <row r="66" spans="1:7" ht="15">
      <c r="A66" s="70" t="s">
        <v>6</v>
      </c>
      <c r="B66" s="56">
        <v>1137</v>
      </c>
      <c r="C66" s="43">
        <v>1083</v>
      </c>
      <c r="D66" s="56">
        <v>10568</v>
      </c>
      <c r="E66" s="56">
        <v>9142</v>
      </c>
      <c r="F66" s="51">
        <f t="shared" si="2"/>
        <v>8.556284424667982</v>
      </c>
      <c r="G66" s="24">
        <f t="shared" si="3"/>
        <v>15.598337344126012</v>
      </c>
    </row>
    <row r="67" spans="1:7" ht="15">
      <c r="A67" s="70" t="s">
        <v>5</v>
      </c>
      <c r="B67" s="21">
        <v>459.76</v>
      </c>
      <c r="C67" s="21">
        <v>445.28</v>
      </c>
      <c r="D67" s="21">
        <v>4134.73</v>
      </c>
      <c r="E67" s="21">
        <v>3925.61</v>
      </c>
      <c r="F67" s="51">
        <f t="shared" si="2"/>
        <v>3.347646281151347</v>
      </c>
      <c r="G67" s="24">
        <f t="shared" si="3"/>
        <v>5.32707018781793</v>
      </c>
    </row>
    <row r="68" spans="1:7" ht="16.5">
      <c r="A68" s="53" t="s">
        <v>52</v>
      </c>
      <c r="B68" s="76">
        <v>19.61</v>
      </c>
      <c r="C68" s="76">
        <v>9.6</v>
      </c>
      <c r="D68" s="76">
        <v>145.78</v>
      </c>
      <c r="E68" s="76">
        <v>61.06</v>
      </c>
      <c r="F68" s="51">
        <f t="shared" si="2"/>
        <v>0.1180294420352099</v>
      </c>
      <c r="G68" s="24">
        <f t="shared" si="3"/>
        <v>138.74877169996725</v>
      </c>
    </row>
    <row r="69" spans="1:7" ht="16.5">
      <c r="A69" s="53" t="s">
        <v>18</v>
      </c>
      <c r="B69" s="48">
        <v>77</v>
      </c>
      <c r="C69" s="48">
        <v>58</v>
      </c>
      <c r="D69" s="48">
        <v>664</v>
      </c>
      <c r="E69" s="48">
        <v>482</v>
      </c>
      <c r="F69" s="85">
        <f t="shared" si="2"/>
        <v>0.5376015194908724</v>
      </c>
      <c r="G69" s="86">
        <f t="shared" si="3"/>
        <v>37.75933609958506</v>
      </c>
    </row>
    <row r="70" spans="1:7" ht="16.5">
      <c r="A70" s="53" t="s">
        <v>17</v>
      </c>
      <c r="B70" s="52">
        <v>70.25</v>
      </c>
      <c r="C70" s="52">
        <v>55.84</v>
      </c>
      <c r="D70" s="52">
        <v>415.45</v>
      </c>
      <c r="E70" s="52">
        <v>344.56</v>
      </c>
      <c r="F70" s="58">
        <f t="shared" si="2"/>
        <v>0.33636528806096827</v>
      </c>
      <c r="G70" s="55">
        <f t="shared" si="3"/>
        <v>20.57406547480845</v>
      </c>
    </row>
    <row r="71" spans="1:7" ht="15">
      <c r="A71" s="70" t="s">
        <v>30</v>
      </c>
      <c r="B71" s="21">
        <v>1731.24</v>
      </c>
      <c r="C71" s="21">
        <v>1230.38</v>
      </c>
      <c r="D71" s="43">
        <v>13464</v>
      </c>
      <c r="E71" s="43">
        <v>11341</v>
      </c>
      <c r="F71" s="51">
        <f t="shared" si="2"/>
        <v>10.901004304857087</v>
      </c>
      <c r="G71" s="24">
        <f t="shared" si="3"/>
        <v>18.71968962172648</v>
      </c>
    </row>
    <row r="72" spans="1:7" ht="15">
      <c r="A72" s="70" t="s">
        <v>29</v>
      </c>
      <c r="B72" s="21">
        <v>1985.95</v>
      </c>
      <c r="C72" s="21">
        <v>1604.16</v>
      </c>
      <c r="D72" s="21">
        <v>18792.4</v>
      </c>
      <c r="E72" s="21">
        <v>15636.71</v>
      </c>
      <c r="F72" s="51">
        <f t="shared" si="2"/>
        <v>15.215094570602819</v>
      </c>
      <c r="G72" s="24">
        <f t="shared" si="3"/>
        <v>20.181291333023395</v>
      </c>
    </row>
    <row r="73" spans="1:7" ht="15">
      <c r="A73" s="70" t="s">
        <v>32</v>
      </c>
      <c r="B73" s="21">
        <v>1080.9</v>
      </c>
      <c r="C73" s="21">
        <v>1018.75</v>
      </c>
      <c r="D73" s="21">
        <v>9477.06</v>
      </c>
      <c r="E73" s="21">
        <v>8792.79</v>
      </c>
      <c r="F73" s="51">
        <f t="shared" si="2"/>
        <v>7.673014843834588</v>
      </c>
      <c r="G73" s="24">
        <f t="shared" si="3"/>
        <v>7.782171529173318</v>
      </c>
    </row>
    <row r="74" spans="1:7" ht="15">
      <c r="A74" s="71" t="s">
        <v>14</v>
      </c>
      <c r="B74" s="21">
        <v>7.04</v>
      </c>
      <c r="C74" s="84">
        <v>5.03</v>
      </c>
      <c r="D74" s="21">
        <v>60.26</v>
      </c>
      <c r="E74" s="21">
        <v>45.67</v>
      </c>
      <c r="F74" s="51">
        <f t="shared" si="2"/>
        <v>0.04878895717548188</v>
      </c>
      <c r="G74" s="24">
        <f t="shared" si="3"/>
        <v>31.94657324282898</v>
      </c>
    </row>
    <row r="75" spans="1:7" ht="15">
      <c r="A75" s="70" t="s">
        <v>53</v>
      </c>
      <c r="B75" s="92">
        <v>347.99</v>
      </c>
      <c r="C75" s="92">
        <v>249.13</v>
      </c>
      <c r="D75" s="92">
        <v>4357.88</v>
      </c>
      <c r="E75" s="92">
        <v>3418.59</v>
      </c>
      <c r="F75" s="51">
        <f t="shared" si="2"/>
        <v>3.528317635179041</v>
      </c>
      <c r="G75" s="24">
        <f t="shared" si="3"/>
        <v>27.475947686034296</v>
      </c>
    </row>
    <row r="76" spans="1:7" ht="15">
      <c r="A76" s="70" t="s">
        <v>2</v>
      </c>
      <c r="B76" s="69">
        <v>229.4</v>
      </c>
      <c r="C76" s="69">
        <v>187.44</v>
      </c>
      <c r="D76" s="69">
        <v>2159.39</v>
      </c>
      <c r="E76" s="69">
        <v>1809.54</v>
      </c>
      <c r="F76" s="51">
        <f t="shared" si="2"/>
        <v>1.7483303391165586</v>
      </c>
      <c r="G76" s="24">
        <f t="shared" si="3"/>
        <v>19.333642804248587</v>
      </c>
    </row>
    <row r="77" spans="1:7" ht="15">
      <c r="A77" s="71" t="s">
        <v>15</v>
      </c>
      <c r="B77" s="80">
        <v>262.6203731598115</v>
      </c>
      <c r="C77" s="80">
        <v>226.43</v>
      </c>
      <c r="D77" s="80">
        <v>2777.4357961663027</v>
      </c>
      <c r="E77" s="81">
        <v>2014.63</v>
      </c>
      <c r="F77" s="51">
        <f t="shared" si="2"/>
        <v>2.2487254582941945</v>
      </c>
      <c r="G77" s="24">
        <f t="shared" si="3"/>
        <v>37.86331962525637</v>
      </c>
    </row>
    <row r="78" spans="1:7" ht="15">
      <c r="A78" s="71" t="s">
        <v>12</v>
      </c>
      <c r="B78" s="21">
        <v>181.73</v>
      </c>
      <c r="C78" s="21">
        <v>183.02</v>
      </c>
      <c r="D78" s="21">
        <v>1666.51</v>
      </c>
      <c r="E78" s="21">
        <v>1514.26</v>
      </c>
      <c r="F78" s="51">
        <f t="shared" si="2"/>
        <v>1.3492745606125507</v>
      </c>
      <c r="G78" s="24">
        <f aca="true" t="shared" si="4" ref="G78:G88">(D78-E78)/E78*100</f>
        <v>10.054416018385218</v>
      </c>
    </row>
    <row r="79" spans="1:7" ht="15">
      <c r="A79" s="70" t="s">
        <v>3</v>
      </c>
      <c r="B79" s="78">
        <v>475</v>
      </c>
      <c r="C79" s="78">
        <v>332</v>
      </c>
      <c r="D79" s="78">
        <v>4434</v>
      </c>
      <c r="E79" s="78">
        <v>3508</v>
      </c>
      <c r="F79" s="51">
        <f t="shared" si="2"/>
        <v>3.5899474961182656</v>
      </c>
      <c r="G79" s="24">
        <f t="shared" si="4"/>
        <v>26.396807297605474</v>
      </c>
    </row>
    <row r="80" spans="1:7" ht="15">
      <c r="A80" s="70" t="s">
        <v>31</v>
      </c>
      <c r="B80" s="82">
        <v>2257.58</v>
      </c>
      <c r="C80" s="82">
        <v>1267.92</v>
      </c>
      <c r="D80" s="82">
        <v>14244.61</v>
      </c>
      <c r="E80" s="82">
        <v>12946.45</v>
      </c>
      <c r="F80" s="51">
        <f t="shared" si="2"/>
        <v>11.533018043004331</v>
      </c>
      <c r="G80" s="24">
        <f t="shared" si="4"/>
        <v>10.027150299889156</v>
      </c>
    </row>
    <row r="81" spans="1:7" ht="15.75" thickBot="1">
      <c r="A81" s="70" t="s">
        <v>11</v>
      </c>
      <c r="B81" s="105">
        <v>335.9431399</v>
      </c>
      <c r="C81" s="105">
        <v>214.9786896</v>
      </c>
      <c r="D81" s="105">
        <v>1630.659668093</v>
      </c>
      <c r="E81" s="105">
        <v>1023.2958246799999</v>
      </c>
      <c r="F81" s="51">
        <f t="shared" si="2"/>
        <v>1.3202486676796361</v>
      </c>
      <c r="G81" s="24">
        <f t="shared" si="4"/>
        <v>59.35369115797301</v>
      </c>
    </row>
    <row r="82" spans="1:7" ht="16.5">
      <c r="A82" s="72" t="s">
        <v>56</v>
      </c>
      <c r="B82" s="62">
        <f>SUM(B58:B81)</f>
        <v>13345.32351305981</v>
      </c>
      <c r="C82" s="62">
        <f>SUM(C58:C81)</f>
        <v>10356.238689599999</v>
      </c>
      <c r="D82" s="62">
        <f>SUM(D58:D81)</f>
        <v>109696.47546425927</v>
      </c>
      <c r="E82" s="62">
        <f>SUM(E58:E81)</f>
        <v>92272.89582467999</v>
      </c>
      <c r="F82" s="74">
        <f t="shared" si="2"/>
        <v>88.81474682587196</v>
      </c>
      <c r="G82" s="61">
        <f t="shared" si="4"/>
        <v>18.882662653922093</v>
      </c>
    </row>
    <row r="83" spans="1:7" ht="16.5">
      <c r="A83" s="96" t="s">
        <v>55</v>
      </c>
      <c r="B83" s="77">
        <v>17.16</v>
      </c>
      <c r="C83" s="52">
        <v>8.8</v>
      </c>
      <c r="D83" s="21">
        <v>189.27</v>
      </c>
      <c r="E83" s="52">
        <v>42.33</v>
      </c>
      <c r="F83" s="51">
        <f t="shared" si="2"/>
        <v>0.15324072228017682</v>
      </c>
      <c r="G83" s="24">
        <f t="shared" si="4"/>
        <v>347.1296952515946</v>
      </c>
    </row>
    <row r="84" spans="1:7" ht="16.5">
      <c r="A84" s="59" t="s">
        <v>22</v>
      </c>
      <c r="B84" s="54">
        <v>296.22</v>
      </c>
      <c r="C84" s="54">
        <v>238.84</v>
      </c>
      <c r="D84" s="54">
        <v>1289.16</v>
      </c>
      <c r="E84" s="54">
        <v>983.11</v>
      </c>
      <c r="F84" s="51">
        <f t="shared" si="2"/>
        <v>1.0437565886548992</v>
      </c>
      <c r="G84" s="24">
        <f t="shared" si="4"/>
        <v>31.13079919846203</v>
      </c>
    </row>
    <row r="85" spans="1:7" ht="16.5">
      <c r="A85" s="53" t="s">
        <v>25</v>
      </c>
      <c r="B85" s="97">
        <v>32.17</v>
      </c>
      <c r="C85" s="54">
        <v>18.53</v>
      </c>
      <c r="D85" s="98">
        <v>265.14</v>
      </c>
      <c r="E85" s="99">
        <v>168.46</v>
      </c>
      <c r="F85" s="51">
        <f t="shared" si="2"/>
        <v>0.21466817300874985</v>
      </c>
      <c r="G85" s="24">
        <f t="shared" si="4"/>
        <v>57.390478451857994</v>
      </c>
    </row>
    <row r="86" spans="1:7" ht="16.5">
      <c r="A86" s="59" t="s">
        <v>23</v>
      </c>
      <c r="B86" s="46">
        <v>71.9450336374886</v>
      </c>
      <c r="C86" s="106">
        <v>51.77412349128098</v>
      </c>
      <c r="D86" s="107">
        <v>577.2102003957249</v>
      </c>
      <c r="E86" s="108">
        <v>452.27934907421724</v>
      </c>
      <c r="F86" s="51">
        <f t="shared" si="2"/>
        <v>0.4673329530095974</v>
      </c>
      <c r="G86" s="24">
        <f t="shared" si="4"/>
        <v>27.622497374074666</v>
      </c>
    </row>
    <row r="87" spans="1:7" ht="16.5">
      <c r="A87" s="53" t="s">
        <v>24</v>
      </c>
      <c r="B87" s="93">
        <v>104.29</v>
      </c>
      <c r="C87" s="93">
        <v>77.57</v>
      </c>
      <c r="D87" s="93">
        <v>837.04</v>
      </c>
      <c r="E87" s="93">
        <v>549.93</v>
      </c>
      <c r="F87" s="51">
        <f t="shared" si="2"/>
        <v>0.6777017708955418</v>
      </c>
      <c r="G87" s="24">
        <f t="shared" si="4"/>
        <v>52.208462895277584</v>
      </c>
    </row>
    <row r="88" spans="1:7" ht="16.5">
      <c r="A88" s="10" t="s">
        <v>21</v>
      </c>
      <c r="B88" s="21">
        <v>374.11</v>
      </c>
      <c r="C88" s="21">
        <v>265.5</v>
      </c>
      <c r="D88" s="21">
        <v>2917.16</v>
      </c>
      <c r="E88" s="21">
        <v>2080.18</v>
      </c>
      <c r="F88" s="60">
        <f t="shared" si="2"/>
        <v>2.361851880418665</v>
      </c>
      <c r="G88" s="24">
        <f t="shared" si="4"/>
        <v>40.235941120479964</v>
      </c>
    </row>
    <row r="89" spans="1:7" ht="16.5">
      <c r="A89" s="72" t="s">
        <v>28</v>
      </c>
      <c r="B89" s="62">
        <f>SUM(B83:B88)</f>
        <v>895.8950336374887</v>
      </c>
      <c r="C89" s="62">
        <f>SUM(C83:C88)</f>
        <v>661.014123491281</v>
      </c>
      <c r="D89" s="62">
        <f>SUM(D83:D88)</f>
        <v>6074.980200395725</v>
      </c>
      <c r="E89" s="62">
        <f>SUM(E83:E88)</f>
        <v>4276.289349074217</v>
      </c>
      <c r="F89" s="75">
        <f t="shared" si="2"/>
        <v>4.91855208826763</v>
      </c>
      <c r="G89" s="63">
        <f>(D89-E89)/E89*100</f>
        <v>42.061953822439776</v>
      </c>
    </row>
    <row r="90" spans="1:7" ht="15.75">
      <c r="A90" s="70" t="s">
        <v>35</v>
      </c>
      <c r="B90" s="54">
        <v>385.18</v>
      </c>
      <c r="C90" s="54">
        <v>1002.54</v>
      </c>
      <c r="D90" s="54">
        <v>6755.69</v>
      </c>
      <c r="E90" s="54">
        <v>6116.93</v>
      </c>
      <c r="F90" s="51">
        <f t="shared" si="2"/>
        <v>5.469682543989897</v>
      </c>
      <c r="G90" s="29">
        <f>(D90-E90)/E90*100</f>
        <v>10.442493211463908</v>
      </c>
    </row>
    <row r="91" spans="1:7" ht="15.75">
      <c r="A91" s="70" t="s">
        <v>34</v>
      </c>
      <c r="B91" s="21">
        <v>105.58</v>
      </c>
      <c r="C91" s="21">
        <v>115.47</v>
      </c>
      <c r="D91" s="21">
        <v>984.41</v>
      </c>
      <c r="E91" s="21">
        <v>986.27</v>
      </c>
      <c r="F91" s="51">
        <f t="shared" si="2"/>
        <v>0.7970185418704965</v>
      </c>
      <c r="G91" s="29">
        <f>(D91-E91)/E91*100</f>
        <v>-0.1885893315217956</v>
      </c>
    </row>
    <row r="92" spans="1:7" ht="15.75">
      <c r="A92" s="73" t="s">
        <v>57</v>
      </c>
      <c r="B92" s="62">
        <f>SUM(B90:B91)</f>
        <v>490.76</v>
      </c>
      <c r="C92" s="62">
        <f>SUM(C90:C91)</f>
        <v>1118.01</v>
      </c>
      <c r="D92" s="62">
        <f>SUM(D90:D91)</f>
        <v>7740.099999999999</v>
      </c>
      <c r="E92" s="62">
        <f>SUM(E90:E91)</f>
        <v>7103.200000000001</v>
      </c>
      <c r="F92" s="74">
        <f t="shared" si="2"/>
        <v>6.266701085860394</v>
      </c>
      <c r="G92" s="61">
        <f>(D92-E92)/E92*100</f>
        <v>8.966381349251023</v>
      </c>
    </row>
    <row r="93" spans="1:7" ht="15.75">
      <c r="A93" s="90" t="s">
        <v>39</v>
      </c>
      <c r="B93" s="64">
        <f>B82+B89+B92</f>
        <v>14731.978546697299</v>
      </c>
      <c r="C93" s="64">
        <f>C82+C89+C92</f>
        <v>12135.26281309128</v>
      </c>
      <c r="D93" s="64">
        <f>D82+D89+D92</f>
        <v>123511.55566465501</v>
      </c>
      <c r="E93" s="64">
        <f>E82+E89+E92</f>
        <v>103652.3851737542</v>
      </c>
      <c r="F93" s="91">
        <f t="shared" si="2"/>
        <v>100</v>
      </c>
      <c r="G93" s="27">
        <f>(D93-E93)/E93*100</f>
        <v>19.15939556780151</v>
      </c>
    </row>
    <row r="94" spans="1:7" ht="15.75">
      <c r="A94" s="148" t="s">
        <v>40</v>
      </c>
      <c r="B94" s="148"/>
      <c r="C94" s="148"/>
      <c r="D94" s="148"/>
      <c r="E94" s="148"/>
      <c r="F94" s="148"/>
      <c r="G94" s="13"/>
    </row>
    <row r="95" spans="1:7" ht="12.75">
      <c r="A95" s="171" t="s">
        <v>66</v>
      </c>
      <c r="B95" s="171"/>
      <c r="C95" s="171"/>
      <c r="D95" s="171"/>
      <c r="E95" s="171"/>
      <c r="F95" s="171"/>
      <c r="G95" s="171"/>
    </row>
    <row r="96" spans="1:7" ht="12.75">
      <c r="A96" s="171"/>
      <c r="B96" s="171"/>
      <c r="C96" s="171"/>
      <c r="D96" s="171"/>
      <c r="E96" s="171"/>
      <c r="F96" s="171"/>
      <c r="G96" s="171"/>
    </row>
    <row r="97" spans="1:7" ht="66.75" customHeight="1">
      <c r="A97" s="171"/>
      <c r="B97" s="171"/>
      <c r="C97" s="171"/>
      <c r="D97" s="171"/>
      <c r="E97" s="171"/>
      <c r="F97" s="171"/>
      <c r="G97" s="171"/>
    </row>
    <row r="98" spans="1:7" ht="15.75">
      <c r="A98" s="102" t="s">
        <v>64</v>
      </c>
      <c r="B98" s="103"/>
      <c r="C98" s="14"/>
      <c r="D98" s="14"/>
      <c r="E98" s="14"/>
      <c r="F98" s="15"/>
      <c r="G98" s="15"/>
    </row>
    <row r="99" spans="1:2" ht="15.75">
      <c r="A99" s="102" t="s">
        <v>65</v>
      </c>
      <c r="B99" s="102"/>
    </row>
    <row r="65396" ht="12.75">
      <c r="F65396" s="1">
        <v>0</v>
      </c>
    </row>
  </sheetData>
  <sheetProtection/>
  <mergeCells count="18">
    <mergeCell ref="A44:G46"/>
    <mergeCell ref="A95:G97"/>
    <mergeCell ref="A94:F94"/>
    <mergeCell ref="A52:G52"/>
    <mergeCell ref="A53:G53"/>
    <mergeCell ref="A54:G54"/>
    <mergeCell ref="B56:C56"/>
    <mergeCell ref="D56:E56"/>
    <mergeCell ref="F56:F57"/>
    <mergeCell ref="A1:G1"/>
    <mergeCell ref="A2:G2"/>
    <mergeCell ref="A3:G3"/>
    <mergeCell ref="B5:C5"/>
    <mergeCell ref="D5:E5"/>
    <mergeCell ref="F5:F6"/>
    <mergeCell ref="G5:G6"/>
    <mergeCell ref="G56:G57"/>
    <mergeCell ref="A43:F43"/>
  </mergeCells>
  <printOptions horizontalCentered="1" verticalCentered="1"/>
  <pageMargins left="0.393700787401575" right="0.354330708661417" top="0.511811023622047" bottom="0.511811023622047" header="0.511811023622047" footer="0.511811023622047"/>
  <pageSetup fitToHeight="1" fitToWidth="1"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ravinder</dc:creator>
  <cp:keywords/>
  <dc:description/>
  <cp:lastModifiedBy>Windows 2003 server</cp:lastModifiedBy>
  <cp:lastPrinted>2018-02-13T05:31:59Z</cp:lastPrinted>
  <dcterms:created xsi:type="dcterms:W3CDTF">2017-03-10T07:47:13Z</dcterms:created>
  <dcterms:modified xsi:type="dcterms:W3CDTF">2018-02-13T12:51:21Z</dcterms:modified>
  <cp:category/>
  <cp:version/>
  <cp:contentType/>
  <cp:contentStatus/>
</cp:coreProperties>
</file>