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FEBRUARY_Website" sheetId="1" r:id="rId1"/>
  </sheets>
  <definedNames>
    <definedName name="New_India">'FEBRUARY_Website'!$B$33:$E$36</definedName>
    <definedName name="_xlnm.Print_Area" localSheetId="0">'FEBRUARY_Website'!$A$1:$G$47</definedName>
  </definedNames>
  <calcPr fullCalcOnLoad="1"/>
</workbook>
</file>

<file path=xl/sharedStrings.xml><?xml version="1.0" encoding="utf-8"?>
<sst xmlns="http://schemas.openxmlformats.org/spreadsheetml/2006/main" count="52" uniqueCount="50">
  <si>
    <t>INSURANCE REGULATORY AND DEVELOPMENT AUTHORITY</t>
  </si>
  <si>
    <t>FLASH FIGURES -- NON LIFE INSURERS</t>
  </si>
  <si>
    <t>(` crore)</t>
  </si>
  <si>
    <t>INSURER</t>
  </si>
  <si>
    <t>FEBRUARY</t>
  </si>
  <si>
    <t>GROWTH OVER THE CORRESPONDING PERIOD OF PREVIOUS YEAR</t>
  </si>
  <si>
    <t>2016-17</t>
  </si>
  <si>
    <t>2015-16*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</si>
  <si>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</si>
  <si>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</si>
  <si>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</si>
  <si>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</si>
  <si>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</si>
  <si>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</si>
  <si>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</si>
  <si>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</si>
  <si>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</si>
  <si>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</si>
  <si>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</si>
  <si>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</si>
  <si>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</si>
  <si>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</si>
  <si>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r>
      <t>HDFC General (</t>
    </r>
    <r>
      <rPr>
        <b/>
        <sz val="8"/>
        <rFont val="Arial"/>
        <family val="2"/>
      </rPr>
      <t>Formerly Known as L&amp;T General</t>
    </r>
    <r>
      <rPr>
        <sz val="8"/>
        <rFont val="Arial"/>
        <family val="2"/>
      </rPr>
      <t>)</t>
    </r>
  </si>
  <si>
    <t>Magma HDI</t>
  </si>
  <si>
    <t>Liberty</t>
  </si>
  <si>
    <t>Kotak Mahindra#</t>
  </si>
  <si>
    <t>Private Sector Gen. Insurers Total</t>
  </si>
  <si>
    <t>Star Health &amp; Allied Insurance</t>
  </si>
  <si>
    <t>Apollo MUNICH</t>
  </si>
  <si>
    <t xml:space="preserve">Max BUPA </t>
  </si>
  <si>
    <t>Religare</t>
  </si>
  <si>
    <t>Cigna TTK</t>
  </si>
  <si>
    <t>Aditya Birla Health **</t>
  </si>
  <si>
    <t>NA</t>
  </si>
  <si>
    <t>Stand-alone Pvt Health Insurers</t>
  </si>
  <si>
    <t>New India</t>
  </si>
  <si>
    <t xml:space="preserve">National </t>
  </si>
  <si>
    <t>United India</t>
  </si>
  <si>
    <t>Oriental</t>
  </si>
  <si>
    <t>Public Sector Insurers Total</t>
  </si>
  <si>
    <t>ECGC</t>
  </si>
  <si>
    <t>AIC</t>
  </si>
  <si>
    <t>Specialized PSU Insurers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</si>
  <si>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</si>
  <si>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</si>
  <si>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</si>
  <si>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</si>
  <si>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*  Figures revised by insurance companies</t>
  </si>
  <si>
    <t xml:space="preserve"> # Commenced operations in Dec 2015</t>
  </si>
  <si>
    <t>** commenced operations in October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</si>
</sst>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name val="Bookman Old Style"/>
      <family val="1"/>
    </font>
    <font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6D6E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/>
      <protection/>
    </xf>
    <xf numFmtId="2" fontId="5" fillId="0" borderId="10" xfId="57" applyNumberFormat="1" applyFont="1" applyBorder="1" applyAlignment="1">
      <alignment vertical="center"/>
      <protection/>
    </xf>
    <xf numFmtId="2" fontId="5" fillId="0" borderId="10" xfId="45" applyNumberFormat="1" applyFont="1" applyFill="1" applyBorder="1" applyAlignment="1">
      <alignment vertical="center"/>
    </xf>
    <xf numFmtId="0" fontId="5" fillId="0" borderId="10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Border="1">
      <alignment/>
      <protection/>
    </xf>
    <xf numFmtId="0" fontId="10" fillId="0" borderId="10" xfId="57" applyFont="1" applyFill="1" applyBorder="1">
      <alignment/>
      <protection/>
    </xf>
    <xf numFmtId="0" fontId="11" fillId="0" borderId="0" xfId="0" applyFont="1" applyAlignment="1">
      <alignment/>
    </xf>
    <xf numFmtId="2" fontId="5" fillId="0" borderId="10" xfId="45" applyNumberFormat="1" applyFont="1" applyFill="1" applyBorder="1" applyAlignment="1">
      <alignment horizontal="right" vertical="center"/>
    </xf>
    <xf numFmtId="2" fontId="4" fillId="0" borderId="10" xfId="45" applyNumberFormat="1" applyFont="1" applyFill="1" applyBorder="1" applyAlignment="1">
      <alignment vertical="center"/>
    </xf>
    <xf numFmtId="2" fontId="5" fillId="0" borderId="0" xfId="57" applyNumberFormat="1" applyFont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 wrapText="1"/>
    </xf>
    <xf numFmtId="2" fontId="5" fillId="0" borderId="0" xfId="57" applyNumberFormat="1" applyFont="1" applyAlignment="1">
      <alignment vertical="center"/>
      <protection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2" fontId="5" fillId="0" borderId="0" xfId="57" applyNumberFormat="1" applyFont="1" applyFill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/>
    </xf>
    <xf numFmtId="0" fontId="5" fillId="0" borderId="0" xfId="57" applyFont="1" applyFill="1" applyBorder="1" applyAlignment="1">
      <alignment vertical="center"/>
      <protection/>
    </xf>
    <xf numFmtId="0" fontId="6" fillId="33" borderId="10" xfId="57" applyFont="1" applyFill="1" applyBorder="1">
      <alignment/>
      <protection/>
    </xf>
    <xf numFmtId="2" fontId="4" fillId="33" borderId="10" xfId="57" applyNumberFormat="1" applyFont="1" applyFill="1" applyBorder="1" applyAlignment="1">
      <alignment vertical="center"/>
      <protection/>
    </xf>
    <xf numFmtId="2" fontId="4" fillId="33" borderId="10" xfId="45" applyNumberFormat="1" applyFont="1" applyFill="1" applyBorder="1" applyAlignment="1">
      <alignment vertical="center"/>
    </xf>
    <xf numFmtId="0" fontId="4" fillId="33" borderId="10" xfId="57" applyFont="1" applyFill="1" applyBorder="1" applyAlignment="1">
      <alignment vertical="center"/>
      <protection/>
    </xf>
    <xf numFmtId="2" fontId="4" fillId="33" borderId="10" xfId="57" applyNumberFormat="1" applyFont="1" applyFill="1" applyBorder="1" applyAlignment="1">
      <alignment vertical="center"/>
      <protection/>
    </xf>
    <xf numFmtId="2" fontId="4" fillId="33" borderId="10" xfId="45" applyNumberFormat="1" applyFont="1" applyFill="1" applyBorder="1" applyAlignment="1">
      <alignment vertical="center"/>
    </xf>
    <xf numFmtId="2" fontId="4" fillId="34" borderId="10" xfId="45" applyNumberFormat="1" applyFont="1" applyFill="1" applyBorder="1" applyAlignment="1">
      <alignment vertical="center"/>
    </xf>
    <xf numFmtId="2" fontId="4" fillId="34" borderId="10" xfId="57" applyNumberFormat="1" applyFont="1" applyFill="1" applyBorder="1" applyAlignment="1">
      <alignment vertical="center"/>
      <protection/>
    </xf>
    <xf numFmtId="2" fontId="4" fillId="35" borderId="10" xfId="45" applyNumberFormat="1" applyFont="1" applyFill="1" applyBorder="1" applyAlignment="1">
      <alignment vertical="center"/>
    </xf>
    <xf numFmtId="2" fontId="4" fillId="35" borderId="10" xfId="57" applyNumberFormat="1" applyFont="1" applyFill="1" applyBorder="1" applyAlignment="1">
      <alignment vertical="center"/>
      <protection/>
    </xf>
    <xf numFmtId="2" fontId="6" fillId="0" borderId="0" xfId="45" applyNumberFormat="1" applyFont="1" applyFill="1" applyBorder="1" applyAlignment="1">
      <alignment vertical="top" wrapText="1"/>
    </xf>
    <xf numFmtId="0" fontId="5" fillId="0" borderId="0" xfId="57" applyFont="1" applyBorder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57" applyFont="1" applyAlignment="1" quotePrefix="1">
      <alignment horizontal="center" vertical="center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Alignment="1" quotePrefix="1">
      <alignment horizontal="center"/>
      <protection/>
    </xf>
    <xf numFmtId="0" fontId="4" fillId="0" borderId="0" xfId="57" applyFont="1" applyFill="1" applyAlignment="1" quotePrefix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4" fillId="0" borderId="10" xfId="57" applyFont="1" applyBorder="1" applyAlignment="1" quotePrefix="1">
      <alignment horizontal="center" vertical="center" wrapText="1"/>
      <protection/>
    </xf>
    <xf numFmtId="0" fontId="4" fillId="0" borderId="10" xfId="57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536"/>
  <sheetViews>
    <sheetView tabSelected="1" zoomScalePageLayoutView="0" workbookViewId="0" topLeftCell="A1">
      <pane xSplit="1" ySplit="6" topLeftCell="B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F48" sqref="F48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37" t="s">
        <v>0</v>
      </c>
      <c r="B1" s="37"/>
      <c r="C1" s="37"/>
      <c r="D1" s="37"/>
      <c r="E1" s="37"/>
      <c r="F1" s="37"/>
      <c r="G1" s="38"/>
    </row>
    <row r="2" spans="1:7" ht="15.75" customHeight="1">
      <c r="A2" s="39" t="s">
        <v>1</v>
      </c>
      <c r="B2" s="39"/>
      <c r="C2" s="39"/>
      <c r="D2" s="39"/>
      <c r="E2" s="39"/>
      <c r="F2" s="39"/>
      <c r="G2" s="40"/>
    </row>
    <row r="3" spans="1:7" ht="15.75" customHeight="1">
      <c r="A3" s="41" t="str">
        <f>"GROSS DIRECT PREMIUM UNDERWRITTEN FOR AND UPTO THE MONTH  OF "&amp;B5&amp;", 2017"</f>
        <v>GROSS DIRECT PREMIUM UNDERWRITTEN FOR AND UPTO THE MONTH  OF FEBRUARY, 2017</v>
      </c>
      <c r="B3" s="41"/>
      <c r="C3" s="41"/>
      <c r="D3" s="41"/>
      <c r="E3" s="41"/>
      <c r="F3" s="41"/>
      <c r="G3" s="42"/>
    </row>
    <row r="4" spans="2:6" ht="15.75" customHeight="1">
      <c r="B4" s="2"/>
      <c r="C4" s="3" t="s">
        <v>2</v>
      </c>
      <c r="D4" s="2"/>
      <c r="E4" s="2"/>
      <c r="F4" s="2"/>
    </row>
    <row r="5" spans="1:7" ht="22.5" customHeight="1">
      <c r="A5" s="43" t="s">
        <v>3</v>
      </c>
      <c r="B5" s="44" t="s">
        <v>4</v>
      </c>
      <c r="C5" s="45"/>
      <c r="D5" s="46" t="str">
        <f>"APRIL- "&amp;B5</f>
        <v>APRIL- FEBRUARY</v>
      </c>
      <c r="E5" s="47"/>
      <c r="F5" s="48" t="str">
        <f>"MARKET SHARE UPTO "&amp;PROPER(B5)&amp;" , 2017"</f>
        <v>MARKET SHARE UPTO February , 2017</v>
      </c>
      <c r="G5" s="49" t="s">
        <v>5</v>
      </c>
    </row>
    <row r="6" spans="1:7" ht="54" customHeight="1">
      <c r="A6" s="43"/>
      <c r="B6" s="5" t="s">
        <v>6</v>
      </c>
      <c r="C6" s="5" t="s">
        <v>7</v>
      </c>
      <c r="D6" s="5" t="s">
        <v>6</v>
      </c>
      <c r="E6" s="5" t="s">
        <v>7</v>
      </c>
      <c r="F6" s="48"/>
      <c r="G6" s="49"/>
    </row>
    <row r="7" spans="1:7" ht="20.25" customHeight="1">
      <c r="A7" s="6" t="s">
        <v>8</v>
      </c>
      <c r="B7" s="7">
        <v>175.8875507360079</v>
      </c>
      <c r="C7" s="7">
        <v>155.05184929942544</v>
      </c>
      <c r="D7" s="7">
        <v>2001.1289589904343</v>
      </c>
      <c r="E7" s="7">
        <v>1522.132135861045</v>
      </c>
      <c r="F7" s="8">
        <f aca="true" t="shared" si="0" ref="F7:F43">(D7/D$43)*100</f>
        <v>1.7562655712744482</v>
      </c>
      <c r="G7" s="8">
        <f aca="true" t="shared" si="1" ref="G7:G23">(D7-E7)/E7*100</f>
        <v>31.46880693497931</v>
      </c>
    </row>
    <row r="8" spans="1:7" s="2" customFormat="1" ht="20.25" customHeight="1">
      <c r="A8" s="6" t="s">
        <v>9</v>
      </c>
      <c r="B8" s="7">
        <v>303.78687246899995</v>
      </c>
      <c r="C8" s="7">
        <v>216.03756729099993</v>
      </c>
      <c r="D8" s="7">
        <v>3811.5053516950006</v>
      </c>
      <c r="E8" s="7">
        <v>2702.963684446</v>
      </c>
      <c r="F8" s="8">
        <f t="shared" si="0"/>
        <v>3.3451195605541355</v>
      </c>
      <c r="G8" s="8">
        <f t="shared" si="1"/>
        <v>41.01208142854526</v>
      </c>
    </row>
    <row r="9" spans="1:7" s="2" customFormat="1" ht="20.25" customHeight="1">
      <c r="A9" s="6" t="s">
        <v>10</v>
      </c>
      <c r="B9" s="7">
        <v>222.14709435600003</v>
      </c>
      <c r="C9" s="7">
        <v>205.30991260759984</v>
      </c>
      <c r="D9" s="7">
        <v>3640.733328491</v>
      </c>
      <c r="E9" s="7">
        <v>2573.9363406371804</v>
      </c>
      <c r="F9" s="8">
        <f t="shared" si="0"/>
        <v>3.195243649987444</v>
      </c>
      <c r="G9" s="8">
        <f t="shared" si="1"/>
        <v>41.44612945593414</v>
      </c>
    </row>
    <row r="10" spans="1:7" s="2" customFormat="1" ht="20.25" customHeight="1">
      <c r="A10" s="6" t="s">
        <v>11</v>
      </c>
      <c r="B10" s="7">
        <v>681.3799077799999</v>
      </c>
      <c r="C10" s="7">
        <v>313.36425017</v>
      </c>
      <c r="D10" s="7">
        <v>4606.996361852</v>
      </c>
      <c r="E10" s="7">
        <v>3329.1960177410006</v>
      </c>
      <c r="F10" s="8">
        <f t="shared" si="0"/>
        <v>4.0432722044006875</v>
      </c>
      <c r="G10" s="8">
        <f t="shared" si="1"/>
        <v>38.38164942231429</v>
      </c>
    </row>
    <row r="11" spans="1:7" s="2" customFormat="1" ht="20.25" customHeight="1">
      <c r="A11" s="6" t="s">
        <v>12</v>
      </c>
      <c r="B11" s="7">
        <v>834.2002970954729</v>
      </c>
      <c r="C11" s="7">
        <v>713.3406706037546</v>
      </c>
      <c r="D11" s="7">
        <v>9975.99333608049</v>
      </c>
      <c r="E11" s="7">
        <v>7507.409044247233</v>
      </c>
      <c r="F11" s="8">
        <f t="shared" si="0"/>
        <v>8.755304627773986</v>
      </c>
      <c r="G11" s="8">
        <f t="shared" si="1"/>
        <v>32.88197402437902</v>
      </c>
    </row>
    <row r="12" spans="1:7" s="2" customFormat="1" ht="20.25" customHeight="1">
      <c r="A12" s="6" t="s">
        <v>13</v>
      </c>
      <c r="B12" s="7">
        <v>557.0110973999998</v>
      </c>
      <c r="C12" s="7">
        <v>499.1079011</v>
      </c>
      <c r="D12" s="7">
        <v>6659.4810671000005</v>
      </c>
      <c r="E12" s="7">
        <v>5192.7650679</v>
      </c>
      <c r="F12" s="8">
        <f t="shared" si="0"/>
        <v>5.84460949813163</v>
      </c>
      <c r="G12" s="8">
        <f t="shared" si="1"/>
        <v>28.245375633624683</v>
      </c>
    </row>
    <row r="13" spans="1:7" s="2" customFormat="1" ht="20.25" customHeight="1">
      <c r="A13" s="6" t="s">
        <v>14</v>
      </c>
      <c r="B13" s="7">
        <v>476.92283499400014</v>
      </c>
      <c r="C13" s="7">
        <v>278.48298428964995</v>
      </c>
      <c r="D13" s="7">
        <v>5285.557488991</v>
      </c>
      <c r="E13" s="7">
        <v>2979.042072028549</v>
      </c>
      <c r="F13" s="8">
        <f t="shared" si="0"/>
        <v>4.638802812383412</v>
      </c>
      <c r="G13" s="8">
        <f t="shared" si="1"/>
        <v>77.42473456884927</v>
      </c>
    </row>
    <row r="14" spans="1:7" s="2" customFormat="1" ht="20.25" customHeight="1">
      <c r="A14" s="6" t="s">
        <v>15</v>
      </c>
      <c r="B14" s="7">
        <v>291.09920197099984</v>
      </c>
      <c r="C14" s="7">
        <v>241.22542261399997</v>
      </c>
      <c r="D14" s="7">
        <v>2789.836566786127</v>
      </c>
      <c r="E14" s="7">
        <v>2178.698898054</v>
      </c>
      <c r="F14" s="8">
        <f t="shared" si="0"/>
        <v>2.4484648476632254</v>
      </c>
      <c r="G14" s="8">
        <f t="shared" si="1"/>
        <v>28.050579604092675</v>
      </c>
    </row>
    <row r="15" spans="1:7" s="2" customFormat="1" ht="20.25" customHeight="1">
      <c r="A15" s="6" t="s">
        <v>16</v>
      </c>
      <c r="B15" s="7">
        <v>106.067585531</v>
      </c>
      <c r="C15" s="7">
        <v>121.845419443</v>
      </c>
      <c r="D15" s="7">
        <v>1565.323450902002</v>
      </c>
      <c r="E15" s="7">
        <v>1415.4669163849999</v>
      </c>
      <c r="F15" s="8">
        <f t="shared" si="0"/>
        <v>1.3737863681282303</v>
      </c>
      <c r="G15" s="8">
        <f t="shared" si="1"/>
        <v>10.587074327369288</v>
      </c>
    </row>
    <row r="16" spans="1:7" s="2" customFormat="1" ht="20.25" customHeight="1">
      <c r="A16" s="6" t="s">
        <v>17</v>
      </c>
      <c r="B16" s="7">
        <v>141.59546104699996</v>
      </c>
      <c r="C16" s="7">
        <v>68.20081995200006</v>
      </c>
      <c r="D16" s="7">
        <v>1164.9028683799997</v>
      </c>
      <c r="E16" s="7">
        <v>777.0097420650001</v>
      </c>
      <c r="F16" s="8">
        <f t="shared" si="0"/>
        <v>1.0223622982532747</v>
      </c>
      <c r="G16" s="8">
        <f t="shared" si="1"/>
        <v>49.92126936325476</v>
      </c>
    </row>
    <row r="17" spans="1:7" s="2" customFormat="1" ht="20.25" customHeight="1">
      <c r="A17" s="9" t="s">
        <v>18</v>
      </c>
      <c r="B17" s="7">
        <v>188.52097629999997</v>
      </c>
      <c r="C17" s="7">
        <v>154.75499920000001</v>
      </c>
      <c r="D17" s="7">
        <v>1702.7835638000001</v>
      </c>
      <c r="E17" s="7">
        <v>1510.5026650000002</v>
      </c>
      <c r="F17" s="8">
        <f t="shared" si="0"/>
        <v>1.494426501099994</v>
      </c>
      <c r="G17" s="8">
        <f t="shared" si="1"/>
        <v>12.729596792866293</v>
      </c>
    </row>
    <row r="18" spans="1:7" s="2" customFormat="1" ht="20.25" customHeight="1">
      <c r="A18" s="9" t="s">
        <v>19</v>
      </c>
      <c r="B18" s="7">
        <v>93.03719901300008</v>
      </c>
      <c r="C18" s="7">
        <v>87.70591253299997</v>
      </c>
      <c r="D18" s="7">
        <v>1187.196230283957</v>
      </c>
      <c r="E18" s="7">
        <v>1265.4024850120002</v>
      </c>
      <c r="F18" s="8">
        <f t="shared" si="0"/>
        <v>1.0419277859266098</v>
      </c>
      <c r="G18" s="8">
        <f t="shared" si="1"/>
        <v>-6.180346226149661</v>
      </c>
    </row>
    <row r="19" spans="1:7" s="2" customFormat="1" ht="20.25" customHeight="1">
      <c r="A19" s="9" t="s">
        <v>20</v>
      </c>
      <c r="B19" s="7">
        <v>4.7087168109999995</v>
      </c>
      <c r="C19" s="7">
        <v>2.192836422</v>
      </c>
      <c r="D19" s="7">
        <v>50.37425751000001</v>
      </c>
      <c r="E19" s="7">
        <v>23.277665896000002</v>
      </c>
      <c r="F19" s="8">
        <f t="shared" si="0"/>
        <v>0.04421033124619793</v>
      </c>
      <c r="G19" s="8">
        <f t="shared" si="1"/>
        <v>116.40596499263374</v>
      </c>
    </row>
    <row r="20" spans="1:7" s="2" customFormat="1" ht="20.25" customHeight="1">
      <c r="A20" s="9" t="s">
        <v>21</v>
      </c>
      <c r="B20" s="7">
        <v>242.7107662794551</v>
      </c>
      <c r="C20" s="7">
        <v>228.9394330995505</v>
      </c>
      <c r="D20" s="7">
        <v>2257.3368878163524</v>
      </c>
      <c r="E20" s="7">
        <v>1739.8275258323404</v>
      </c>
      <c r="F20" s="8">
        <f t="shared" si="0"/>
        <v>1.9811232259812708</v>
      </c>
      <c r="G20" s="8">
        <f t="shared" si="1"/>
        <v>29.744865758255752</v>
      </c>
    </row>
    <row r="21" spans="1:7" s="2" customFormat="1" ht="24">
      <c r="A21" s="10" t="s">
        <v>22</v>
      </c>
      <c r="B21" s="7">
        <v>19.97259125044747</v>
      </c>
      <c r="C21" s="7">
        <v>44.0714</v>
      </c>
      <c r="D21" s="7">
        <v>323.4427912504475</v>
      </c>
      <c r="E21" s="7">
        <v>411.91309999999993</v>
      </c>
      <c r="F21" s="8">
        <f t="shared" si="0"/>
        <v>0.283865483030464</v>
      </c>
      <c r="G21" s="8">
        <f t="shared" si="1"/>
        <v>-21.477906080081564</v>
      </c>
    </row>
    <row r="22" spans="1:7" s="2" customFormat="1" ht="20.25" customHeight="1">
      <c r="A22" s="11" t="s">
        <v>23</v>
      </c>
      <c r="B22" s="7">
        <v>30.947255796</v>
      </c>
      <c r="C22" s="7">
        <v>27.30410659999999</v>
      </c>
      <c r="D22" s="7">
        <v>375.50642446800003</v>
      </c>
      <c r="E22" s="7">
        <v>369.71788933000005</v>
      </c>
      <c r="F22" s="8">
        <f t="shared" si="0"/>
        <v>0.32955847354196927</v>
      </c>
      <c r="G22" s="8">
        <f t="shared" si="1"/>
        <v>1.565662713397484</v>
      </c>
    </row>
    <row r="23" spans="1:7" s="2" customFormat="1" ht="20.25" customHeight="1">
      <c r="A23" s="11" t="s">
        <v>24</v>
      </c>
      <c r="B23" s="7">
        <v>46.743995377000005</v>
      </c>
      <c r="C23" s="7">
        <v>32.975928058</v>
      </c>
      <c r="D23" s="7">
        <v>528.6077562149999</v>
      </c>
      <c r="E23" s="7">
        <v>370.745141268</v>
      </c>
      <c r="F23" s="8">
        <f t="shared" si="0"/>
        <v>0.4639259248026697</v>
      </c>
      <c r="G23" s="8">
        <f t="shared" si="1"/>
        <v>42.579820306501595</v>
      </c>
    </row>
    <row r="24" spans="1:7" s="2" customFormat="1" ht="20.25" customHeight="1">
      <c r="A24" s="11" t="s">
        <v>25</v>
      </c>
      <c r="B24" s="7">
        <v>8.772811688999901</v>
      </c>
      <c r="C24" s="7">
        <v>1.1210179160000004</v>
      </c>
      <c r="D24" s="7">
        <v>69.83042219999982</v>
      </c>
      <c r="E24" s="7">
        <v>1.3860753570000002</v>
      </c>
      <c r="F24" s="8">
        <f t="shared" si="0"/>
        <v>0.06128578859769768</v>
      </c>
      <c r="G24" s="8">
        <v>0</v>
      </c>
    </row>
    <row r="25" spans="1:7" s="2" customFormat="1" ht="20.25" customHeight="1">
      <c r="A25" s="25" t="s">
        <v>26</v>
      </c>
      <c r="B25" s="26">
        <f>SUM(B7:B24)</f>
        <v>4425.512215895383</v>
      </c>
      <c r="C25" s="26">
        <f>SUM(C7:C24)</f>
        <v>3391.03243119898</v>
      </c>
      <c r="D25" s="26">
        <f>SUM(D7:D24)</f>
        <v>47996.53711281182</v>
      </c>
      <c r="E25" s="26">
        <f>SUM(E7:E24)</f>
        <v>35871.392467060345</v>
      </c>
      <c r="F25" s="27">
        <f t="shared" si="0"/>
        <v>42.12355495277736</v>
      </c>
      <c r="G25" s="27">
        <f aca="true" t="shared" si="2" ref="G25:G30">(D25-E25)/E25*100</f>
        <v>33.801711647758424</v>
      </c>
    </row>
    <row r="26" spans="1:7" s="2" customFormat="1" ht="20.25" customHeight="1">
      <c r="A26" s="12" t="s">
        <v>27</v>
      </c>
      <c r="B26" s="7">
        <v>306.5</v>
      </c>
      <c r="C26" s="7">
        <v>203.80890000000002</v>
      </c>
      <c r="D26" s="7">
        <v>2386.68</v>
      </c>
      <c r="E26" s="7">
        <v>1690.366</v>
      </c>
      <c r="F26" s="8">
        <f t="shared" si="0"/>
        <v>2.0946395757342775</v>
      </c>
      <c r="G26" s="8">
        <f t="shared" si="2"/>
        <v>41.193090727096966</v>
      </c>
    </row>
    <row r="27" spans="1:7" s="2" customFormat="1" ht="20.25" customHeight="1">
      <c r="A27" s="12" t="s">
        <v>28</v>
      </c>
      <c r="B27" s="7">
        <v>115.64567747</v>
      </c>
      <c r="C27" s="7">
        <v>90.55699999999999</v>
      </c>
      <c r="D27" s="7">
        <v>1098.751788154</v>
      </c>
      <c r="E27" s="7">
        <v>868.8346914737002</v>
      </c>
      <c r="F27" s="8">
        <f t="shared" si="0"/>
        <v>0.9643056376959515</v>
      </c>
      <c r="G27" s="8">
        <f t="shared" si="2"/>
        <v>26.462697557612362</v>
      </c>
    </row>
    <row r="28" spans="1:7" s="2" customFormat="1" ht="20.25" customHeight="1">
      <c r="A28" s="12" t="s">
        <v>29</v>
      </c>
      <c r="B28" s="7">
        <v>52.43222432300061</v>
      </c>
      <c r="C28" s="7">
        <v>42.801694043000595</v>
      </c>
      <c r="D28" s="7">
        <v>504.7115733972178</v>
      </c>
      <c r="E28" s="7">
        <v>410.0416004231163</v>
      </c>
      <c r="F28" s="8">
        <f t="shared" si="0"/>
        <v>0.44295374158619005</v>
      </c>
      <c r="G28" s="8">
        <f t="shared" si="2"/>
        <v>23.087894710295956</v>
      </c>
    </row>
    <row r="29" spans="1:7" s="2" customFormat="1" ht="20.25" customHeight="1">
      <c r="A29" s="11" t="s">
        <v>30</v>
      </c>
      <c r="B29" s="7">
        <v>73.69738713299778</v>
      </c>
      <c r="C29" s="7">
        <v>48.263813290999025</v>
      </c>
      <c r="D29" s="7">
        <v>623.6309157111757</v>
      </c>
      <c r="E29" s="7">
        <v>438.8412019758762</v>
      </c>
      <c r="F29" s="8">
        <f t="shared" si="0"/>
        <v>0.5473218012888348</v>
      </c>
      <c r="G29" s="8">
        <f t="shared" si="2"/>
        <v>42.1085606600489</v>
      </c>
    </row>
    <row r="30" spans="1:7" s="2" customFormat="1" ht="20.25" customHeight="1">
      <c r="A30" s="11" t="s">
        <v>31</v>
      </c>
      <c r="B30" s="7">
        <v>20.526870546415942</v>
      </c>
      <c r="C30" s="7">
        <v>13.20959562500016</v>
      </c>
      <c r="D30" s="7">
        <v>188.98200559473102</v>
      </c>
      <c r="E30" s="7">
        <v>121.7581412649442</v>
      </c>
      <c r="F30" s="8">
        <f t="shared" si="0"/>
        <v>0.16585767175338137</v>
      </c>
      <c r="G30" s="8">
        <f t="shared" si="2"/>
        <v>55.210981073954244</v>
      </c>
    </row>
    <row r="31" spans="1:7" s="2" customFormat="1" ht="20.25" customHeight="1">
      <c r="A31" s="13" t="s">
        <v>32</v>
      </c>
      <c r="B31" s="7">
        <v>4.331764566443895</v>
      </c>
      <c r="C31" s="7">
        <v>0</v>
      </c>
      <c r="D31" s="7">
        <v>46.6617945028032</v>
      </c>
      <c r="E31" s="7">
        <v>0</v>
      </c>
      <c r="F31" s="8">
        <f t="shared" si="0"/>
        <v>0.04095213494911414</v>
      </c>
      <c r="G31" s="14" t="s">
        <v>33</v>
      </c>
    </row>
    <row r="32" spans="1:7" s="2" customFormat="1" ht="20.25" customHeight="1">
      <c r="A32" s="25" t="s">
        <v>34</v>
      </c>
      <c r="B32" s="26">
        <f>SUM(B26:B31)</f>
        <v>573.1339240388581</v>
      </c>
      <c r="C32" s="26">
        <f>SUM(C26:C31)</f>
        <v>398.6410029589997</v>
      </c>
      <c r="D32" s="26">
        <f>SUM(D26:D31)</f>
        <v>4849.418077359927</v>
      </c>
      <c r="E32" s="26">
        <f>SUM(E26:E31)</f>
        <v>3529.8416351376372</v>
      </c>
      <c r="F32" s="26">
        <f t="shared" si="0"/>
        <v>4.256030563007749</v>
      </c>
      <c r="G32" s="26">
        <f aca="true" t="shared" si="3" ref="G32:G43">(D32-E32)/E32*100</f>
        <v>37.38344601884205</v>
      </c>
    </row>
    <row r="33" spans="1:7" s="2" customFormat="1" ht="20.25" customHeight="1">
      <c r="A33" s="6" t="s">
        <v>35</v>
      </c>
      <c r="B33" s="7">
        <v>1258.7078615199998</v>
      </c>
      <c r="C33" s="7">
        <v>1113.08205223</v>
      </c>
      <c r="D33" s="7">
        <v>16895.42258813</v>
      </c>
      <c r="E33" s="7">
        <v>13534.824846040001</v>
      </c>
      <c r="F33" s="8">
        <f t="shared" si="0"/>
        <v>14.828054369187305</v>
      </c>
      <c r="G33" s="15">
        <f t="shared" si="3"/>
        <v>24.829266579487644</v>
      </c>
    </row>
    <row r="34" spans="1:7" s="2" customFormat="1" ht="20.25" customHeight="1">
      <c r="A34" s="6" t="s">
        <v>36</v>
      </c>
      <c r="B34" s="7">
        <v>1163.3699895450006</v>
      </c>
      <c r="C34" s="7">
        <v>871.0199771609997</v>
      </c>
      <c r="D34" s="7">
        <v>12491.520007163</v>
      </c>
      <c r="E34" s="7">
        <v>10783.219962768999</v>
      </c>
      <c r="F34" s="8">
        <f t="shared" si="0"/>
        <v>10.963024857995268</v>
      </c>
      <c r="G34" s="15">
        <f t="shared" si="3"/>
        <v>15.84220715419155</v>
      </c>
    </row>
    <row r="35" spans="1:7" s="2" customFormat="1" ht="20.25" customHeight="1">
      <c r="A35" s="6" t="s">
        <v>37</v>
      </c>
      <c r="B35" s="7">
        <v>1084.11</v>
      </c>
      <c r="C35" s="7">
        <v>896.87</v>
      </c>
      <c r="D35" s="7">
        <v>14030.56</v>
      </c>
      <c r="E35" s="7">
        <v>10823.68</v>
      </c>
      <c r="F35" s="8">
        <f t="shared" si="0"/>
        <v>12.313743880920075</v>
      </c>
      <c r="G35" s="15">
        <f t="shared" si="3"/>
        <v>29.628370387890246</v>
      </c>
    </row>
    <row r="36" spans="1:7" s="2" customFormat="1" ht="20.25" customHeight="1">
      <c r="A36" s="6" t="s">
        <v>38</v>
      </c>
      <c r="B36" s="7">
        <v>892.6795000000001</v>
      </c>
      <c r="C36" s="7">
        <v>642.4753000000001</v>
      </c>
      <c r="D36" s="7">
        <v>9685.4673</v>
      </c>
      <c r="E36" s="7">
        <v>7519.7713</v>
      </c>
      <c r="F36" s="8">
        <f t="shared" si="0"/>
        <v>8.500328119421214</v>
      </c>
      <c r="G36" s="15">
        <f t="shared" si="3"/>
        <v>28.80002480926514</v>
      </c>
    </row>
    <row r="37" spans="1:7" s="2" customFormat="1" ht="20.25" customHeight="1">
      <c r="A37" s="28" t="s">
        <v>39</v>
      </c>
      <c r="B37" s="29">
        <f>SUM(B33:B36)</f>
        <v>4398.867351065001</v>
      </c>
      <c r="C37" s="29">
        <f>SUM(C33:C36)</f>
        <v>3523.4473293909996</v>
      </c>
      <c r="D37" s="29">
        <f>SUM(D33:D36)</f>
        <v>53102.969895293005</v>
      </c>
      <c r="E37" s="29">
        <f>SUM(E33:E36)</f>
        <v>42661.496108809</v>
      </c>
      <c r="F37" s="30">
        <f t="shared" si="0"/>
        <v>46.60515122752387</v>
      </c>
      <c r="G37" s="27">
        <f>(D37-E37)/E37*100</f>
        <v>24.47517020934479</v>
      </c>
    </row>
    <row r="38" spans="1:7" s="2" customFormat="1" ht="20.25" customHeight="1">
      <c r="A38" s="6" t="s">
        <v>40</v>
      </c>
      <c r="B38" s="7">
        <v>112.2049</v>
      </c>
      <c r="C38" s="7">
        <v>109.2587</v>
      </c>
      <c r="D38" s="7">
        <v>1098.4805999999999</v>
      </c>
      <c r="E38" s="7">
        <v>1150.9663</v>
      </c>
      <c r="F38" s="8">
        <f t="shared" si="0"/>
        <v>0.9640676328357108</v>
      </c>
      <c r="G38" s="8">
        <f>(D38-E38)/E38*100</f>
        <v>-4.5601422039898285</v>
      </c>
    </row>
    <row r="39" spans="1:7" s="2" customFormat="1" ht="20.25" customHeight="1">
      <c r="A39" s="6" t="s">
        <v>41</v>
      </c>
      <c r="B39" s="7">
        <v>778.02</v>
      </c>
      <c r="C39" s="7">
        <v>288.43</v>
      </c>
      <c r="D39" s="7">
        <v>6894.87</v>
      </c>
      <c r="E39" s="7">
        <v>3312.49</v>
      </c>
      <c r="F39" s="8">
        <f t="shared" si="0"/>
        <v>6.051195623855313</v>
      </c>
      <c r="G39" s="8">
        <f>(D39-E39)/E39*100</f>
        <v>108.14764723818035</v>
      </c>
    </row>
    <row r="40" spans="1:11" s="2" customFormat="1" ht="20.25" customHeight="1">
      <c r="A40" s="28" t="s">
        <v>42</v>
      </c>
      <c r="B40" s="29">
        <f>SUM(B38:B39)</f>
        <v>890.2248999999999</v>
      </c>
      <c r="C40" s="29">
        <f>SUM(C38:C39)</f>
        <v>397.68870000000004</v>
      </c>
      <c r="D40" s="29">
        <f>SUM(D38:D39)</f>
        <v>7993.3506</v>
      </c>
      <c r="E40" s="29">
        <f>SUM(E38:E39)</f>
        <v>4463.4563</v>
      </c>
      <c r="F40" s="30">
        <f t="shared" si="0"/>
        <v>7.015263256691023</v>
      </c>
      <c r="G40" s="30">
        <f>(D40-E40)/E40*100</f>
        <v>79.08432530189665</v>
      </c>
      <c r="J40" s="16"/>
      <c r="K40" s="16"/>
    </row>
    <row r="41" spans="1:7" s="2" customFormat="1" ht="20.25" customHeight="1">
      <c r="A41" s="31" t="s">
        <v>43</v>
      </c>
      <c r="B41" s="32">
        <f>B25+B32</f>
        <v>4998.646139934241</v>
      </c>
      <c r="C41" s="32">
        <f>C25+C32</f>
        <v>3789.6734341579795</v>
      </c>
      <c r="D41" s="32">
        <f>D25+D32</f>
        <v>52845.95519017175</v>
      </c>
      <c r="E41" s="32">
        <f>E25+E32</f>
        <v>39401.23410219798</v>
      </c>
      <c r="F41" s="31">
        <f t="shared" si="0"/>
        <v>46.3795855157851</v>
      </c>
      <c r="G41" s="31">
        <f t="shared" si="3"/>
        <v>34.12258878262841</v>
      </c>
    </row>
    <row r="42" spans="1:7" s="2" customFormat="1" ht="20.25" customHeight="1">
      <c r="A42" s="31" t="s">
        <v>44</v>
      </c>
      <c r="B42" s="32">
        <f>B37+B40</f>
        <v>5289.092251065001</v>
      </c>
      <c r="C42" s="32">
        <f>C37+C40</f>
        <v>3921.1360293909997</v>
      </c>
      <c r="D42" s="32">
        <f>D37+D40</f>
        <v>61096.320495293</v>
      </c>
      <c r="E42" s="32">
        <f>E37+E40</f>
        <v>47124.952408809</v>
      </c>
      <c r="F42" s="31">
        <f t="shared" si="0"/>
        <v>53.62041448421488</v>
      </c>
      <c r="G42" s="31">
        <f t="shared" si="3"/>
        <v>29.647495376297417</v>
      </c>
    </row>
    <row r="43" spans="1:7" ht="20.25" customHeight="1">
      <c r="A43" s="33" t="s">
        <v>45</v>
      </c>
      <c r="B43" s="34">
        <f>B41+B42</f>
        <v>10287.738390999242</v>
      </c>
      <c r="C43" s="34">
        <f>C41+C42</f>
        <v>7710.80946354898</v>
      </c>
      <c r="D43" s="34">
        <f>D41+D42</f>
        <v>113942.27568546476</v>
      </c>
      <c r="E43" s="34">
        <f>E41+E42</f>
        <v>86526.18651100698</v>
      </c>
      <c r="F43" s="33">
        <f t="shared" si="0"/>
        <v>100</v>
      </c>
      <c r="G43" s="33">
        <f t="shared" si="3"/>
        <v>31.685308552192097</v>
      </c>
    </row>
    <row r="44" spans="1:7" ht="12.75" customHeight="1">
      <c r="A44" s="35" t="s">
        <v>46</v>
      </c>
      <c r="B44" s="35"/>
      <c r="C44" s="35"/>
      <c r="D44" s="35"/>
      <c r="E44" s="35"/>
      <c r="F44" s="35"/>
      <c r="G44" s="17"/>
    </row>
    <row r="45" spans="1:6" ht="12.75">
      <c r="A45" s="36" t="s">
        <v>47</v>
      </c>
      <c r="B45" s="36"/>
      <c r="C45" s="36"/>
      <c r="D45" s="36"/>
      <c r="E45" s="36"/>
      <c r="F45" s="18"/>
    </row>
    <row r="46" spans="1:6" ht="15">
      <c r="A46" s="19" t="s">
        <v>48</v>
      </c>
      <c r="B46" s="20"/>
      <c r="C46" s="2"/>
      <c r="D46" s="2"/>
      <c r="E46" s="2"/>
      <c r="F46" s="18"/>
    </row>
    <row r="47" spans="1:5" ht="15">
      <c r="A47" s="21" t="s">
        <v>49</v>
      </c>
      <c r="B47" s="21"/>
      <c r="C47" s="18"/>
      <c r="D47" s="18"/>
      <c r="E47" s="18"/>
    </row>
    <row r="48" spans="2:7" ht="12.75">
      <c r="B48" s="22"/>
      <c r="C48" s="22"/>
      <c r="D48" s="22"/>
      <c r="E48" s="22"/>
      <c r="F48" s="23"/>
      <c r="G48" s="23"/>
    </row>
    <row r="49" spans="2:7" ht="12.75">
      <c r="B49" s="2"/>
      <c r="C49" s="2"/>
      <c r="D49" s="2"/>
      <c r="E49" s="2"/>
      <c r="F49" s="2"/>
      <c r="G49" s="24"/>
    </row>
    <row r="50" spans="2:7" ht="12.75">
      <c r="B50" s="2"/>
      <c r="C50" s="2"/>
      <c r="D50" s="2"/>
      <c r="E50" s="2"/>
      <c r="F50" s="2"/>
      <c r="G50" s="24"/>
    </row>
    <row r="54" ht="33.75" customHeight="1"/>
    <row r="65396" ht="12.75">
      <c r="F65396" s="1">
        <v>0</v>
      </c>
    </row>
    <row r="65536" spans="1:6" s="4" customFormat="1" ht="12.75">
      <c r="A65536" s="1"/>
      <c r="B65536" s="1"/>
      <c r="C65536" s="1"/>
      <c r="D65536" s="1"/>
      <c r="E65536" s="1"/>
      <c r="F65536" s="1"/>
    </row>
  </sheetData>
  <sheetProtection/>
  <mergeCells count="10">
    <mergeCell ref="A44:F44"/>
    <mergeCell ref="A45:E45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Windows 2003 server</cp:lastModifiedBy>
  <cp:lastPrinted>2017-03-10T07:50:16Z</cp:lastPrinted>
  <dcterms:created xsi:type="dcterms:W3CDTF">2017-03-10T07:47:13Z</dcterms:created>
  <dcterms:modified xsi:type="dcterms:W3CDTF">2017-03-10T09:26:03Z</dcterms:modified>
  <cp:category/>
  <cp:version/>
  <cp:contentType/>
  <cp:contentStatus/>
</cp:coreProperties>
</file>