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.143\tv rao\D DRIVE\Life Department\Returns and Analysis\Life Statistics\Monthly NB Figures\NB DATA\Business Data 2021-22\May 2021\May 2021\For Website\"/>
    </mc:Choice>
  </mc:AlternateContent>
  <bookViews>
    <workbookView xWindow="0" yWindow="0" windowWidth="20490" windowHeight="7350" tabRatio="695" firstSheet="2" activeTab="2"/>
  </bookViews>
  <sheets>
    <sheet name="FYP as at 31st March, 2018_TEMP" sheetId="40" state="hidden" r:id="rId1"/>
    <sheet name="Authority Vs Life Council" sheetId="30" state="hidden" r:id="rId2"/>
    <sheet name="FYP as at 31st May' 2021" sheetId="42" r:id="rId3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  <definedName name="_xlnm.Print_Titles" localSheetId="2">'FYP as at 31st May'' 2021'!$A:$B,'FYP as at 31st May'' 2021'!$1:$3</definedName>
  </definedNames>
  <calcPr calcId="162913"/>
  <fileRecoveryPr autoRecover="0"/>
</workbook>
</file>

<file path=xl/calcChain.xml><?xml version="1.0" encoding="utf-8"?>
<calcChain xmlns="http://schemas.openxmlformats.org/spreadsheetml/2006/main">
  <c r="S99" i="42" l="1"/>
  <c r="O48" i="42"/>
  <c r="AD110" i="42"/>
  <c r="W176" i="42"/>
  <c r="W120" i="42"/>
  <c r="W64" i="42"/>
  <c r="W8" i="42"/>
  <c r="P114" i="42"/>
  <c r="P113" i="42"/>
  <c r="P90" i="42"/>
  <c r="P71" i="42"/>
  <c r="P70" i="42"/>
  <c r="P51" i="42"/>
  <c r="P34" i="42"/>
  <c r="P15" i="42"/>
  <c r="P14" i="42"/>
  <c r="AC177" i="42"/>
  <c r="AC176" i="42"/>
  <c r="AC175" i="42"/>
  <c r="AC174" i="42"/>
  <c r="AC173" i="42"/>
  <c r="AC169" i="42"/>
  <c r="AC167" i="42"/>
  <c r="AC163" i="42"/>
  <c r="AC162" i="42"/>
  <c r="AC161" i="42"/>
  <c r="AC160" i="42"/>
  <c r="AC159" i="42"/>
  <c r="AC158" i="42"/>
  <c r="AC156" i="42"/>
  <c r="AC155" i="42"/>
  <c r="AC154" i="42"/>
  <c r="AC153" i="42"/>
  <c r="AC152" i="42"/>
  <c r="AC149" i="42"/>
  <c r="AC147" i="42"/>
  <c r="AC146" i="42"/>
  <c r="AC145" i="42"/>
  <c r="AC142" i="42"/>
  <c r="AC141" i="42"/>
  <c r="AC140" i="42"/>
  <c r="AC139" i="42"/>
  <c r="AC138" i="42"/>
  <c r="AC137" i="42"/>
  <c r="AC128" i="42"/>
  <c r="AC127" i="42"/>
  <c r="AC126" i="42"/>
  <c r="AC125" i="42"/>
  <c r="AC124" i="42"/>
  <c r="AC121" i="42"/>
  <c r="AC119" i="42"/>
  <c r="AC118" i="42"/>
  <c r="AC117" i="42"/>
  <c r="AC114" i="42"/>
  <c r="AC113" i="42"/>
  <c r="AC112" i="42"/>
  <c r="AC111" i="42"/>
  <c r="AC110" i="42"/>
  <c r="AC109" i="42"/>
  <c r="AC107" i="42"/>
  <c r="AC105" i="42"/>
  <c r="AC104" i="42"/>
  <c r="AC103" i="42"/>
  <c r="AC100" i="42"/>
  <c r="AC99" i="42"/>
  <c r="AC98" i="42"/>
  <c r="AC97" i="42"/>
  <c r="AC96" i="42"/>
  <c r="AC92" i="42"/>
  <c r="AC91" i="42"/>
  <c r="AC90" i="42"/>
  <c r="AC89" i="42"/>
  <c r="AC88" i="42"/>
  <c r="AC86" i="42"/>
  <c r="AC84" i="42"/>
  <c r="AC83" i="42"/>
  <c r="AC82" i="42"/>
  <c r="AC79" i="42"/>
  <c r="AC77" i="42"/>
  <c r="AC76" i="42"/>
  <c r="AC75" i="42"/>
  <c r="AC74" i="42"/>
  <c r="AC72" i="42"/>
  <c r="AC70" i="42"/>
  <c r="AC69" i="42"/>
  <c r="AC68" i="42"/>
  <c r="AC65" i="42"/>
  <c r="AC64" i="42"/>
  <c r="AC63" i="42"/>
  <c r="AC62" i="42"/>
  <c r="AC61" i="42"/>
  <c r="AC58" i="42"/>
  <c r="AC56" i="42"/>
  <c r="AC55" i="42"/>
  <c r="AC54" i="42"/>
  <c r="AC53" i="42"/>
  <c r="AC51" i="42"/>
  <c r="AC50" i="42"/>
  <c r="AC49" i="42"/>
  <c r="AC48" i="42"/>
  <c r="AC47" i="42"/>
  <c r="AC42" i="42"/>
  <c r="AC41" i="42"/>
  <c r="AC40" i="42"/>
  <c r="AC37" i="42"/>
  <c r="AC35" i="42"/>
  <c r="AC34" i="42"/>
  <c r="AC33" i="42"/>
  <c r="AC30" i="42"/>
  <c r="AC29" i="42"/>
  <c r="AC28" i="42"/>
  <c r="AC27" i="42"/>
  <c r="AC26" i="42"/>
  <c r="AC25" i="42"/>
  <c r="AC23" i="42"/>
  <c r="AC20" i="42"/>
  <c r="AC19" i="42"/>
  <c r="AC18" i="42"/>
  <c r="AC15" i="42"/>
  <c r="AC14" i="42"/>
  <c r="AC13" i="42"/>
  <c r="AC12" i="42"/>
  <c r="AC11" i="42"/>
  <c r="AC9" i="42"/>
  <c r="AC7" i="42"/>
  <c r="AC6" i="42"/>
  <c r="AC5" i="42"/>
  <c r="Z177" i="42"/>
  <c r="Z176" i="42"/>
  <c r="Z175" i="42"/>
  <c r="Z174" i="42"/>
  <c r="Z173" i="42"/>
  <c r="Z163" i="42"/>
  <c r="Z162" i="42"/>
  <c r="Z161" i="42"/>
  <c r="Z160" i="42"/>
  <c r="Z159" i="42"/>
  <c r="Z156" i="42"/>
  <c r="Z155" i="42"/>
  <c r="Z154" i="42"/>
  <c r="Z153" i="42"/>
  <c r="Z152" i="42"/>
  <c r="Z149" i="42"/>
  <c r="Z147" i="42"/>
  <c r="Z146" i="42"/>
  <c r="Z145" i="42"/>
  <c r="Z142" i="42"/>
  <c r="Z141" i="42"/>
  <c r="Z140" i="42"/>
  <c r="Z139" i="42"/>
  <c r="Z138" i="42"/>
  <c r="Z128" i="42"/>
  <c r="Z127" i="42"/>
  <c r="Z126" i="42"/>
  <c r="Z125" i="42"/>
  <c r="Z124" i="42"/>
  <c r="Z121" i="42"/>
  <c r="Z119" i="42"/>
  <c r="Z118" i="42"/>
  <c r="Z117" i="42"/>
  <c r="Z114" i="42"/>
  <c r="Z113" i="42"/>
  <c r="Z112" i="42"/>
  <c r="Z111" i="42"/>
  <c r="Z110" i="42"/>
  <c r="Z107" i="42"/>
  <c r="Z105" i="42"/>
  <c r="Z104" i="42"/>
  <c r="Z103" i="42"/>
  <c r="Z100" i="42"/>
  <c r="Z99" i="42"/>
  <c r="Z98" i="42"/>
  <c r="Z97" i="42"/>
  <c r="Z96" i="42"/>
  <c r="Z92" i="42"/>
  <c r="Z91" i="42"/>
  <c r="Z90" i="42"/>
  <c r="Z89" i="42"/>
  <c r="Z86" i="42"/>
  <c r="Z84" i="42"/>
  <c r="Z83" i="42"/>
  <c r="Z82" i="42"/>
  <c r="Z79" i="42"/>
  <c r="Z77" i="42"/>
  <c r="Z76" i="42"/>
  <c r="Z75" i="42"/>
  <c r="Z72" i="42"/>
  <c r="Z70" i="42"/>
  <c r="Z69" i="42"/>
  <c r="Z68" i="42"/>
  <c r="Z65" i="42"/>
  <c r="Z64" i="42"/>
  <c r="Z63" i="42"/>
  <c r="Z62" i="42"/>
  <c r="Z61" i="42"/>
  <c r="Z58" i="42"/>
  <c r="Z56" i="42"/>
  <c r="Z55" i="42"/>
  <c r="Z54" i="42"/>
  <c r="Z51" i="42"/>
  <c r="Z50" i="42"/>
  <c r="Z49" i="42"/>
  <c r="Z48" i="42"/>
  <c r="Z47" i="42"/>
  <c r="Z42" i="42"/>
  <c r="Z41" i="42"/>
  <c r="Z40" i="42"/>
  <c r="Z37" i="42"/>
  <c r="Z35" i="42"/>
  <c r="Z34" i="42"/>
  <c r="Z33" i="42"/>
  <c r="Z30" i="42"/>
  <c r="Z29" i="42"/>
  <c r="Z28" i="42"/>
  <c r="Z27" i="42"/>
  <c r="Z26" i="42"/>
  <c r="Z23" i="42"/>
  <c r="Z20" i="42"/>
  <c r="Z19" i="42"/>
  <c r="Z15" i="42"/>
  <c r="Z14" i="42"/>
  <c r="Z13" i="42"/>
  <c r="Z12" i="42"/>
  <c r="Z9" i="42"/>
  <c r="Z7" i="42"/>
  <c r="Z6" i="42"/>
  <c r="Z5" i="42"/>
  <c r="V177" i="42"/>
  <c r="V176" i="42"/>
  <c r="V175" i="42"/>
  <c r="V172" i="42"/>
  <c r="V169" i="42"/>
  <c r="V163" i="42"/>
  <c r="V162" i="42"/>
  <c r="V161" i="42"/>
  <c r="V156" i="42"/>
  <c r="V155" i="42"/>
  <c r="V154" i="42"/>
  <c r="V149" i="42"/>
  <c r="V147" i="42"/>
  <c r="V142" i="42"/>
  <c r="V141" i="42"/>
  <c r="V140" i="42"/>
  <c r="V128" i="42"/>
  <c r="V127" i="42"/>
  <c r="V126" i="42"/>
  <c r="V121" i="42"/>
  <c r="V119" i="42"/>
  <c r="V116" i="42"/>
  <c r="V114" i="42"/>
  <c r="V113" i="42"/>
  <c r="V112" i="42"/>
  <c r="V109" i="42"/>
  <c r="V107" i="42"/>
  <c r="V105" i="42"/>
  <c r="V100" i="42"/>
  <c r="V99" i="42"/>
  <c r="V98" i="42"/>
  <c r="V92" i="42"/>
  <c r="V91" i="42"/>
  <c r="V88" i="42"/>
  <c r="V86" i="42"/>
  <c r="V84" i="42"/>
  <c r="V81" i="42"/>
  <c r="V79" i="42"/>
  <c r="V77" i="42"/>
  <c r="V72" i="42"/>
  <c r="V70" i="42"/>
  <c r="V65" i="42"/>
  <c r="V64" i="42"/>
  <c r="V63" i="42"/>
  <c r="V58" i="42"/>
  <c r="V56" i="42"/>
  <c r="V51" i="42"/>
  <c r="V50" i="42"/>
  <c r="V49" i="42"/>
  <c r="V42" i="42"/>
  <c r="V39" i="42"/>
  <c r="V37" i="42"/>
  <c r="V35" i="42"/>
  <c r="V30" i="42"/>
  <c r="V28" i="42"/>
  <c r="V23" i="42"/>
  <c r="V18" i="42"/>
  <c r="V15" i="42"/>
  <c r="V14" i="42"/>
  <c r="V11" i="42"/>
  <c r="V9" i="42"/>
  <c r="V7" i="42"/>
  <c r="S177" i="42"/>
  <c r="S176" i="42"/>
  <c r="S175" i="42"/>
  <c r="S163" i="42"/>
  <c r="S162" i="42"/>
  <c r="S161" i="42"/>
  <c r="S156" i="42"/>
  <c r="S155" i="42"/>
  <c r="S154" i="42"/>
  <c r="S149" i="42"/>
  <c r="S147" i="42"/>
  <c r="S142" i="42"/>
  <c r="S141" i="42"/>
  <c r="S140" i="42"/>
  <c r="S128" i="42"/>
  <c r="S127" i="42"/>
  <c r="S126" i="42"/>
  <c r="S121" i="42"/>
  <c r="S119" i="42"/>
  <c r="S114" i="42"/>
  <c r="S113" i="42"/>
  <c r="S112" i="42"/>
  <c r="S107" i="42"/>
  <c r="S105" i="42"/>
  <c r="S100" i="42"/>
  <c r="S98" i="42"/>
  <c r="S92" i="42"/>
  <c r="S91" i="42"/>
  <c r="S86" i="42"/>
  <c r="S84" i="42"/>
  <c r="S79" i="42"/>
  <c r="S77" i="42"/>
  <c r="S72" i="42"/>
  <c r="S70" i="42"/>
  <c r="S65" i="42"/>
  <c r="S64" i="42"/>
  <c r="S63" i="42"/>
  <c r="S58" i="42"/>
  <c r="S56" i="42"/>
  <c r="S51" i="42"/>
  <c r="S50" i="42"/>
  <c r="S49" i="42"/>
  <c r="S42" i="42"/>
  <c r="S37" i="42"/>
  <c r="S35" i="42"/>
  <c r="S30" i="42"/>
  <c r="S28" i="42"/>
  <c r="S23" i="42"/>
  <c r="S15" i="42"/>
  <c r="S14" i="42"/>
  <c r="S9" i="42"/>
  <c r="S7" i="42"/>
  <c r="O182" i="42"/>
  <c r="O177" i="42"/>
  <c r="O176" i="42"/>
  <c r="O175" i="42"/>
  <c r="O174" i="42"/>
  <c r="O173" i="42"/>
  <c r="O172" i="42"/>
  <c r="O167" i="42"/>
  <c r="O165" i="42"/>
  <c r="O163" i="42"/>
  <c r="O162" i="42"/>
  <c r="O160" i="42"/>
  <c r="O159" i="42"/>
  <c r="O156" i="42"/>
  <c r="O153" i="42"/>
  <c r="O152" i="42"/>
  <c r="O149" i="42"/>
  <c r="O146" i="42"/>
  <c r="O145" i="42"/>
  <c r="O142" i="42"/>
  <c r="O140" i="42"/>
  <c r="O139" i="42"/>
  <c r="O138" i="42"/>
  <c r="O128" i="42"/>
  <c r="O127" i="42"/>
  <c r="O125" i="42"/>
  <c r="O124" i="42"/>
  <c r="O121" i="42"/>
  <c r="O119" i="42"/>
  <c r="O118" i="42"/>
  <c r="O117" i="42"/>
  <c r="O116" i="42"/>
  <c r="O113" i="42"/>
  <c r="O111" i="42"/>
  <c r="O110" i="42"/>
  <c r="O109" i="42"/>
  <c r="O107" i="42"/>
  <c r="O104" i="42"/>
  <c r="O103" i="42"/>
  <c r="O102" i="42"/>
  <c r="O100" i="42"/>
  <c r="O99" i="42"/>
  <c r="O98" i="42"/>
  <c r="O97" i="42"/>
  <c r="O96" i="42"/>
  <c r="O92" i="42"/>
  <c r="O91" i="42"/>
  <c r="O90" i="42"/>
  <c r="O89" i="42"/>
  <c r="O86" i="42"/>
  <c r="O84" i="42"/>
  <c r="O83" i="42"/>
  <c r="O82" i="42"/>
  <c r="O79" i="42"/>
  <c r="O77" i="42"/>
  <c r="O76" i="42"/>
  <c r="O75" i="42"/>
  <c r="O74" i="42"/>
  <c r="O72" i="42"/>
  <c r="O69" i="42"/>
  <c r="O68" i="42"/>
  <c r="O67" i="42"/>
  <c r="O64" i="42"/>
  <c r="O62" i="42"/>
  <c r="O61" i="42"/>
  <c r="O60" i="42"/>
  <c r="O58" i="42"/>
  <c r="O55" i="42"/>
  <c r="O54" i="42"/>
  <c r="O53" i="42"/>
  <c r="O51" i="42"/>
  <c r="O47" i="42"/>
  <c r="O42" i="42"/>
  <c r="O41" i="42"/>
  <c r="O40" i="42"/>
  <c r="O37" i="42"/>
  <c r="O35" i="42"/>
  <c r="O34" i="42"/>
  <c r="O33" i="42"/>
  <c r="O32" i="42"/>
  <c r="O30" i="42"/>
  <c r="O27" i="42"/>
  <c r="O26" i="42"/>
  <c r="O25" i="42"/>
  <c r="O23" i="42"/>
  <c r="O20" i="42"/>
  <c r="O19" i="42"/>
  <c r="O18" i="42"/>
  <c r="O15" i="42"/>
  <c r="O13" i="42"/>
  <c r="O12" i="42"/>
  <c r="O11" i="42"/>
  <c r="O9" i="42"/>
  <c r="O7" i="42"/>
  <c r="O6" i="42"/>
  <c r="O5" i="42"/>
  <c r="L177" i="42"/>
  <c r="L176" i="42"/>
  <c r="L175" i="42"/>
  <c r="L174" i="42"/>
  <c r="L173" i="42"/>
  <c r="L163" i="42"/>
  <c r="L162" i="42"/>
  <c r="L160" i="42"/>
  <c r="L159" i="42"/>
  <c r="L156" i="42"/>
  <c r="L153" i="42"/>
  <c r="L152" i="42"/>
  <c r="L146" i="42"/>
  <c r="L145" i="42"/>
  <c r="L142" i="42"/>
  <c r="L140" i="42"/>
  <c r="L139" i="42"/>
  <c r="L138" i="42"/>
  <c r="L128" i="42"/>
  <c r="L125" i="42"/>
  <c r="L124" i="42"/>
  <c r="L121" i="42"/>
  <c r="L119" i="42"/>
  <c r="L118" i="42"/>
  <c r="L117" i="42"/>
  <c r="L113" i="42"/>
  <c r="L111" i="42"/>
  <c r="L110" i="42"/>
  <c r="L107" i="42"/>
  <c r="L105" i="42"/>
  <c r="L104" i="42"/>
  <c r="L103" i="42"/>
  <c r="L100" i="42"/>
  <c r="L99" i="42"/>
  <c r="L98" i="42"/>
  <c r="L97" i="42"/>
  <c r="L96" i="42"/>
  <c r="L91" i="42"/>
  <c r="L90" i="42"/>
  <c r="L89" i="42"/>
  <c r="L86" i="42"/>
  <c r="L84" i="42"/>
  <c r="L83" i="42"/>
  <c r="L82" i="42"/>
  <c r="L79" i="42"/>
  <c r="L77" i="42"/>
  <c r="L76" i="42"/>
  <c r="L75" i="42"/>
  <c r="L72" i="42"/>
  <c r="L69" i="42"/>
  <c r="L68" i="42"/>
  <c r="L64" i="42"/>
  <c r="L62" i="42"/>
  <c r="L61" i="42"/>
  <c r="L58" i="42"/>
  <c r="L55" i="42"/>
  <c r="L54" i="42"/>
  <c r="L48" i="42"/>
  <c r="L47" i="42"/>
  <c r="L42" i="42"/>
  <c r="L41" i="42"/>
  <c r="L40" i="42"/>
  <c r="L37" i="42"/>
  <c r="L35" i="42"/>
  <c r="L34" i="42"/>
  <c r="L33" i="42"/>
  <c r="L30" i="42"/>
  <c r="L27" i="42"/>
  <c r="L26" i="42"/>
  <c r="L23" i="42"/>
  <c r="L20" i="42"/>
  <c r="L19" i="42"/>
  <c r="L15" i="42"/>
  <c r="L13" i="42"/>
  <c r="L12" i="42"/>
  <c r="L9" i="42"/>
  <c r="L7" i="42"/>
  <c r="L6" i="42"/>
  <c r="L5" i="42"/>
  <c r="H177" i="42"/>
  <c r="H176" i="42"/>
  <c r="H175" i="42"/>
  <c r="H174" i="42"/>
  <c r="H173" i="42"/>
  <c r="H170" i="42"/>
  <c r="H169" i="42"/>
  <c r="H163" i="42"/>
  <c r="H162" i="42"/>
  <c r="H161" i="42"/>
  <c r="H160" i="42"/>
  <c r="H159" i="42"/>
  <c r="H158" i="42"/>
  <c r="H156" i="42"/>
  <c r="H155" i="42"/>
  <c r="H154" i="42"/>
  <c r="H153" i="42"/>
  <c r="H152" i="42"/>
  <c r="H149" i="42"/>
  <c r="H147" i="42"/>
  <c r="H146" i="42"/>
  <c r="H145" i="42"/>
  <c r="H142" i="42"/>
  <c r="H141" i="42"/>
  <c r="H140" i="42"/>
  <c r="H139" i="42"/>
  <c r="H138" i="42"/>
  <c r="H128" i="42"/>
  <c r="H127" i="42"/>
  <c r="H125" i="42"/>
  <c r="H124" i="42"/>
  <c r="H121" i="42"/>
  <c r="H119" i="42"/>
  <c r="H118" i="42"/>
  <c r="H117" i="42"/>
  <c r="H114" i="42"/>
  <c r="H113" i="42"/>
  <c r="H112" i="42"/>
  <c r="H111" i="42"/>
  <c r="H110" i="42"/>
  <c r="H109" i="42"/>
  <c r="H107" i="42"/>
  <c r="H105" i="42"/>
  <c r="H104" i="42"/>
  <c r="H103" i="42"/>
  <c r="H100" i="42"/>
  <c r="H99" i="42"/>
  <c r="H98" i="42"/>
  <c r="H97" i="42"/>
  <c r="H96" i="42"/>
  <c r="H95" i="42"/>
  <c r="H92" i="42"/>
  <c r="H91" i="42"/>
  <c r="H90" i="42"/>
  <c r="H89" i="42"/>
  <c r="H86" i="42"/>
  <c r="H84" i="42"/>
  <c r="H83" i="42"/>
  <c r="H82" i="42"/>
  <c r="H79" i="42"/>
  <c r="H77" i="42"/>
  <c r="H76" i="42"/>
  <c r="H75" i="42"/>
  <c r="H72" i="42"/>
  <c r="H70" i="42"/>
  <c r="H69" i="42"/>
  <c r="H68" i="42"/>
  <c r="H65" i="42"/>
  <c r="H64" i="42"/>
  <c r="H63" i="42"/>
  <c r="H62" i="42"/>
  <c r="H61" i="42"/>
  <c r="H58" i="42"/>
  <c r="H57" i="42"/>
  <c r="H56" i="42"/>
  <c r="H55" i="42"/>
  <c r="H54" i="42"/>
  <c r="H53" i="42"/>
  <c r="H51" i="42"/>
  <c r="H50" i="42"/>
  <c r="H49" i="42"/>
  <c r="H48" i="42"/>
  <c r="H47" i="42"/>
  <c r="H42" i="42"/>
  <c r="H41" i="42"/>
  <c r="H40" i="42"/>
  <c r="H39" i="42"/>
  <c r="H37" i="42"/>
  <c r="H36" i="42"/>
  <c r="H35" i="42"/>
  <c r="H34" i="42"/>
  <c r="H33" i="42"/>
  <c r="H30" i="42"/>
  <c r="H29" i="42"/>
  <c r="H28" i="42"/>
  <c r="H27" i="42"/>
  <c r="H26" i="42"/>
  <c r="H23" i="42"/>
  <c r="H20" i="42"/>
  <c r="H19" i="42"/>
  <c r="H15" i="42"/>
  <c r="H14" i="42"/>
  <c r="H13" i="42"/>
  <c r="H12" i="42"/>
  <c r="H9" i="42"/>
  <c r="H8" i="42"/>
  <c r="H7" i="42"/>
  <c r="H6" i="42"/>
  <c r="H5" i="42"/>
  <c r="E177" i="42"/>
  <c r="E176" i="42"/>
  <c r="E175" i="42"/>
  <c r="E174" i="42"/>
  <c r="E173" i="42"/>
  <c r="E163" i="42"/>
  <c r="E162" i="42"/>
  <c r="E161" i="42"/>
  <c r="E160" i="42"/>
  <c r="E159" i="42"/>
  <c r="E156" i="42"/>
  <c r="E155" i="42"/>
  <c r="E154" i="42"/>
  <c r="E153" i="42"/>
  <c r="E152" i="42"/>
  <c r="E149" i="42"/>
  <c r="E147" i="42"/>
  <c r="E146" i="42"/>
  <c r="E145" i="42"/>
  <c r="E142" i="42"/>
  <c r="E141" i="42"/>
  <c r="E140" i="42"/>
  <c r="E139" i="42"/>
  <c r="E138" i="42"/>
  <c r="E128" i="42"/>
  <c r="E127" i="42"/>
  <c r="E125" i="42"/>
  <c r="E124" i="42"/>
  <c r="E121" i="42"/>
  <c r="E119" i="42"/>
  <c r="E118" i="42"/>
  <c r="E117" i="42"/>
  <c r="E114" i="42"/>
  <c r="E113" i="42"/>
  <c r="E112" i="42"/>
  <c r="E111" i="42"/>
  <c r="E110" i="42"/>
  <c r="E107" i="42"/>
  <c r="E105" i="42"/>
  <c r="E104" i="42"/>
  <c r="E103" i="42"/>
  <c r="E100" i="42"/>
  <c r="E99" i="42"/>
  <c r="E98" i="42"/>
  <c r="E97" i="42"/>
  <c r="E96" i="42"/>
  <c r="E92" i="42"/>
  <c r="E91" i="42"/>
  <c r="E90" i="42"/>
  <c r="E89" i="42"/>
  <c r="E86" i="42"/>
  <c r="E84" i="42"/>
  <c r="E83" i="42"/>
  <c r="E82" i="42"/>
  <c r="E79" i="42"/>
  <c r="E77" i="42"/>
  <c r="E76" i="42"/>
  <c r="E75" i="42"/>
  <c r="E72" i="42"/>
  <c r="E70" i="42"/>
  <c r="E69" i="42"/>
  <c r="E68" i="42"/>
  <c r="E65" i="42"/>
  <c r="E64" i="42"/>
  <c r="E63" i="42"/>
  <c r="E62" i="42"/>
  <c r="E61" i="42"/>
  <c r="E58" i="42"/>
  <c r="E57" i="42"/>
  <c r="E56" i="42"/>
  <c r="E55" i="42"/>
  <c r="E54" i="42"/>
  <c r="E51" i="42"/>
  <c r="E50" i="42"/>
  <c r="E49" i="42"/>
  <c r="E48" i="42"/>
  <c r="E47" i="42"/>
  <c r="E42" i="42"/>
  <c r="E41" i="42"/>
  <c r="E40" i="42"/>
  <c r="E37" i="42"/>
  <c r="E36" i="42"/>
  <c r="E35" i="42"/>
  <c r="E34" i="42"/>
  <c r="E33" i="42"/>
  <c r="E30" i="42"/>
  <c r="E29" i="42"/>
  <c r="E28" i="42"/>
  <c r="E27" i="42"/>
  <c r="E26" i="42"/>
  <c r="E23" i="42"/>
  <c r="E20" i="42"/>
  <c r="E19" i="42"/>
  <c r="E15" i="42"/>
  <c r="E14" i="42"/>
  <c r="E13" i="42"/>
  <c r="E12" i="42"/>
  <c r="E9" i="42"/>
  <c r="E8" i="42"/>
  <c r="E7" i="42"/>
  <c r="E6" i="42"/>
  <c r="E5" i="42"/>
  <c r="AB184" i="42"/>
  <c r="U184" i="42"/>
  <c r="T184" i="42"/>
  <c r="N184" i="42"/>
  <c r="P100" i="42" s="1"/>
  <c r="M184" i="42"/>
  <c r="AB183" i="42"/>
  <c r="AD127" i="42" s="1"/>
  <c r="U183" i="42"/>
  <c r="W148" i="42" s="1"/>
  <c r="T183" i="42"/>
  <c r="N183" i="42"/>
  <c r="M183" i="42"/>
  <c r="O183" i="42" s="1"/>
  <c r="AB182" i="42"/>
  <c r="U182" i="42"/>
  <c r="T182" i="42"/>
  <c r="N182" i="42"/>
  <c r="M182" i="42"/>
  <c r="AB181" i="42"/>
  <c r="U181" i="42"/>
  <c r="T181" i="42"/>
  <c r="N181" i="42"/>
  <c r="P132" i="42" s="1"/>
  <c r="M181" i="42"/>
  <c r="D181" i="42"/>
  <c r="AA180" i="42"/>
  <c r="Y180" i="42"/>
  <c r="R180" i="42"/>
  <c r="K180" i="42"/>
  <c r="F180" i="42"/>
  <c r="D180" i="42"/>
  <c r="AB170" i="42"/>
  <c r="AC170" i="42" s="1"/>
  <c r="AA170" i="42"/>
  <c r="AA184" i="42" s="1"/>
  <c r="Y170" i="42"/>
  <c r="Y184" i="42" s="1"/>
  <c r="Z184" i="42" s="1"/>
  <c r="X170" i="42"/>
  <c r="X184" i="42" s="1"/>
  <c r="U170" i="42"/>
  <c r="T170" i="42"/>
  <c r="R170" i="42"/>
  <c r="R184" i="42" s="1"/>
  <c r="S184" i="42" s="1"/>
  <c r="Q170" i="42"/>
  <c r="Q184" i="42" s="1"/>
  <c r="N170" i="42"/>
  <c r="M170" i="42"/>
  <c r="K170" i="42"/>
  <c r="K184" i="42" s="1"/>
  <c r="J170" i="42"/>
  <c r="L170" i="42" s="1"/>
  <c r="G170" i="42"/>
  <c r="F170" i="42"/>
  <c r="F184" i="42" s="1"/>
  <c r="D170" i="42"/>
  <c r="D184" i="42" s="1"/>
  <c r="C170" i="42"/>
  <c r="E170" i="42" s="1"/>
  <c r="AB169" i="42"/>
  <c r="AA169" i="42"/>
  <c r="AA183" i="42" s="1"/>
  <c r="Y169" i="42"/>
  <c r="Y183" i="42" s="1"/>
  <c r="X169" i="42"/>
  <c r="Z169" i="42" s="1"/>
  <c r="U169" i="42"/>
  <c r="T169" i="42"/>
  <c r="R169" i="42"/>
  <c r="R183" i="42" s="1"/>
  <c r="Q169" i="42"/>
  <c r="S169" i="42" s="1"/>
  <c r="N169" i="42"/>
  <c r="O169" i="42" s="1"/>
  <c r="M169" i="42"/>
  <c r="K169" i="42"/>
  <c r="K183" i="42" s="1"/>
  <c r="J169" i="42"/>
  <c r="L169" i="42" s="1"/>
  <c r="G169" i="42"/>
  <c r="F169" i="42"/>
  <c r="F183" i="42" s="1"/>
  <c r="D169" i="42"/>
  <c r="D183" i="42" s="1"/>
  <c r="C169" i="42"/>
  <c r="C183" i="42" s="1"/>
  <c r="E183" i="42" s="1"/>
  <c r="AB168" i="42"/>
  <c r="AA168" i="42"/>
  <c r="AA182" i="42" s="1"/>
  <c r="Y168" i="42"/>
  <c r="Y182" i="42" s="1"/>
  <c r="X168" i="42"/>
  <c r="Z168" i="42" s="1"/>
  <c r="U168" i="42"/>
  <c r="T168" i="42"/>
  <c r="R168" i="42"/>
  <c r="R182" i="42" s="1"/>
  <c r="Q168" i="42"/>
  <c r="Q182" i="42" s="1"/>
  <c r="S182" i="42" s="1"/>
  <c r="N168" i="42"/>
  <c r="O168" i="42" s="1"/>
  <c r="M168" i="42"/>
  <c r="K168" i="42"/>
  <c r="K182" i="42" s="1"/>
  <c r="J168" i="42"/>
  <c r="L168" i="42" s="1"/>
  <c r="G168" i="42"/>
  <c r="H168" i="42" s="1"/>
  <c r="F168" i="42"/>
  <c r="F182" i="42" s="1"/>
  <c r="D168" i="42"/>
  <c r="D182" i="42" s="1"/>
  <c r="C168" i="42"/>
  <c r="E168" i="42" s="1"/>
  <c r="AB167" i="42"/>
  <c r="AA167" i="42"/>
  <c r="AA181" i="42" s="1"/>
  <c r="AA179" i="42" s="1"/>
  <c r="Y167" i="42"/>
  <c r="X167" i="42"/>
  <c r="X181" i="42" s="1"/>
  <c r="U167" i="42"/>
  <c r="T167" i="42"/>
  <c r="R167" i="42"/>
  <c r="R181" i="42" s="1"/>
  <c r="R179" i="42" s="1"/>
  <c r="Q167" i="42"/>
  <c r="Q181" i="42" s="1"/>
  <c r="N167" i="42"/>
  <c r="M167" i="42"/>
  <c r="K167" i="42"/>
  <c r="J167" i="42"/>
  <c r="J181" i="42" s="1"/>
  <c r="G167" i="42"/>
  <c r="G181" i="42" s="1"/>
  <c r="F167" i="42"/>
  <c r="F181" i="42" s="1"/>
  <c r="D167" i="42"/>
  <c r="C167" i="42"/>
  <c r="C181" i="42" s="1"/>
  <c r="AB166" i="42"/>
  <c r="AB180" i="42" s="1"/>
  <c r="AC180" i="42" s="1"/>
  <c r="AA166" i="42"/>
  <c r="Y166" i="42"/>
  <c r="X166" i="42"/>
  <c r="X180" i="42" s="1"/>
  <c r="U166" i="42"/>
  <c r="U180" i="42" s="1"/>
  <c r="T166" i="42"/>
  <c r="T180" i="42" s="1"/>
  <c r="T179" i="42" s="1"/>
  <c r="R166" i="42"/>
  <c r="Q166" i="42"/>
  <c r="Q180" i="42" s="1"/>
  <c r="N166" i="42"/>
  <c r="M166" i="42"/>
  <c r="M180" i="42" s="1"/>
  <c r="M179" i="42" s="1"/>
  <c r="K166" i="42"/>
  <c r="J166" i="42"/>
  <c r="J180" i="42" s="1"/>
  <c r="G166" i="42"/>
  <c r="F166" i="42"/>
  <c r="D166" i="42"/>
  <c r="C166" i="42"/>
  <c r="C180" i="42" s="1"/>
  <c r="AB165" i="42"/>
  <c r="AA165" i="42"/>
  <c r="Y165" i="42"/>
  <c r="X165" i="42"/>
  <c r="Z165" i="42" s="1"/>
  <c r="U165" i="42"/>
  <c r="V165" i="42" s="1"/>
  <c r="T165" i="42"/>
  <c r="R165" i="42"/>
  <c r="Q165" i="42"/>
  <c r="N165" i="42"/>
  <c r="M165" i="42"/>
  <c r="K165" i="42"/>
  <c r="J165" i="42"/>
  <c r="L165" i="42" s="1"/>
  <c r="G165" i="42"/>
  <c r="F165" i="42"/>
  <c r="D165" i="42"/>
  <c r="C165" i="42"/>
  <c r="E165" i="42" s="1"/>
  <c r="AB172" i="42"/>
  <c r="AA172" i="42"/>
  <c r="Y172" i="42"/>
  <c r="X172" i="42"/>
  <c r="U172" i="42"/>
  <c r="T172" i="42"/>
  <c r="R172" i="42"/>
  <c r="Q172" i="42"/>
  <c r="N172" i="42"/>
  <c r="M172" i="42"/>
  <c r="K172" i="42"/>
  <c r="J172" i="42"/>
  <c r="G172" i="42"/>
  <c r="F172" i="42"/>
  <c r="D172" i="42"/>
  <c r="C172" i="42"/>
  <c r="AB158" i="42"/>
  <c r="AA158" i="42"/>
  <c r="Y158" i="42"/>
  <c r="X158" i="42"/>
  <c r="U158" i="42"/>
  <c r="V158" i="42" s="1"/>
  <c r="T158" i="42"/>
  <c r="R158" i="42"/>
  <c r="Q158" i="42"/>
  <c r="N158" i="42"/>
  <c r="M158" i="42"/>
  <c r="K158" i="42"/>
  <c r="J158" i="42"/>
  <c r="L158" i="42" s="1"/>
  <c r="G158" i="42"/>
  <c r="F158" i="42"/>
  <c r="D158" i="42"/>
  <c r="C158" i="42"/>
  <c r="AB151" i="42"/>
  <c r="AC151" i="42" s="1"/>
  <c r="AA151" i="42"/>
  <c r="Y151" i="42"/>
  <c r="X151" i="42"/>
  <c r="Z151" i="42" s="1"/>
  <c r="U151" i="42"/>
  <c r="V151" i="42" s="1"/>
  <c r="T151" i="42"/>
  <c r="R151" i="42"/>
  <c r="Q151" i="42"/>
  <c r="N151" i="42"/>
  <c r="O151" i="42" s="1"/>
  <c r="M151" i="42"/>
  <c r="K151" i="42"/>
  <c r="J151" i="42"/>
  <c r="L151" i="42" s="1"/>
  <c r="G151" i="42"/>
  <c r="F151" i="42"/>
  <c r="D151" i="42"/>
  <c r="C151" i="42"/>
  <c r="E151" i="42" s="1"/>
  <c r="AB144" i="42"/>
  <c r="AA144" i="42"/>
  <c r="Y144" i="42"/>
  <c r="X144" i="42"/>
  <c r="Z144" i="42" s="1"/>
  <c r="U144" i="42"/>
  <c r="T144" i="42"/>
  <c r="R144" i="42"/>
  <c r="Q144" i="42"/>
  <c r="S144" i="42" s="1"/>
  <c r="N144" i="42"/>
  <c r="M144" i="42"/>
  <c r="K144" i="42"/>
  <c r="J144" i="42"/>
  <c r="L144" i="42" s="1"/>
  <c r="G144" i="42"/>
  <c r="F144" i="42"/>
  <c r="H144" i="42" s="1"/>
  <c r="D144" i="42"/>
  <c r="C144" i="42"/>
  <c r="E144" i="42" s="1"/>
  <c r="AB137" i="42"/>
  <c r="AA137" i="42"/>
  <c r="Y137" i="42"/>
  <c r="X137" i="42"/>
  <c r="Z137" i="42" s="1"/>
  <c r="U137" i="42"/>
  <c r="T137" i="42"/>
  <c r="R137" i="42"/>
  <c r="Q137" i="42"/>
  <c r="S137" i="42" s="1"/>
  <c r="N137" i="42"/>
  <c r="O137" i="42" s="1"/>
  <c r="M137" i="42"/>
  <c r="K137" i="42"/>
  <c r="J137" i="42"/>
  <c r="L137" i="42" s="1"/>
  <c r="G137" i="42"/>
  <c r="F137" i="42"/>
  <c r="D137" i="42"/>
  <c r="C137" i="42"/>
  <c r="E137" i="42" s="1"/>
  <c r="AB130" i="42"/>
  <c r="AA130" i="42"/>
  <c r="Y130" i="42"/>
  <c r="X130" i="42"/>
  <c r="U130" i="42"/>
  <c r="T130" i="42"/>
  <c r="R130" i="42"/>
  <c r="Q130" i="42"/>
  <c r="N130" i="42"/>
  <c r="M130" i="42"/>
  <c r="K130" i="42"/>
  <c r="J130" i="42"/>
  <c r="G130" i="42"/>
  <c r="F130" i="42"/>
  <c r="D130" i="42"/>
  <c r="C130" i="42"/>
  <c r="AB123" i="42"/>
  <c r="AA123" i="42"/>
  <c r="Y123" i="42"/>
  <c r="X123" i="42"/>
  <c r="Z123" i="42" s="1"/>
  <c r="U123" i="42"/>
  <c r="T123" i="42"/>
  <c r="R123" i="42"/>
  <c r="Q123" i="42"/>
  <c r="S123" i="42" s="1"/>
  <c r="N123" i="42"/>
  <c r="M123" i="42"/>
  <c r="K123" i="42"/>
  <c r="J123" i="42"/>
  <c r="L123" i="42" s="1"/>
  <c r="G123" i="42"/>
  <c r="H123" i="42" s="1"/>
  <c r="F123" i="42"/>
  <c r="D123" i="42"/>
  <c r="C123" i="42"/>
  <c r="E123" i="42" s="1"/>
  <c r="AB116" i="42"/>
  <c r="AC116" i="42" s="1"/>
  <c r="AA116" i="42"/>
  <c r="Y116" i="42"/>
  <c r="X116" i="42"/>
  <c r="U116" i="42"/>
  <c r="T116" i="42"/>
  <c r="R116" i="42"/>
  <c r="Q116" i="42"/>
  <c r="S116" i="42" s="1"/>
  <c r="N116" i="42"/>
  <c r="M116" i="42"/>
  <c r="K116" i="42"/>
  <c r="J116" i="42"/>
  <c r="G116" i="42"/>
  <c r="F116" i="42"/>
  <c r="D116" i="42"/>
  <c r="C116" i="42"/>
  <c r="E116" i="42" s="1"/>
  <c r="AB109" i="42"/>
  <c r="AA109" i="42"/>
  <c r="Y109" i="42"/>
  <c r="X109" i="42"/>
  <c r="Z109" i="42" s="1"/>
  <c r="U109" i="42"/>
  <c r="T109" i="42"/>
  <c r="R109" i="42"/>
  <c r="Q109" i="42"/>
  <c r="S109" i="42" s="1"/>
  <c r="N109" i="42"/>
  <c r="M109" i="42"/>
  <c r="K109" i="42"/>
  <c r="J109" i="42"/>
  <c r="G109" i="42"/>
  <c r="F109" i="42"/>
  <c r="D109" i="42"/>
  <c r="C109" i="42"/>
  <c r="E109" i="42" s="1"/>
  <c r="AB102" i="42"/>
  <c r="AA102" i="42"/>
  <c r="Y102" i="42"/>
  <c r="X102" i="42"/>
  <c r="Z102" i="42" s="1"/>
  <c r="U102" i="42"/>
  <c r="T102" i="42"/>
  <c r="R102" i="42"/>
  <c r="Q102" i="42"/>
  <c r="S102" i="42" s="1"/>
  <c r="N102" i="42"/>
  <c r="M102" i="42"/>
  <c r="K102" i="42"/>
  <c r="J102" i="42"/>
  <c r="L102" i="42" s="1"/>
  <c r="G102" i="42"/>
  <c r="F102" i="42"/>
  <c r="D102" i="42"/>
  <c r="C102" i="42"/>
  <c r="E102" i="42" s="1"/>
  <c r="AB95" i="42"/>
  <c r="AC95" i="42" s="1"/>
  <c r="AA95" i="42"/>
  <c r="Y95" i="42"/>
  <c r="X95" i="42"/>
  <c r="Z95" i="42" s="1"/>
  <c r="U95" i="42"/>
  <c r="T95" i="42"/>
  <c r="R95" i="42"/>
  <c r="Q95" i="42"/>
  <c r="N95" i="42"/>
  <c r="M95" i="42"/>
  <c r="K95" i="42"/>
  <c r="J95" i="42"/>
  <c r="L95" i="42" s="1"/>
  <c r="G95" i="42"/>
  <c r="F95" i="42"/>
  <c r="D95" i="42"/>
  <c r="C95" i="42"/>
  <c r="AB88" i="42"/>
  <c r="AA88" i="42"/>
  <c r="Y88" i="42"/>
  <c r="X88" i="42"/>
  <c r="Z88" i="42" s="1"/>
  <c r="U88" i="42"/>
  <c r="T88" i="42"/>
  <c r="R88" i="42"/>
  <c r="Q88" i="42"/>
  <c r="S88" i="42" s="1"/>
  <c r="N88" i="42"/>
  <c r="M88" i="42"/>
  <c r="K88" i="42"/>
  <c r="J88" i="42"/>
  <c r="L88" i="42" s="1"/>
  <c r="G88" i="42"/>
  <c r="F88" i="42"/>
  <c r="D88" i="42"/>
  <c r="C88" i="42"/>
  <c r="E88" i="42" s="1"/>
  <c r="AB81" i="42"/>
  <c r="AA81" i="42"/>
  <c r="Y81" i="42"/>
  <c r="X81" i="42"/>
  <c r="Z81" i="42" s="1"/>
  <c r="U81" i="42"/>
  <c r="T81" i="42"/>
  <c r="R81" i="42"/>
  <c r="Q81" i="42"/>
  <c r="S81" i="42" s="1"/>
  <c r="N81" i="42"/>
  <c r="M81" i="42"/>
  <c r="K81" i="42"/>
  <c r="J81" i="42"/>
  <c r="G81" i="42"/>
  <c r="F81" i="42"/>
  <c r="H81" i="42" s="1"/>
  <c r="D81" i="42"/>
  <c r="C81" i="42"/>
  <c r="E81" i="42" s="1"/>
  <c r="AB74" i="42"/>
  <c r="AA74" i="42"/>
  <c r="Y74" i="42"/>
  <c r="X74" i="42"/>
  <c r="U74" i="42"/>
  <c r="V74" i="42" s="1"/>
  <c r="T74" i="42"/>
  <c r="R74" i="42"/>
  <c r="Q74" i="42"/>
  <c r="S74" i="42" s="1"/>
  <c r="N74" i="42"/>
  <c r="M74" i="42"/>
  <c r="K74" i="42"/>
  <c r="J74" i="42"/>
  <c r="L74" i="42" s="1"/>
  <c r="G74" i="42"/>
  <c r="F74" i="42"/>
  <c r="D74" i="42"/>
  <c r="C74" i="42"/>
  <c r="E74" i="42" s="1"/>
  <c r="AB67" i="42"/>
  <c r="AA67" i="42"/>
  <c r="Y67" i="42"/>
  <c r="X67" i="42"/>
  <c r="Z67" i="42" s="1"/>
  <c r="U67" i="42"/>
  <c r="T67" i="42"/>
  <c r="R67" i="42"/>
  <c r="Q67" i="42"/>
  <c r="N67" i="42"/>
  <c r="M67" i="42"/>
  <c r="K67" i="42"/>
  <c r="J67" i="42"/>
  <c r="L67" i="42" s="1"/>
  <c r="G67" i="42"/>
  <c r="H67" i="42" s="1"/>
  <c r="F67" i="42"/>
  <c r="D67" i="42"/>
  <c r="C67" i="42"/>
  <c r="AB60" i="42"/>
  <c r="AA60" i="42"/>
  <c r="Y60" i="42"/>
  <c r="X60" i="42"/>
  <c r="Z60" i="42" s="1"/>
  <c r="U60" i="42"/>
  <c r="T60" i="42"/>
  <c r="R60" i="42"/>
  <c r="Q60" i="42"/>
  <c r="N60" i="42"/>
  <c r="M60" i="42"/>
  <c r="K60" i="42"/>
  <c r="J60" i="42"/>
  <c r="L60" i="42" s="1"/>
  <c r="G60" i="42"/>
  <c r="F60" i="42"/>
  <c r="D60" i="42"/>
  <c r="C60" i="42"/>
  <c r="E60" i="42" s="1"/>
  <c r="AB53" i="42"/>
  <c r="AA53" i="42"/>
  <c r="Y53" i="42"/>
  <c r="X53" i="42"/>
  <c r="U53" i="42"/>
  <c r="V53" i="42" s="1"/>
  <c r="T53" i="42"/>
  <c r="R53" i="42"/>
  <c r="Q53" i="42"/>
  <c r="S53" i="42" s="1"/>
  <c r="N53" i="42"/>
  <c r="M53" i="42"/>
  <c r="K53" i="42"/>
  <c r="J53" i="42"/>
  <c r="L53" i="42" s="1"/>
  <c r="G53" i="42"/>
  <c r="F53" i="42"/>
  <c r="D53" i="42"/>
  <c r="C53" i="42"/>
  <c r="AB11" i="42"/>
  <c r="AA11" i="42"/>
  <c r="Y11" i="42"/>
  <c r="X11" i="42"/>
  <c r="Z11" i="42" s="1"/>
  <c r="U11" i="42"/>
  <c r="T11" i="42"/>
  <c r="R11" i="42"/>
  <c r="Q11" i="42"/>
  <c r="N11" i="42"/>
  <c r="M11" i="42"/>
  <c r="K11" i="42"/>
  <c r="J11" i="42"/>
  <c r="L11" i="42" s="1"/>
  <c r="G11" i="42"/>
  <c r="H11" i="42" s="1"/>
  <c r="F11" i="42"/>
  <c r="D11" i="42"/>
  <c r="C11" i="42"/>
  <c r="E11" i="42" s="1"/>
  <c r="AB46" i="42"/>
  <c r="AA46" i="42"/>
  <c r="Y46" i="42"/>
  <c r="X46" i="42"/>
  <c r="Z46" i="42" s="1"/>
  <c r="U46" i="42"/>
  <c r="V46" i="42" s="1"/>
  <c r="T46" i="42"/>
  <c r="R46" i="42"/>
  <c r="Q46" i="42"/>
  <c r="S46" i="42" s="1"/>
  <c r="N46" i="42"/>
  <c r="O46" i="42" s="1"/>
  <c r="M46" i="42"/>
  <c r="K46" i="42"/>
  <c r="J46" i="42"/>
  <c r="G46" i="42"/>
  <c r="F46" i="42"/>
  <c r="D46" i="42"/>
  <c r="C46" i="42"/>
  <c r="E46" i="42" s="1"/>
  <c r="AB39" i="42"/>
  <c r="AA39" i="42"/>
  <c r="Y39" i="42"/>
  <c r="X39" i="42"/>
  <c r="Z39" i="42" s="1"/>
  <c r="U39" i="42"/>
  <c r="T39" i="42"/>
  <c r="R39" i="42"/>
  <c r="Q39" i="42"/>
  <c r="S39" i="42" s="1"/>
  <c r="N39" i="42"/>
  <c r="O39" i="42" s="1"/>
  <c r="M39" i="42"/>
  <c r="K39" i="42"/>
  <c r="J39" i="42"/>
  <c r="G39" i="42"/>
  <c r="F39" i="42"/>
  <c r="D39" i="42"/>
  <c r="C39" i="42"/>
  <c r="E39" i="42" s="1"/>
  <c r="AB32" i="42"/>
  <c r="AA32" i="42"/>
  <c r="Y32" i="42"/>
  <c r="X32" i="42"/>
  <c r="Z32" i="42" s="1"/>
  <c r="U32" i="42"/>
  <c r="T32" i="42"/>
  <c r="R32" i="42"/>
  <c r="Q32" i="42"/>
  <c r="N32" i="42"/>
  <c r="M32" i="42"/>
  <c r="K32" i="42"/>
  <c r="J32" i="42"/>
  <c r="L32" i="42" s="1"/>
  <c r="G32" i="42"/>
  <c r="F32" i="42"/>
  <c r="D32" i="42"/>
  <c r="C32" i="42"/>
  <c r="AB25" i="42"/>
  <c r="AA25" i="42"/>
  <c r="Y25" i="42"/>
  <c r="X25" i="42"/>
  <c r="Z25" i="42" s="1"/>
  <c r="U25" i="42"/>
  <c r="T25" i="42"/>
  <c r="R25" i="42"/>
  <c r="Q25" i="42"/>
  <c r="S25" i="42" s="1"/>
  <c r="N25" i="42"/>
  <c r="M25" i="42"/>
  <c r="K25" i="42"/>
  <c r="J25" i="42"/>
  <c r="L25" i="42" s="1"/>
  <c r="G25" i="42"/>
  <c r="F25" i="42"/>
  <c r="H25" i="42" s="1"/>
  <c r="D25" i="42"/>
  <c r="C25" i="42"/>
  <c r="E25" i="42" s="1"/>
  <c r="AB18" i="42"/>
  <c r="AA18" i="42"/>
  <c r="Y18" i="42"/>
  <c r="X18" i="42"/>
  <c r="Z18" i="42" s="1"/>
  <c r="U18" i="42"/>
  <c r="T18" i="42"/>
  <c r="R18" i="42"/>
  <c r="Q18" i="42"/>
  <c r="S18" i="42" s="1"/>
  <c r="N18" i="42"/>
  <c r="M18" i="42"/>
  <c r="K18" i="42"/>
  <c r="J18" i="42"/>
  <c r="L18" i="42" s="1"/>
  <c r="G18" i="42"/>
  <c r="F18" i="42"/>
  <c r="D18" i="42"/>
  <c r="C18" i="42"/>
  <c r="E18" i="42" s="1"/>
  <c r="AB4" i="42"/>
  <c r="AA4" i="42"/>
  <c r="Y4" i="42"/>
  <c r="X4" i="42"/>
  <c r="Z4" i="42" s="1"/>
  <c r="U4" i="42"/>
  <c r="T4" i="42"/>
  <c r="R4" i="42"/>
  <c r="Q4" i="42"/>
  <c r="S4" i="42" s="1"/>
  <c r="N4" i="42"/>
  <c r="M4" i="42"/>
  <c r="K4" i="42"/>
  <c r="J4" i="42"/>
  <c r="L4" i="42" s="1"/>
  <c r="G4" i="42"/>
  <c r="F4" i="42"/>
  <c r="D4" i="42"/>
  <c r="C4" i="42"/>
  <c r="E4" i="42" s="1"/>
  <c r="L182" i="42" l="1"/>
  <c r="Z182" i="42"/>
  <c r="Z183" i="42"/>
  <c r="E184" i="42"/>
  <c r="AC184" i="42"/>
  <c r="E180" i="42"/>
  <c r="L180" i="42"/>
  <c r="Q179" i="42"/>
  <c r="S179" i="42" s="1"/>
  <c r="Z180" i="42"/>
  <c r="AD181" i="42"/>
  <c r="AD153" i="42"/>
  <c r="AD139" i="42"/>
  <c r="AD125" i="42"/>
  <c r="AD111" i="42"/>
  <c r="AD97" i="42"/>
  <c r="AD83" i="42"/>
  <c r="AD69" i="42"/>
  <c r="AD55" i="42"/>
  <c r="AD41" i="42"/>
  <c r="AD27" i="42"/>
  <c r="AD13" i="42"/>
  <c r="AD160" i="42"/>
  <c r="AD132" i="42"/>
  <c r="AD104" i="42"/>
  <c r="AD76" i="42"/>
  <c r="AD48" i="42"/>
  <c r="AD20" i="42"/>
  <c r="AD174" i="42"/>
  <c r="AD118" i="42"/>
  <c r="AD62" i="42"/>
  <c r="AD6" i="42"/>
  <c r="J182" i="42"/>
  <c r="AD182" i="42"/>
  <c r="AD154" i="42"/>
  <c r="AD140" i="42"/>
  <c r="AD126" i="42"/>
  <c r="AD112" i="42"/>
  <c r="AD98" i="42"/>
  <c r="AD84" i="42"/>
  <c r="AD70" i="42"/>
  <c r="AD56" i="42"/>
  <c r="AD42" i="42"/>
  <c r="AD28" i="42"/>
  <c r="AD14" i="42"/>
  <c r="AD161" i="42"/>
  <c r="AD133" i="42"/>
  <c r="AD105" i="42"/>
  <c r="AD77" i="42"/>
  <c r="AD49" i="42"/>
  <c r="AD21" i="42"/>
  <c r="AD175" i="42"/>
  <c r="AD119" i="42"/>
  <c r="AD63" i="42"/>
  <c r="AD7" i="42"/>
  <c r="AC182" i="42"/>
  <c r="J183" i="42"/>
  <c r="L183" i="42" s="1"/>
  <c r="J184" i="42"/>
  <c r="L184" i="42" s="1"/>
  <c r="E166" i="42"/>
  <c r="S170" i="42"/>
  <c r="AD34" i="42"/>
  <c r="AD71" i="42"/>
  <c r="AD183" i="42"/>
  <c r="L39" i="42"/>
  <c r="L46" i="42"/>
  <c r="S11" i="42"/>
  <c r="Z53" i="42"/>
  <c r="S67" i="42"/>
  <c r="E95" i="42"/>
  <c r="S95" i="42"/>
  <c r="L109" i="42"/>
  <c r="E158" i="42"/>
  <c r="S158" i="42"/>
  <c r="E172" i="42"/>
  <c r="S172" i="42"/>
  <c r="S165" i="42"/>
  <c r="E167" i="42"/>
  <c r="Z167" i="42"/>
  <c r="C182" i="42"/>
  <c r="C179" i="42" s="1"/>
  <c r="W182" i="42"/>
  <c r="W175" i="42"/>
  <c r="W161" i="42"/>
  <c r="W154" i="42"/>
  <c r="W147" i="42"/>
  <c r="W140" i="42"/>
  <c r="W133" i="42"/>
  <c r="W126" i="42"/>
  <c r="W119" i="42"/>
  <c r="W112" i="42"/>
  <c r="W105" i="42"/>
  <c r="W98" i="42"/>
  <c r="W91" i="42"/>
  <c r="W84" i="42"/>
  <c r="W77" i="42"/>
  <c r="W70" i="42"/>
  <c r="W63" i="42"/>
  <c r="W56" i="42"/>
  <c r="W49" i="42"/>
  <c r="W42" i="42"/>
  <c r="W35" i="42"/>
  <c r="W28" i="42"/>
  <c r="W21" i="42"/>
  <c r="W14" i="42"/>
  <c r="W7" i="42"/>
  <c r="C184" i="42"/>
  <c r="W184" i="42"/>
  <c r="W156" i="42"/>
  <c r="W142" i="42"/>
  <c r="W128" i="42"/>
  <c r="W114" i="42"/>
  <c r="W100" i="42"/>
  <c r="W86" i="42"/>
  <c r="W72" i="42"/>
  <c r="W58" i="42"/>
  <c r="W44" i="42"/>
  <c r="W30" i="42"/>
  <c r="W16" i="42"/>
  <c r="W163" i="42"/>
  <c r="W135" i="42"/>
  <c r="W107" i="42"/>
  <c r="W79" i="42"/>
  <c r="W51" i="42"/>
  <c r="W23" i="42"/>
  <c r="V184" i="42"/>
  <c r="Z170" i="42"/>
  <c r="W9" i="42"/>
  <c r="W121" i="42"/>
  <c r="AD147" i="42"/>
  <c r="P182" i="42"/>
  <c r="P154" i="42"/>
  <c r="P140" i="42"/>
  <c r="P126" i="42"/>
  <c r="P112" i="42"/>
  <c r="P98" i="42"/>
  <c r="P175" i="42"/>
  <c r="P147" i="42"/>
  <c r="P119" i="42"/>
  <c r="P105" i="42"/>
  <c r="P91" i="42"/>
  <c r="P77" i="42"/>
  <c r="P63" i="42"/>
  <c r="P49" i="42"/>
  <c r="P35" i="42"/>
  <c r="P21" i="42"/>
  <c r="P7" i="42"/>
  <c r="P161" i="42"/>
  <c r="P84" i="42"/>
  <c r="P56" i="42"/>
  <c r="P28" i="42"/>
  <c r="X183" i="42"/>
  <c r="E169" i="42"/>
  <c r="L166" i="42"/>
  <c r="O81" i="42"/>
  <c r="S168" i="42"/>
  <c r="V182" i="42"/>
  <c r="Z166" i="42"/>
  <c r="AC165" i="42"/>
  <c r="P6" i="42"/>
  <c r="P23" i="42"/>
  <c r="P42" i="42"/>
  <c r="P79" i="42"/>
  <c r="P169" i="42"/>
  <c r="W36" i="42"/>
  <c r="W92" i="42"/>
  <c r="AD15" i="42"/>
  <c r="AD90" i="42"/>
  <c r="AD176" i="42"/>
  <c r="AD162" i="42"/>
  <c r="AD148" i="42"/>
  <c r="AD134" i="42"/>
  <c r="AD120" i="42"/>
  <c r="AD106" i="42"/>
  <c r="AD92" i="42"/>
  <c r="AD78" i="42"/>
  <c r="AD64" i="42"/>
  <c r="AD50" i="42"/>
  <c r="AD36" i="42"/>
  <c r="AD22" i="42"/>
  <c r="AD8" i="42"/>
  <c r="AD141" i="42"/>
  <c r="AD113" i="42"/>
  <c r="AD85" i="42"/>
  <c r="AD57" i="42"/>
  <c r="AD29" i="42"/>
  <c r="AD155" i="42"/>
  <c r="AD99" i="42"/>
  <c r="AD43" i="42"/>
  <c r="AD177" i="42"/>
  <c r="AD163" i="42"/>
  <c r="AD149" i="42"/>
  <c r="AD135" i="42"/>
  <c r="AD121" i="42"/>
  <c r="AD107" i="42"/>
  <c r="AD93" i="42"/>
  <c r="AD79" i="42"/>
  <c r="AD65" i="42"/>
  <c r="AD51" i="42"/>
  <c r="AD37" i="42"/>
  <c r="AD23" i="42"/>
  <c r="AD9" i="42"/>
  <c r="AD142" i="42"/>
  <c r="AD114" i="42"/>
  <c r="AD86" i="42"/>
  <c r="AD58" i="42"/>
  <c r="AD30" i="42"/>
  <c r="AD156" i="42"/>
  <c r="AD100" i="42"/>
  <c r="AD44" i="42"/>
  <c r="AC183" i="42"/>
  <c r="AD146" i="42"/>
  <c r="E32" i="42"/>
  <c r="S32" i="42"/>
  <c r="E53" i="42"/>
  <c r="S60" i="42"/>
  <c r="E67" i="42"/>
  <c r="Z74" i="42"/>
  <c r="L81" i="42"/>
  <c r="L116" i="42"/>
  <c r="Z116" i="42"/>
  <c r="S151" i="42"/>
  <c r="Z158" i="42"/>
  <c r="L172" i="42"/>
  <c r="Z172" i="42"/>
  <c r="L167" i="42"/>
  <c r="W183" i="42"/>
  <c r="W155" i="42"/>
  <c r="W141" i="42"/>
  <c r="W127" i="42"/>
  <c r="W113" i="42"/>
  <c r="W99" i="42"/>
  <c r="W85" i="42"/>
  <c r="W71" i="42"/>
  <c r="W57" i="42"/>
  <c r="W43" i="42"/>
  <c r="W29" i="42"/>
  <c r="W15" i="42"/>
  <c r="W162" i="42"/>
  <c r="W134" i="42"/>
  <c r="W106" i="42"/>
  <c r="W78" i="42"/>
  <c r="W50" i="42"/>
  <c r="W22" i="42"/>
  <c r="W65" i="42"/>
  <c r="W177" i="42"/>
  <c r="AD35" i="42"/>
  <c r="AD72" i="42"/>
  <c r="AD184" i="42"/>
  <c r="F179" i="42"/>
  <c r="P181" i="42"/>
  <c r="P153" i="42"/>
  <c r="P139" i="42"/>
  <c r="P125" i="42"/>
  <c r="P111" i="42"/>
  <c r="P83" i="42"/>
  <c r="P69" i="42"/>
  <c r="P55" i="42"/>
  <c r="P41" i="42"/>
  <c r="P27" i="42"/>
  <c r="P13" i="42"/>
  <c r="P174" i="42"/>
  <c r="P146" i="42"/>
  <c r="P118" i="42"/>
  <c r="P104" i="42"/>
  <c r="P97" i="42"/>
  <c r="P76" i="42"/>
  <c r="P48" i="42"/>
  <c r="P20" i="42"/>
  <c r="P160" i="42"/>
  <c r="X182" i="42"/>
  <c r="X179" i="42" s="1"/>
  <c r="P176" i="42"/>
  <c r="P162" i="42"/>
  <c r="P148" i="42"/>
  <c r="P134" i="42"/>
  <c r="P120" i="42"/>
  <c r="P99" i="42"/>
  <c r="P92" i="42"/>
  <c r="P78" i="42"/>
  <c r="P64" i="42"/>
  <c r="P50" i="42"/>
  <c r="P36" i="42"/>
  <c r="P22" i="42"/>
  <c r="P8" i="42"/>
  <c r="P183" i="42"/>
  <c r="P155" i="42"/>
  <c r="P127" i="42"/>
  <c r="P85" i="42"/>
  <c r="P57" i="42"/>
  <c r="P29" i="42"/>
  <c r="P141" i="42"/>
  <c r="P106" i="42"/>
  <c r="P177" i="42"/>
  <c r="P163" i="42"/>
  <c r="P149" i="42"/>
  <c r="P135" i="42"/>
  <c r="P121" i="42"/>
  <c r="P107" i="42"/>
  <c r="P93" i="42"/>
  <c r="P184" i="42"/>
  <c r="P156" i="42"/>
  <c r="P128" i="42"/>
  <c r="P86" i="42"/>
  <c r="P72" i="42"/>
  <c r="P58" i="42"/>
  <c r="P44" i="42"/>
  <c r="P30" i="42"/>
  <c r="P16" i="42"/>
  <c r="P142" i="42"/>
  <c r="O184" i="42"/>
  <c r="P65" i="42"/>
  <c r="P37" i="42"/>
  <c r="H4" i="42"/>
  <c r="O4" i="42"/>
  <c r="V4" i="42"/>
  <c r="AC4" i="42"/>
  <c r="H18" i="42"/>
  <c r="H32" i="42"/>
  <c r="V32" i="42"/>
  <c r="AC32" i="42"/>
  <c r="H46" i="42"/>
  <c r="H60" i="42"/>
  <c r="V60" i="42"/>
  <c r="AC60" i="42"/>
  <c r="V67" i="42"/>
  <c r="H74" i="42"/>
  <c r="AC81" i="42"/>
  <c r="H88" i="42"/>
  <c r="O88" i="42"/>
  <c r="V95" i="42"/>
  <c r="H102" i="42"/>
  <c r="V102" i="42"/>
  <c r="AC102" i="42"/>
  <c r="H116" i="42"/>
  <c r="O123" i="42"/>
  <c r="AC123" i="42"/>
  <c r="H137" i="42"/>
  <c r="AC144" i="42"/>
  <c r="H151" i="42"/>
  <c r="H172" i="42"/>
  <c r="H166" i="42"/>
  <c r="G180" i="42"/>
  <c r="O166" i="42"/>
  <c r="N180" i="42"/>
  <c r="U179" i="42"/>
  <c r="AD173" i="42"/>
  <c r="AD159" i="42"/>
  <c r="AD145" i="42"/>
  <c r="AD131" i="42"/>
  <c r="AD117" i="42"/>
  <c r="AD103" i="42"/>
  <c r="AD89" i="42"/>
  <c r="AD75" i="42"/>
  <c r="AD61" i="42"/>
  <c r="AD47" i="42"/>
  <c r="AD33" i="42"/>
  <c r="AD19" i="42"/>
  <c r="AD5" i="42"/>
  <c r="AD180" i="42"/>
  <c r="AD152" i="42"/>
  <c r="AD124" i="42"/>
  <c r="AD96" i="42"/>
  <c r="AD68" i="42"/>
  <c r="AD40" i="42"/>
  <c r="AD12" i="42"/>
  <c r="AD138" i="42"/>
  <c r="AD82" i="42"/>
  <c r="AD26" i="42"/>
  <c r="AB179" i="42"/>
  <c r="P167" i="42"/>
  <c r="AD167" i="42"/>
  <c r="P168" i="42"/>
  <c r="W168" i="42"/>
  <c r="AD168" i="42"/>
  <c r="AC168" i="42"/>
  <c r="I169" i="42"/>
  <c r="W169" i="42"/>
  <c r="AD169" i="42"/>
  <c r="O170" i="42"/>
  <c r="W170" i="42"/>
  <c r="V170" i="42"/>
  <c r="AD170" i="42"/>
  <c r="D179" i="42"/>
  <c r="E181" i="42"/>
  <c r="G182" i="42"/>
  <c r="G183" i="42"/>
  <c r="Q183" i="42"/>
  <c r="S183" i="42" s="1"/>
  <c r="G184" i="42"/>
  <c r="O95" i="42"/>
  <c r="O144" i="42"/>
  <c r="O158" i="42"/>
  <c r="O181" i="42"/>
  <c r="V25" i="42"/>
  <c r="V123" i="42"/>
  <c r="V137" i="42"/>
  <c r="V144" i="42"/>
  <c r="V168" i="42"/>
  <c r="V183" i="42"/>
  <c r="AC39" i="42"/>
  <c r="AC46" i="42"/>
  <c r="AC67" i="42"/>
  <c r="AC166" i="42"/>
  <c r="AC172" i="42"/>
  <c r="AC181" i="42"/>
  <c r="P9" i="42"/>
  <c r="P43" i="42"/>
  <c r="P62" i="42"/>
  <c r="P133" i="42"/>
  <c r="P170" i="42"/>
  <c r="W37" i="42"/>
  <c r="W93" i="42"/>
  <c r="W149" i="42"/>
  <c r="AD16" i="42"/>
  <c r="AD54" i="42"/>
  <c r="AD91" i="42"/>
  <c r="AD128" i="42"/>
  <c r="AD166" i="42"/>
  <c r="K181" i="42"/>
  <c r="Y181" i="42"/>
  <c r="I174" i="42"/>
  <c r="I160" i="42"/>
  <c r="I146" i="42"/>
  <c r="I132" i="42"/>
  <c r="I118" i="42"/>
  <c r="I104" i="42"/>
  <c r="I90" i="42"/>
  <c r="I76" i="42"/>
  <c r="I62" i="42"/>
  <c r="I48" i="42"/>
  <c r="I34" i="42"/>
  <c r="I20" i="42"/>
  <c r="I6" i="42"/>
  <c r="I181" i="42"/>
  <c r="I153" i="42"/>
  <c r="I139" i="42"/>
  <c r="I125" i="42"/>
  <c r="I111" i="42"/>
  <c r="I97" i="42"/>
  <c r="I83" i="42"/>
  <c r="I69" i="42"/>
  <c r="I55" i="42"/>
  <c r="I41" i="42"/>
  <c r="I27" i="42"/>
  <c r="I13" i="42"/>
  <c r="H181" i="42"/>
  <c r="H167" i="42"/>
  <c r="I167" i="42"/>
  <c r="H165" i="42"/>
  <c r="N203" i="30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I196" i="30" s="1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84" i="42" l="1"/>
  <c r="I177" i="42"/>
  <c r="I163" i="42"/>
  <c r="I156" i="42"/>
  <c r="I149" i="42"/>
  <c r="I142" i="42"/>
  <c r="I135" i="42"/>
  <c r="I128" i="42"/>
  <c r="I121" i="42"/>
  <c r="I114" i="42"/>
  <c r="I107" i="42"/>
  <c r="I100" i="42"/>
  <c r="I93" i="42"/>
  <c r="I86" i="42"/>
  <c r="I79" i="42"/>
  <c r="I72" i="42"/>
  <c r="I65" i="42"/>
  <c r="I58" i="42"/>
  <c r="I51" i="42"/>
  <c r="I44" i="42"/>
  <c r="I37" i="42"/>
  <c r="I30" i="42"/>
  <c r="I16" i="42"/>
  <c r="I23" i="42"/>
  <c r="H184" i="42"/>
  <c r="I9" i="42"/>
  <c r="AD179" i="42"/>
  <c r="AC179" i="42"/>
  <c r="AD109" i="42"/>
  <c r="W179" i="42"/>
  <c r="V179" i="42"/>
  <c r="I180" i="42"/>
  <c r="I173" i="42"/>
  <c r="I159" i="42"/>
  <c r="I152" i="42"/>
  <c r="I145" i="42"/>
  <c r="I138" i="42"/>
  <c r="I131" i="42"/>
  <c r="I124" i="42"/>
  <c r="I117" i="42"/>
  <c r="I110" i="42"/>
  <c r="I103" i="42"/>
  <c r="I96" i="42"/>
  <c r="I89" i="42"/>
  <c r="I82" i="42"/>
  <c r="I75" i="42"/>
  <c r="I68" i="42"/>
  <c r="I61" i="42"/>
  <c r="I54" i="42"/>
  <c r="I47" i="42"/>
  <c r="I40" i="42"/>
  <c r="I33" i="42"/>
  <c r="I26" i="42"/>
  <c r="H180" i="42"/>
  <c r="I12" i="42"/>
  <c r="I19" i="42"/>
  <c r="I5" i="42"/>
  <c r="AD151" i="42"/>
  <c r="AD144" i="42"/>
  <c r="W137" i="42"/>
  <c r="W130" i="42"/>
  <c r="W123" i="42"/>
  <c r="W116" i="42"/>
  <c r="W102" i="42"/>
  <c r="W95" i="42"/>
  <c r="W67" i="42"/>
  <c r="W53" i="42"/>
  <c r="AD46" i="42"/>
  <c r="AD39" i="42"/>
  <c r="AD32" i="42"/>
  <c r="W18" i="42"/>
  <c r="AD4" i="42"/>
  <c r="AD53" i="42"/>
  <c r="Z181" i="42"/>
  <c r="Y179" i="42"/>
  <c r="Z179" i="42" s="1"/>
  <c r="E179" i="42"/>
  <c r="P173" i="42"/>
  <c r="P159" i="42"/>
  <c r="P145" i="42"/>
  <c r="P131" i="42"/>
  <c r="P117" i="42"/>
  <c r="P103" i="42"/>
  <c r="P138" i="42"/>
  <c r="P110" i="42"/>
  <c r="P82" i="42"/>
  <c r="P68" i="42"/>
  <c r="P54" i="42"/>
  <c r="P40" i="42"/>
  <c r="P26" i="42"/>
  <c r="P12" i="42"/>
  <c r="P180" i="42"/>
  <c r="P124" i="42"/>
  <c r="P96" i="42"/>
  <c r="O180" i="42"/>
  <c r="N179" i="42"/>
  <c r="P75" i="42"/>
  <c r="P47" i="42"/>
  <c r="P19" i="42"/>
  <c r="P152" i="42"/>
  <c r="P89" i="42"/>
  <c r="P61" i="42"/>
  <c r="P5" i="42"/>
  <c r="P33" i="42"/>
  <c r="AD172" i="42"/>
  <c r="AD158" i="42"/>
  <c r="W151" i="42"/>
  <c r="W144" i="42"/>
  <c r="W81" i="42"/>
  <c r="W60" i="42"/>
  <c r="AD11" i="42"/>
  <c r="W46" i="42"/>
  <c r="W39" i="42"/>
  <c r="AD25" i="42"/>
  <c r="AD165" i="42"/>
  <c r="L181" i="42"/>
  <c r="K179" i="42"/>
  <c r="I183" i="42"/>
  <c r="I155" i="42"/>
  <c r="I141" i="42"/>
  <c r="I127" i="42"/>
  <c r="I113" i="42"/>
  <c r="I99" i="42"/>
  <c r="I85" i="42"/>
  <c r="I71" i="42"/>
  <c r="I57" i="42"/>
  <c r="I43" i="42"/>
  <c r="I29" i="42"/>
  <c r="H183" i="42"/>
  <c r="I176" i="42"/>
  <c r="I120" i="42"/>
  <c r="I64" i="42"/>
  <c r="I8" i="42"/>
  <c r="I92" i="42"/>
  <c r="I36" i="42"/>
  <c r="I162" i="42"/>
  <c r="I106" i="42"/>
  <c r="I50" i="42"/>
  <c r="I134" i="42"/>
  <c r="I78" i="42"/>
  <c r="I15" i="42"/>
  <c r="I148" i="42"/>
  <c r="I22" i="42"/>
  <c r="I170" i="42"/>
  <c r="I166" i="42"/>
  <c r="W172" i="42"/>
  <c r="W158" i="42"/>
  <c r="AD102" i="42"/>
  <c r="AD95" i="42"/>
  <c r="AD88" i="42"/>
  <c r="AD74" i="42"/>
  <c r="AD67" i="42"/>
  <c r="W11" i="42"/>
  <c r="W32" i="42"/>
  <c r="W25" i="42"/>
  <c r="W4" i="42"/>
  <c r="J179" i="42"/>
  <c r="E182" i="42"/>
  <c r="G179" i="42"/>
  <c r="I165" i="42" s="1"/>
  <c r="I21" i="42"/>
  <c r="I14" i="42"/>
  <c r="I7" i="42"/>
  <c r="I161" i="42"/>
  <c r="I140" i="42"/>
  <c r="I105" i="42"/>
  <c r="I84" i="42"/>
  <c r="I49" i="42"/>
  <c r="I28" i="42"/>
  <c r="I168" i="42"/>
  <c r="I133" i="42"/>
  <c r="I77" i="42"/>
  <c r="I56" i="42"/>
  <c r="I147" i="42"/>
  <c r="I126" i="42"/>
  <c r="I91" i="42"/>
  <c r="I175" i="42"/>
  <c r="I154" i="42"/>
  <c r="I119" i="42"/>
  <c r="I98" i="42"/>
  <c r="I63" i="42"/>
  <c r="I42" i="42"/>
  <c r="I112" i="42"/>
  <c r="I182" i="42"/>
  <c r="I70" i="42"/>
  <c r="I35" i="42"/>
  <c r="H182" i="42"/>
  <c r="P166" i="42"/>
  <c r="W165" i="42"/>
  <c r="AD137" i="42"/>
  <c r="AD130" i="42"/>
  <c r="AD123" i="42"/>
  <c r="AD116" i="42"/>
  <c r="W109" i="42"/>
  <c r="W88" i="42"/>
  <c r="AD81" i="42"/>
  <c r="W74" i="42"/>
  <c r="AD60" i="42"/>
  <c r="AD18" i="42"/>
  <c r="I179" i="42"/>
  <c r="I151" i="42"/>
  <c r="I137" i="42"/>
  <c r="I109" i="42"/>
  <c r="I95" i="42"/>
  <c r="I81" i="42"/>
  <c r="I53" i="42"/>
  <c r="I39" i="42"/>
  <c r="I25" i="42"/>
  <c r="H179" i="42"/>
  <c r="I172" i="42"/>
  <c r="I158" i="42"/>
  <c r="I116" i="42"/>
  <c r="I102" i="42"/>
  <c r="I88" i="42"/>
  <c r="I60" i="42"/>
  <c r="I46" i="42"/>
  <c r="I32" i="42"/>
  <c r="I4" i="42"/>
  <c r="I130" i="42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K211" i="30" s="1"/>
  <c r="H210" i="30"/>
  <c r="H209" i="30"/>
  <c r="K210" i="30"/>
  <c r="N209" i="30"/>
  <c r="K207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H196" i="30" s="1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L179" i="42" l="1"/>
  <c r="P179" i="42"/>
  <c r="P53" i="42"/>
  <c r="O179" i="42"/>
  <c r="P151" i="42"/>
  <c r="P81" i="42"/>
  <c r="P32" i="42"/>
  <c r="P11" i="42"/>
  <c r="P158" i="42"/>
  <c r="P172" i="42"/>
  <c r="P102" i="42"/>
  <c r="P39" i="42"/>
  <c r="P46" i="42"/>
  <c r="P60" i="42"/>
  <c r="P144" i="42"/>
  <c r="P25" i="42"/>
  <c r="P18" i="42"/>
  <c r="P67" i="42"/>
  <c r="P88" i="42"/>
  <c r="P95" i="42"/>
  <c r="P116" i="42"/>
  <c r="P123" i="42"/>
  <c r="P130" i="42"/>
  <c r="P137" i="42"/>
  <c r="P4" i="42"/>
  <c r="P74" i="42"/>
  <c r="P109" i="42"/>
  <c r="P165" i="42"/>
  <c r="I18" i="42"/>
  <c r="I74" i="42"/>
  <c r="I144" i="42"/>
  <c r="I11" i="42"/>
  <c r="I67" i="42"/>
  <c r="I123" i="42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<sst xmlns="http://schemas.openxmlformats.org/spreadsheetml/2006/main" count="765" uniqueCount="69">
  <si>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</si>
  <si>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</si>
  <si>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</si>
  <si>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</si>
  <si>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</si>
  <si>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</si>
  <si>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</si>
  <si>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</si>
  <si>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</si>
  <si>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</si>
  <si>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</si>
  <si>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</si>
  <si>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</si>
  <si>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</si>
  <si>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</si>
  <si>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</si>
  <si>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</si>
  <si>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</si>
  <si>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</si>
  <si>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</si>
  <si>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</si>
  <si>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</si>
  <si>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</si>
  <si>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</si>
  <si>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</si>
  <si>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</si>
  <si>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</si>
  <si>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</si>
  <si>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</si>
  <si>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</si>
  <si>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</si>
  <si>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</si>
  <si>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</si>
  <si>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</si>
  <si>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</si>
  <si>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</si>
  <si>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</si>
  <si>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</si>
  <si>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</si>
  <si>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</si>
  <si>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</si>
  <si>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</si>
  <si>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</si>
  <si>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</si>
  <si>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</si>
  <si>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</si>
  <si>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</si>
  <si>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</si>
  <si>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</si>
  <si>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</si>
  <si>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</si>
  <si>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</si>
  <si>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</si>
  <si>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</si>
  <si>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</si>
  <si>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</si>
  <si>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</si>
  <si>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</si>
  <si>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For May, 2020</t>
  </si>
  <si>
    <t>Up to 31st May, 2020</t>
  </si>
  <si>
    <t>Edelweiss Tokio Life</t>
  </si>
  <si>
    <t xml:space="preserve">Star Union Dai-ichi Life </t>
  </si>
  <si>
    <t>Pramerica Life</t>
  </si>
  <si>
    <t>First Year Premium of Life Insurers for the Period ended 31st May, 2021</t>
  </si>
  <si>
    <t>For May, 2021</t>
  </si>
  <si>
    <t>Up to 31st May, 2021</t>
  </si>
  <si>
    <t>Aegas Federal Life</t>
  </si>
  <si>
    <t>HDFC Life</t>
  </si>
  <si>
    <t xml:space="preserve">Note:  1.The First year Premium in the statement refers to actual premuim collected by life insurers net of only free look cancellations for the period.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</si>
</sst>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7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0" fontId="7" fillId="0" borderId="0" xfId="0" quotePrefix="1" applyFont="1" applyBorder="1" applyAlignment="1">
      <alignment horizontal="left"/>
    </xf>
    <xf numFmtId="2" fontId="8" fillId="0" borderId="1" xfId="1" applyNumberFormat="1" applyFont="1" applyFill="1" applyBorder="1"/>
    <xf numFmtId="1" fontId="8" fillId="0" borderId="1" xfId="1" applyNumberFormat="1" applyFont="1" applyFill="1" applyBorder="1"/>
    <xf numFmtId="2" fontId="8" fillId="0" borderId="1" xfId="0" applyNumberFormat="1" applyFont="1" applyBorder="1"/>
    <xf numFmtId="2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24" t="s">
        <v>49</v>
      </c>
      <c r="B1" s="125"/>
      <c r="C1" s="125"/>
      <c r="D1" s="125"/>
      <c r="E1" s="125"/>
      <c r="F1" s="125"/>
      <c r="G1" s="125"/>
      <c r="H1" s="125"/>
      <c r="I1" s="121" t="s">
        <v>26</v>
      </c>
      <c r="J1" s="121"/>
      <c r="K1" s="121"/>
    </row>
    <row r="2" spans="1:11" ht="41.25" customHeight="1">
      <c r="A2" s="122" t="s">
        <v>2</v>
      </c>
      <c r="B2" s="122" t="s">
        <v>0</v>
      </c>
      <c r="C2" s="122" t="s">
        <v>51</v>
      </c>
      <c r="D2" s="122"/>
      <c r="E2" s="122"/>
      <c r="F2" s="122" t="s">
        <v>8</v>
      </c>
      <c r="G2" s="122"/>
      <c r="H2" s="122"/>
      <c r="I2" s="123" t="s">
        <v>9</v>
      </c>
      <c r="J2" s="123"/>
      <c r="K2" s="123"/>
    </row>
    <row r="3" spans="1:11" s="4" customFormat="1" ht="39.75" customHeight="1">
      <c r="A3" s="122"/>
      <c r="B3" s="122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75.145350527153823</v>
      </c>
    </row>
    <row r="5" spans="1:11" s="4" customFormat="1" ht="15">
      <c r="A5" s="17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5">
        <v>47848</v>
      </c>
      <c r="G5" s="15">
        <v>68891</v>
      </c>
      <c r="H5" s="3">
        <v>43.978849690687177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5922.4480987526431</v>
      </c>
    </row>
    <row r="10" spans="1:11" s="4" customFormat="1" ht="15">
      <c r="A10" s="17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5">
        <v>45868</v>
      </c>
      <c r="G11" s="15">
        <v>64805</v>
      </c>
      <c r="H11" s="3">
        <v>41.285863783029562</v>
      </c>
      <c r="I11" s="15">
        <v>536969</v>
      </c>
      <c r="J11" s="15">
        <v>194761</v>
      </c>
      <c r="K11" s="3">
        <v>-63.729563531600519</v>
      </c>
    </row>
    <row r="12" spans="1:11" s="4" customFormat="1" ht="15">
      <c r="A12" s="17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271.00105609691337</v>
      </c>
    </row>
    <row r="13" spans="1:11" s="4" customFormat="1" ht="15">
      <c r="A13" s="18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5">
        <v>41861</v>
      </c>
      <c r="G13" s="15">
        <v>79793</v>
      </c>
      <c r="H13" s="3">
        <v>90.614175485535469</v>
      </c>
      <c r="I13" s="15">
        <v>504289</v>
      </c>
      <c r="J13" s="15">
        <v>655118</v>
      </c>
      <c r="K13" s="3">
        <v>29.909238551703488</v>
      </c>
    </row>
    <row r="14" spans="1:11" s="4" customFormat="1" ht="15">
      <c r="A14" s="17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-3.0425903563290979</v>
      </c>
      <c r="I14" s="15">
        <v>19774194</v>
      </c>
      <c r="J14" s="15">
        <v>32170045</v>
      </c>
      <c r="K14" s="3">
        <v>62.687010150704502</v>
      </c>
    </row>
    <row r="15" spans="1:11" s="4" customFormat="1" ht="15">
      <c r="A15" s="17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5">
        <v>702734</v>
      </c>
      <c r="G15" s="15">
        <v>837130</v>
      </c>
      <c r="H15" s="3">
        <v>19.124732829207069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-47.751120844297887</v>
      </c>
    </row>
    <row r="17" spans="1:11" s="4" customFormat="1" ht="15">
      <c r="A17" s="17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-60.347331800197878</v>
      </c>
    </row>
    <row r="18" spans="1:11" s="4" customFormat="1" ht="15">
      <c r="A18" s="17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80.448880369562502</v>
      </c>
    </row>
    <row r="20" spans="1:11" s="4" customFormat="1" ht="15">
      <c r="A20" s="17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-48.166278610699187</v>
      </c>
    </row>
    <row r="21" spans="1:11" s="4" customFormat="1" ht="15">
      <c r="A21" s="17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-53.301234996816547</v>
      </c>
    </row>
    <row r="22" spans="1:11" s="4" customFormat="1" ht="15">
      <c r="A22" s="17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5">
        <v>16058</v>
      </c>
      <c r="G22" s="15">
        <v>1622</v>
      </c>
      <c r="H22" s="3">
        <v>-89.899115705567326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-71.063483782866982</v>
      </c>
    </row>
    <row r="25" spans="1:11" s="21" customFormat="1" ht="15">
      <c r="A25" s="20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5">
        <v>119797</v>
      </c>
      <c r="G25" s="15">
        <v>113211</v>
      </c>
      <c r="H25" s="3">
        <v>-5.4976334966651921</v>
      </c>
      <c r="I25" s="15">
        <v>240241</v>
      </c>
      <c r="J25" s="15">
        <v>420351</v>
      </c>
      <c r="K25" s="3">
        <v>74.970550405634341</v>
      </c>
    </row>
    <row r="26" spans="1:11" s="21" customFormat="1" ht="15">
      <c r="A26" s="20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8.4655292487365905</v>
      </c>
      <c r="I27" s="23">
        <v>126661517</v>
      </c>
      <c r="J27" s="23">
        <v>125590537</v>
      </c>
      <c r="K27" s="7">
        <v>-0.84554490216629896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6.5848598716881908</v>
      </c>
      <c r="I29" s="23">
        <v>179835719</v>
      </c>
      <c r="J29" s="23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28" t="s">
        <v>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31" t="s">
        <v>26</v>
      </c>
      <c r="K2" s="131"/>
      <c r="L2" s="132"/>
      <c r="M2" s="132"/>
    </row>
    <row r="3" spans="1:14" ht="41.25" customHeight="1">
      <c r="A3" s="130" t="s">
        <v>2</v>
      </c>
      <c r="B3" s="130" t="s">
        <v>0</v>
      </c>
      <c r="C3" s="130" t="s">
        <v>15</v>
      </c>
      <c r="D3" s="130"/>
      <c r="E3" s="130"/>
      <c r="F3" s="130"/>
      <c r="G3" s="130"/>
      <c r="H3" s="38"/>
      <c r="I3" s="130" t="s">
        <v>8</v>
      </c>
      <c r="J3" s="130"/>
      <c r="K3" s="130"/>
      <c r="L3" s="130"/>
      <c r="M3" s="130"/>
      <c r="N3" s="39"/>
    </row>
    <row r="4" spans="1:14" ht="41.25" customHeight="1">
      <c r="A4" s="130"/>
      <c r="B4" s="130"/>
      <c r="C4" s="38" t="s">
        <v>43</v>
      </c>
      <c r="D4" s="38" t="s">
        <v>44</v>
      </c>
      <c r="E4" s="126" t="s">
        <v>45</v>
      </c>
      <c r="F4" s="38" t="s">
        <v>43</v>
      </c>
      <c r="G4" s="38" t="s">
        <v>44</v>
      </c>
      <c r="H4" s="126" t="s">
        <v>45</v>
      </c>
      <c r="I4" s="38" t="s">
        <v>43</v>
      </c>
      <c r="J4" s="38" t="s">
        <v>44</v>
      </c>
      <c r="K4" s="126" t="s">
        <v>45</v>
      </c>
      <c r="L4" s="38" t="s">
        <v>43</v>
      </c>
      <c r="M4" s="38" t="s">
        <v>44</v>
      </c>
      <c r="N4" s="126" t="s">
        <v>45</v>
      </c>
    </row>
    <row r="5" spans="1:14" s="41" customFormat="1" ht="39.75" customHeight="1">
      <c r="A5" s="130"/>
      <c r="B5" s="130"/>
      <c r="C5" s="40" t="s">
        <v>28</v>
      </c>
      <c r="D5" s="40" t="s">
        <v>28</v>
      </c>
      <c r="E5" s="127"/>
      <c r="F5" s="40" t="s">
        <v>29</v>
      </c>
      <c r="G5" s="40" t="s">
        <v>29</v>
      </c>
      <c r="H5" s="127"/>
      <c r="I5" s="40" t="s">
        <v>28</v>
      </c>
      <c r="J5" s="40" t="s">
        <v>28</v>
      </c>
      <c r="K5" s="127"/>
      <c r="L5" s="40" t="s">
        <v>29</v>
      </c>
      <c r="M5" s="40" t="s">
        <v>29</v>
      </c>
      <c r="N5" s="127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6"/>
  <sheetViews>
    <sheetView tabSelected="1" topLeftCell="A172" zoomScaleSheetLayoutView="50" workbookViewId="0">
      <selection activeCell="H8" sqref="H8"/>
    </sheetView>
  </sheetViews>
  <sheetFormatPr defaultRowHeight="12.75"/>
  <cols>
    <col min="1" max="1" width="6.42578125" style="24" customWidth="1"/>
    <col min="2" max="2" width="30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/>
    <col min="32" max="32" width="9.5703125" style="24" bestFit="1" customWidth="1"/>
    <col min="33" max="33" width="10.5703125" style="24" bestFit="1" customWidth="1"/>
    <col min="34" max="16384" width="9.140625" style="24"/>
  </cols>
  <sheetData>
    <row r="1" spans="1:30" ht="15">
      <c r="A1" s="29"/>
      <c r="B1" s="133" t="s">
        <v>63</v>
      </c>
      <c r="C1" s="133"/>
      <c r="D1" s="133"/>
      <c r="E1" s="133"/>
      <c r="F1" s="133"/>
      <c r="G1" s="133"/>
      <c r="H1" s="133"/>
      <c r="I1" s="133"/>
      <c r="J1" s="109"/>
      <c r="K1" s="109"/>
      <c r="L1" s="109"/>
      <c r="M1" s="109"/>
      <c r="N1" s="109"/>
      <c r="O1" s="109"/>
      <c r="P1" s="109"/>
      <c r="Q1" s="109"/>
      <c r="R1" s="134" t="s">
        <v>56</v>
      </c>
      <c r="S1" s="134"/>
      <c r="T1" s="134"/>
      <c r="U1" s="134"/>
      <c r="V1" s="134"/>
      <c r="W1" s="134"/>
      <c r="Y1" s="134" t="s">
        <v>56</v>
      </c>
      <c r="Z1" s="134"/>
      <c r="AA1" s="134"/>
      <c r="AB1" s="134"/>
      <c r="AC1" s="134"/>
      <c r="AD1" s="134"/>
    </row>
    <row r="2" spans="1:30" ht="41.25" customHeight="1">
      <c r="A2" s="135" t="s">
        <v>2</v>
      </c>
      <c r="B2" s="135" t="s">
        <v>0</v>
      </c>
      <c r="C2" s="135" t="s">
        <v>15</v>
      </c>
      <c r="D2" s="135"/>
      <c r="E2" s="135"/>
      <c r="F2" s="135"/>
      <c r="G2" s="135"/>
      <c r="H2" s="135"/>
      <c r="I2" s="135"/>
      <c r="J2" s="135" t="s">
        <v>8</v>
      </c>
      <c r="K2" s="135"/>
      <c r="L2" s="135"/>
      <c r="M2" s="135"/>
      <c r="N2" s="135"/>
      <c r="O2" s="135"/>
      <c r="P2" s="135"/>
      <c r="Q2" s="136" t="s">
        <v>9</v>
      </c>
      <c r="R2" s="136"/>
      <c r="S2" s="136"/>
      <c r="T2" s="136"/>
      <c r="U2" s="136"/>
      <c r="V2" s="136"/>
      <c r="W2" s="136"/>
      <c r="X2" s="136" t="s">
        <v>55</v>
      </c>
      <c r="Y2" s="136"/>
      <c r="Z2" s="136"/>
      <c r="AA2" s="136"/>
      <c r="AB2" s="136"/>
      <c r="AC2" s="136"/>
      <c r="AD2" s="136"/>
    </row>
    <row r="3" spans="1:30" s="25" customFormat="1" ht="39.75" customHeight="1">
      <c r="A3" s="135"/>
      <c r="B3" s="135"/>
      <c r="C3" s="114" t="s">
        <v>58</v>
      </c>
      <c r="D3" s="114" t="s">
        <v>64</v>
      </c>
      <c r="E3" s="104" t="s">
        <v>23</v>
      </c>
      <c r="F3" s="115" t="s">
        <v>59</v>
      </c>
      <c r="G3" s="115" t="s">
        <v>65</v>
      </c>
      <c r="H3" s="104" t="s">
        <v>23</v>
      </c>
      <c r="I3" s="104" t="s">
        <v>54</v>
      </c>
      <c r="J3" s="114" t="s">
        <v>58</v>
      </c>
      <c r="K3" s="114" t="s">
        <v>64</v>
      </c>
      <c r="L3" s="104" t="s">
        <v>23</v>
      </c>
      <c r="M3" s="115" t="s">
        <v>59</v>
      </c>
      <c r="N3" s="115" t="s">
        <v>65</v>
      </c>
      <c r="O3" s="104" t="s">
        <v>23</v>
      </c>
      <c r="P3" s="104" t="s">
        <v>54</v>
      </c>
      <c r="Q3" s="114" t="s">
        <v>58</v>
      </c>
      <c r="R3" s="114" t="s">
        <v>64</v>
      </c>
      <c r="S3" s="104" t="s">
        <v>23</v>
      </c>
      <c r="T3" s="115" t="s">
        <v>59</v>
      </c>
      <c r="U3" s="115" t="s">
        <v>65</v>
      </c>
      <c r="V3" s="104" t="s">
        <v>23</v>
      </c>
      <c r="W3" s="104" t="s">
        <v>54</v>
      </c>
      <c r="X3" s="114" t="s">
        <v>58</v>
      </c>
      <c r="Y3" s="114" t="s">
        <v>64</v>
      </c>
      <c r="Z3" s="104" t="s">
        <v>23</v>
      </c>
      <c r="AA3" s="115" t="s">
        <v>59</v>
      </c>
      <c r="AB3" s="115" t="s">
        <v>65</v>
      </c>
      <c r="AC3" s="104" t="s">
        <v>23</v>
      </c>
      <c r="AD3" s="104" t="s">
        <v>54</v>
      </c>
    </row>
    <row r="4" spans="1:30" s="25" customFormat="1" ht="15">
      <c r="A4" s="17">
        <v>1</v>
      </c>
      <c r="B4" s="118" t="s">
        <v>46</v>
      </c>
      <c r="C4" s="12">
        <f>C5+C6+C7+C8+C9</f>
        <v>150.69144363377106</v>
      </c>
      <c r="D4" s="12">
        <f>D5+D6+D7+D8+D9</f>
        <v>201.62370248210013</v>
      </c>
      <c r="E4" s="105">
        <f t="shared" ref="E4:E9" si="0">((D4-C4)/C4)*100</f>
        <v>33.799038366180184</v>
      </c>
      <c r="F4" s="12">
        <f>F5+F6+F7+F8+F9</f>
        <v>412.44194743207004</v>
      </c>
      <c r="G4" s="12">
        <f>G5+G6+G7+G8+G9</f>
        <v>329.61897765310016</v>
      </c>
      <c r="H4" s="105">
        <f t="shared" ref="H4:H9" si="1">((G4-F4)/F4)*100</f>
        <v>-20.08112179050628</v>
      </c>
      <c r="I4" s="106">
        <f>(G4/G$179)*100</f>
        <v>1.4510572527218566</v>
      </c>
      <c r="J4" s="23">
        <f>J5+J6+J7+J8+J9</f>
        <v>17151</v>
      </c>
      <c r="K4" s="23">
        <f>K5+K6+K7+K8+K9</f>
        <v>10781</v>
      </c>
      <c r="L4" s="105">
        <f t="shared" ref="L4:L9" si="2">((K4-J4)/J4)*100</f>
        <v>-37.140691504868521</v>
      </c>
      <c r="M4" s="23">
        <f>M5+M6+M7+M8+M9</f>
        <v>25555</v>
      </c>
      <c r="N4" s="23">
        <f>N5+N6+N7+N8+N9</f>
        <v>19100</v>
      </c>
      <c r="O4" s="105">
        <f t="shared" ref="O4:O9" si="3">((N4-M4)/M4)*100</f>
        <v>-25.259244766190569</v>
      </c>
      <c r="P4" s="106">
        <f>(N4/N$179)*100</f>
        <v>1.0283252458154968</v>
      </c>
      <c r="Q4" s="23">
        <f>Q5+Q6+Q7+Q8+Q9</f>
        <v>86740</v>
      </c>
      <c r="R4" s="23">
        <f>R5+R6+R7+R8+R9</f>
        <v>77215</v>
      </c>
      <c r="S4" s="105">
        <f t="shared" ref="S4:S9" si="4">((R4-Q4)/Q4)*100</f>
        <v>-10.981092921374222</v>
      </c>
      <c r="T4" s="23">
        <f>T5+T6+T7+T8+T9</f>
        <v>166735</v>
      </c>
      <c r="U4" s="23">
        <f>U5+U6+U7+U8+U9</f>
        <v>195626</v>
      </c>
      <c r="V4" s="105">
        <f t="shared" ref="V4:V9" si="5">((U4-T4)/T4)*100</f>
        <v>17.327495726752034</v>
      </c>
      <c r="W4" s="106">
        <f>(U4/U$179)*100</f>
        <v>0.87701043387148725</v>
      </c>
      <c r="X4" s="12">
        <f>X5+X6+X7+X8+X9</f>
        <v>16805.717454633999</v>
      </c>
      <c r="Y4" s="12">
        <f>Y5+Y6+Y7+Y8+Y9</f>
        <v>9275.423380223001</v>
      </c>
      <c r="Z4" s="105">
        <f t="shared" ref="Z4:Z9" si="6">((Y4-X4)/X4)*100</f>
        <v>-44.807929769964083</v>
      </c>
      <c r="AA4" s="12">
        <f>AA5+AA6+AA7+AA8+AA9</f>
        <v>32116.456822143002</v>
      </c>
      <c r="AB4" s="12">
        <f>AB5+AB6+AB7+AB8+AB9</f>
        <v>20630.051400422999</v>
      </c>
      <c r="AC4" s="105">
        <f t="shared" ref="AC4:AC9" si="7">((AB4-AA4)/AA4)*100</f>
        <v>-35.764858761756649</v>
      </c>
      <c r="AD4" s="106">
        <f>(AB4/AB$179)*100</f>
        <v>2.7479218386045337</v>
      </c>
    </row>
    <row r="5" spans="1:30">
      <c r="A5" s="5"/>
      <c r="B5" s="119" t="s">
        <v>3</v>
      </c>
      <c r="C5" s="110">
        <v>8.47021522</v>
      </c>
      <c r="D5" s="110">
        <v>12.91141860966701</v>
      </c>
      <c r="E5" s="107">
        <f t="shared" si="0"/>
        <v>52.433182325525486</v>
      </c>
      <c r="F5" s="110">
        <v>11.152213240000002</v>
      </c>
      <c r="G5" s="110">
        <v>21.146959935667009</v>
      </c>
      <c r="H5" s="107">
        <f t="shared" si="1"/>
        <v>89.621194291896501</v>
      </c>
      <c r="I5" s="108">
        <f>(G5/G$180)*100</f>
        <v>0.65247543922060292</v>
      </c>
      <c r="J5" s="111">
        <v>141</v>
      </c>
      <c r="K5" s="111">
        <v>106</v>
      </c>
      <c r="L5" s="107">
        <f t="shared" si="2"/>
        <v>-24.822695035460992</v>
      </c>
      <c r="M5" s="111">
        <v>193</v>
      </c>
      <c r="N5" s="111">
        <v>214</v>
      </c>
      <c r="O5" s="107">
        <f t="shared" si="3"/>
        <v>10.880829015544041</v>
      </c>
      <c r="P5" s="108">
        <f>(N5/N$180)*100</f>
        <v>0.22498370445131313</v>
      </c>
      <c r="Q5" s="111">
        <v>0</v>
      </c>
      <c r="R5" s="111">
        <v>0</v>
      </c>
      <c r="S5" s="116" t="s">
        <v>57</v>
      </c>
      <c r="T5" s="111">
        <v>0</v>
      </c>
      <c r="U5" s="111">
        <v>0</v>
      </c>
      <c r="V5" s="116" t="s">
        <v>57</v>
      </c>
      <c r="W5" s="116" t="s">
        <v>57</v>
      </c>
      <c r="X5" s="110">
        <v>12.37019045800001</v>
      </c>
      <c r="Y5" s="110">
        <v>15.828826172999999</v>
      </c>
      <c r="Z5" s="107">
        <f t="shared" si="6"/>
        <v>27.959437865916055</v>
      </c>
      <c r="AA5" s="110">
        <v>15.878536853000009</v>
      </c>
      <c r="AB5" s="110">
        <v>25.287106131000002</v>
      </c>
      <c r="AC5" s="107">
        <f t="shared" si="7"/>
        <v>59.25337683882622</v>
      </c>
      <c r="AD5" s="108">
        <f>(AB5/AB$180)*100</f>
        <v>0.70838936609780001</v>
      </c>
    </row>
    <row r="6" spans="1:30">
      <c r="A6" s="5"/>
      <c r="B6" s="119" t="s">
        <v>4</v>
      </c>
      <c r="C6" s="110">
        <v>97.400895619771092</v>
      </c>
      <c r="D6" s="110">
        <v>81.790793753433107</v>
      </c>
      <c r="E6" s="107">
        <f t="shared" si="0"/>
        <v>-16.026651261273763</v>
      </c>
      <c r="F6" s="110">
        <v>147.18927739907002</v>
      </c>
      <c r="G6" s="110">
        <v>146.05272251243312</v>
      </c>
      <c r="H6" s="107">
        <f t="shared" si="1"/>
        <v>-0.77217233939901264</v>
      </c>
      <c r="I6" s="108">
        <f>(G6/G$181)*100</f>
        <v>2.3652740434494359</v>
      </c>
      <c r="J6" s="111">
        <v>16974</v>
      </c>
      <c r="K6" s="111">
        <v>10654</v>
      </c>
      <c r="L6" s="107">
        <f t="shared" si="2"/>
        <v>-37.233415812418997</v>
      </c>
      <c r="M6" s="111">
        <v>25288</v>
      </c>
      <c r="N6" s="111">
        <v>18852</v>
      </c>
      <c r="O6" s="107">
        <f t="shared" si="3"/>
        <v>-25.450806706738373</v>
      </c>
      <c r="P6" s="108">
        <f>(N6/N$181)*100</f>
        <v>1.0718196486623859</v>
      </c>
      <c r="Q6" s="111">
        <v>0</v>
      </c>
      <c r="R6" s="111">
        <v>0</v>
      </c>
      <c r="S6" s="116" t="s">
        <v>57</v>
      </c>
      <c r="T6" s="111">
        <v>0</v>
      </c>
      <c r="U6" s="111">
        <v>0</v>
      </c>
      <c r="V6" s="116" t="s">
        <v>57</v>
      </c>
      <c r="W6" s="116" t="s">
        <v>57</v>
      </c>
      <c r="X6" s="110">
        <v>2956.1303673759999</v>
      </c>
      <c r="Y6" s="110">
        <v>2626.7374655399999</v>
      </c>
      <c r="Z6" s="107">
        <f t="shared" si="6"/>
        <v>-11.142705527171474</v>
      </c>
      <c r="AA6" s="110">
        <v>4721.4226783060003</v>
      </c>
      <c r="AB6" s="110">
        <v>4805.8918256359993</v>
      </c>
      <c r="AC6" s="107">
        <f t="shared" si="7"/>
        <v>1.7890613292920794</v>
      </c>
      <c r="AD6" s="108">
        <f>(AB6/AB$181)*100</f>
        <v>2.4497887983970261</v>
      </c>
    </row>
    <row r="7" spans="1:30">
      <c r="A7" s="5"/>
      <c r="B7" s="119" t="s">
        <v>5</v>
      </c>
      <c r="C7" s="110">
        <v>34.122045525999994</v>
      </c>
      <c r="D7" s="110">
        <v>103.682074083</v>
      </c>
      <c r="E7" s="107">
        <f t="shared" si="0"/>
        <v>203.85656101419042</v>
      </c>
      <c r="F7" s="110">
        <v>235.96511431899998</v>
      </c>
      <c r="G7" s="110">
        <v>154.74913988200001</v>
      </c>
      <c r="H7" s="107">
        <f t="shared" si="1"/>
        <v>-34.418636276549137</v>
      </c>
      <c r="I7" s="108">
        <f>(G7/G$182)*100</f>
        <v>1.2335809350404279</v>
      </c>
      <c r="J7" s="111">
        <v>1</v>
      </c>
      <c r="K7" s="111">
        <v>8</v>
      </c>
      <c r="L7" s="107">
        <f t="shared" si="2"/>
        <v>700</v>
      </c>
      <c r="M7" s="111">
        <v>4</v>
      </c>
      <c r="N7" s="111">
        <v>10</v>
      </c>
      <c r="O7" s="107">
        <f t="shared" si="3"/>
        <v>150</v>
      </c>
      <c r="P7" s="108">
        <f>(N7/N$182)*100</f>
        <v>5.2083333333333339</v>
      </c>
      <c r="Q7" s="111">
        <v>1662</v>
      </c>
      <c r="R7" s="111">
        <v>21314</v>
      </c>
      <c r="S7" s="107">
        <f t="shared" si="4"/>
        <v>1182.430806257521</v>
      </c>
      <c r="T7" s="111">
        <v>11363</v>
      </c>
      <c r="U7" s="111">
        <v>88383</v>
      </c>
      <c r="V7" s="107">
        <f t="shared" si="5"/>
        <v>677.81395758162455</v>
      </c>
      <c r="W7" s="108">
        <f>(U7/U$182)*100</f>
        <v>0.62463889951945151</v>
      </c>
      <c r="X7" s="110">
        <v>92.772724099999991</v>
      </c>
      <c r="Y7" s="110">
        <v>485.33790089999997</v>
      </c>
      <c r="Z7" s="107">
        <f t="shared" si="6"/>
        <v>423.14719181561691</v>
      </c>
      <c r="AA7" s="110">
        <v>258.86976549999997</v>
      </c>
      <c r="AB7" s="110">
        <v>1323.20071878</v>
      </c>
      <c r="AC7" s="107">
        <f t="shared" si="7"/>
        <v>411.14533063537698</v>
      </c>
      <c r="AD7" s="108">
        <f>(AB7/AB$182)*100</f>
        <v>0.68122568462394206</v>
      </c>
    </row>
    <row r="8" spans="1:30">
      <c r="A8" s="5"/>
      <c r="B8" s="119" t="s">
        <v>6</v>
      </c>
      <c r="C8" s="110">
        <v>3.4697182109999987</v>
      </c>
      <c r="D8" s="110">
        <v>5.6548131000000001E-2</v>
      </c>
      <c r="E8" s="107">
        <f t="shared" si="0"/>
        <v>-98.370238516179029</v>
      </c>
      <c r="F8" s="110">
        <v>3.9025595569999991</v>
      </c>
      <c r="G8" s="110">
        <v>0.27425043100000002</v>
      </c>
      <c r="H8" s="107">
        <f t="shared" si="1"/>
        <v>-92.972549758835115</v>
      </c>
      <c r="I8" s="108">
        <f>(G8/G$183)*100</f>
        <v>0.13847324916106923</v>
      </c>
      <c r="J8" s="111">
        <v>0</v>
      </c>
      <c r="K8" s="111">
        <v>0</v>
      </c>
      <c r="L8" s="116" t="s">
        <v>57</v>
      </c>
      <c r="M8" s="111">
        <v>0</v>
      </c>
      <c r="N8" s="111">
        <v>0</v>
      </c>
      <c r="O8" s="107">
        <v>0</v>
      </c>
      <c r="P8" s="108">
        <f>(N8/N$183)*100</f>
        <v>0</v>
      </c>
      <c r="Q8" s="111">
        <v>0</v>
      </c>
      <c r="R8" s="111">
        <v>0</v>
      </c>
      <c r="S8" s="116" t="s">
        <v>57</v>
      </c>
      <c r="T8" s="111">
        <v>0</v>
      </c>
      <c r="U8" s="111">
        <v>0</v>
      </c>
      <c r="V8" s="116" t="s">
        <v>57</v>
      </c>
      <c r="W8" s="108">
        <f>(U8/U$183)*100</f>
        <v>0</v>
      </c>
      <c r="X8" s="110">
        <v>0</v>
      </c>
      <c r="Y8" s="110">
        <v>0</v>
      </c>
      <c r="Z8" s="116" t="s">
        <v>57</v>
      </c>
      <c r="AA8" s="110">
        <v>0</v>
      </c>
      <c r="AB8" s="110">
        <v>0</v>
      </c>
      <c r="AC8" s="116" t="s">
        <v>57</v>
      </c>
      <c r="AD8" s="108">
        <f>(AB8/AB$183)*100</f>
        <v>0</v>
      </c>
    </row>
    <row r="9" spans="1:30">
      <c r="A9" s="5"/>
      <c r="B9" s="119" t="s">
        <v>25</v>
      </c>
      <c r="C9" s="110">
        <v>7.2285690569999872</v>
      </c>
      <c r="D9" s="110">
        <v>3.1828679050000033</v>
      </c>
      <c r="E9" s="107">
        <f t="shared" si="0"/>
        <v>-55.968216117161049</v>
      </c>
      <c r="F9" s="110">
        <v>14.232782916999984</v>
      </c>
      <c r="G9" s="110">
        <v>7.3959048920000079</v>
      </c>
      <c r="H9" s="107">
        <f t="shared" si="1"/>
        <v>-48.03612944053156</v>
      </c>
      <c r="I9" s="108">
        <f>(G9/G$184)*100</f>
        <v>1.3275543394359968</v>
      </c>
      <c r="J9" s="111">
        <v>35</v>
      </c>
      <c r="K9" s="111">
        <v>13</v>
      </c>
      <c r="L9" s="107">
        <f t="shared" si="2"/>
        <v>-62.857142857142854</v>
      </c>
      <c r="M9" s="111">
        <v>70</v>
      </c>
      <c r="N9" s="111">
        <v>24</v>
      </c>
      <c r="O9" s="107">
        <f t="shared" si="3"/>
        <v>-65.714285714285708</v>
      </c>
      <c r="P9" s="108">
        <f>(N9/N$184)*100</f>
        <v>0.98400984009840098</v>
      </c>
      <c r="Q9" s="111">
        <v>85078</v>
      </c>
      <c r="R9" s="111">
        <v>55901</v>
      </c>
      <c r="S9" s="107">
        <f t="shared" si="4"/>
        <v>-34.294412186464186</v>
      </c>
      <c r="T9" s="111">
        <v>155372</v>
      </c>
      <c r="U9" s="111">
        <v>107243</v>
      </c>
      <c r="V9" s="107">
        <f t="shared" si="5"/>
        <v>-30.976623844708186</v>
      </c>
      <c r="W9" s="108">
        <f>(U9/U$184)*100</f>
        <v>1.417373306970892</v>
      </c>
      <c r="X9" s="110">
        <v>13744.444172700001</v>
      </c>
      <c r="Y9" s="110">
        <v>6147.5191876100007</v>
      </c>
      <c r="Z9" s="107">
        <f t="shared" si="6"/>
        <v>-55.272697023132054</v>
      </c>
      <c r="AA9" s="110">
        <v>27120.285841484001</v>
      </c>
      <c r="AB9" s="110">
        <v>14475.671749875999</v>
      </c>
      <c r="AC9" s="107">
        <f t="shared" si="7"/>
        <v>-46.624191815362146</v>
      </c>
      <c r="AD9" s="108">
        <f>(AB9/AB$184)*100</f>
        <v>5.1425849793811835</v>
      </c>
    </row>
    <row r="10" spans="1:30">
      <c r="A10" s="5"/>
      <c r="B10" s="119"/>
      <c r="C10" s="110"/>
      <c r="D10" s="110"/>
      <c r="E10" s="107"/>
      <c r="F10" s="110"/>
      <c r="G10" s="110"/>
      <c r="H10" s="107"/>
      <c r="I10" s="108"/>
      <c r="J10" s="111"/>
      <c r="K10" s="111"/>
      <c r="L10" s="107"/>
      <c r="M10" s="111"/>
      <c r="N10" s="111"/>
      <c r="O10" s="107"/>
      <c r="P10" s="108"/>
      <c r="Q10" s="111"/>
      <c r="R10" s="111"/>
      <c r="S10" s="107"/>
      <c r="T10" s="111"/>
      <c r="U10" s="111"/>
      <c r="V10" s="107"/>
      <c r="W10" s="108"/>
      <c r="X10" s="110"/>
      <c r="Y10" s="110"/>
      <c r="Z10" s="107"/>
      <c r="AA10" s="110"/>
      <c r="AB10" s="110"/>
      <c r="AC10" s="107"/>
      <c r="AD10" s="108"/>
    </row>
    <row r="11" spans="1:30" s="25" customFormat="1" ht="15">
      <c r="A11" s="17">
        <v>2</v>
      </c>
      <c r="B11" s="118" t="s">
        <v>66</v>
      </c>
      <c r="C11" s="12">
        <f>C12+C13+C14+C15+C16</f>
        <v>17.452648721000003</v>
      </c>
      <c r="D11" s="12">
        <f>D12+D13+D14+D15+D16</f>
        <v>27.411698844999997</v>
      </c>
      <c r="E11" s="105">
        <f t="shared" ref="E11:E15" si="8">((D11-C11)/C11)*100</f>
        <v>57.063258896723845</v>
      </c>
      <c r="F11" s="12">
        <f>F12+F13+F14+F15+F16</f>
        <v>24.370713887000004</v>
      </c>
      <c r="G11" s="12">
        <f>G12+G13+G14+G15+G16</f>
        <v>57.446931633999988</v>
      </c>
      <c r="H11" s="105">
        <f t="shared" ref="H11:H15" si="9">((G11-F11)/F11)*100</f>
        <v>135.72116886015283</v>
      </c>
      <c r="I11" s="106">
        <f>(G11/G$179)*100</f>
        <v>0.25289437940633791</v>
      </c>
      <c r="J11" s="23">
        <f>J12+J13+J14+J15+J16</f>
        <v>1419</v>
      </c>
      <c r="K11" s="23">
        <f>K12+K13+K14+K15+K16</f>
        <v>1250</v>
      </c>
      <c r="L11" s="105">
        <f t="shared" ref="L11:L15" si="10">((K11-J11)/J11)*100</f>
        <v>-11.909795630725863</v>
      </c>
      <c r="M11" s="23">
        <f>M12+M13+M14+M15+M16</f>
        <v>1934</v>
      </c>
      <c r="N11" s="23">
        <f>N12+N13+N14+N15+N16</f>
        <v>2863</v>
      </c>
      <c r="O11" s="105">
        <f t="shared" ref="O11:O15" si="11">((N11-M11)/M11)*100</f>
        <v>48.035160289555321</v>
      </c>
      <c r="P11" s="106">
        <f>(N11/N$179)*100</f>
        <v>0.15414110883611348</v>
      </c>
      <c r="Q11" s="23">
        <f>Q12+Q13+Q14+Q15+Q16</f>
        <v>373</v>
      </c>
      <c r="R11" s="23">
        <f>R12+R13+R14+R15+R16</f>
        <v>796</v>
      </c>
      <c r="S11" s="105">
        <f t="shared" ref="S11:S15" si="12">((R11-Q11)/Q11)*100</f>
        <v>113.40482573726543</v>
      </c>
      <c r="T11" s="23">
        <f>T12+T13+T14+T15+T16</f>
        <v>557</v>
      </c>
      <c r="U11" s="23">
        <f>U12+U13+U14+U15+U16</f>
        <v>2291</v>
      </c>
      <c r="V11" s="105">
        <f t="shared" ref="V11:V15" si="13">((U11-T11)/T11)*100</f>
        <v>311.31059245960506</v>
      </c>
      <c r="W11" s="106">
        <f>(U11/U$179)*100</f>
        <v>1.027077639986289E-2</v>
      </c>
      <c r="X11" s="12">
        <f>X12+X13+X14+X15+X16</f>
        <v>178.08092710450009</v>
      </c>
      <c r="Y11" s="12">
        <f>Y12+Y13+Y14+Y15+Y16</f>
        <v>413.44846280060005</v>
      </c>
      <c r="Z11" s="105">
        <f t="shared" ref="Z11:Z15" si="14">((Y11-X11)/X11)*100</f>
        <v>132.16886250709118</v>
      </c>
      <c r="AA11" s="12">
        <f>AA12+AA13+AA14+AA15+AA16</f>
        <v>248.63255000870006</v>
      </c>
      <c r="AB11" s="12">
        <f>AB12+AB13+AB14+AB15+AB16</f>
        <v>1070.0681012450004</v>
      </c>
      <c r="AC11" s="105">
        <f t="shared" ref="AC11:AC15" si="15">((AB11-AA11)/AA11)*100</f>
        <v>330.38134033840578</v>
      </c>
      <c r="AD11" s="106">
        <f>(AB11/AB$179)*100</f>
        <v>0.14253301880502986</v>
      </c>
    </row>
    <row r="12" spans="1:30">
      <c r="A12" s="5"/>
      <c r="B12" s="119" t="s">
        <v>3</v>
      </c>
      <c r="C12" s="16">
        <v>11.237308252</v>
      </c>
      <c r="D12" s="16">
        <v>14.502538999999999</v>
      </c>
      <c r="E12" s="107">
        <f t="shared" si="8"/>
        <v>29.057054187499553</v>
      </c>
      <c r="F12" s="16">
        <v>15.295020752000001</v>
      </c>
      <c r="G12" s="16">
        <v>23.676680500000003</v>
      </c>
      <c r="H12" s="107">
        <f t="shared" si="9"/>
        <v>54.799924000783086</v>
      </c>
      <c r="I12" s="108">
        <f>(G12/G$180)*100</f>
        <v>0.73052829132511043</v>
      </c>
      <c r="J12" s="103">
        <v>464</v>
      </c>
      <c r="K12" s="103">
        <v>244</v>
      </c>
      <c r="L12" s="107">
        <f t="shared" si="10"/>
        <v>-47.413793103448278</v>
      </c>
      <c r="M12" s="103">
        <v>647</v>
      </c>
      <c r="N12" s="103">
        <v>495</v>
      </c>
      <c r="O12" s="107">
        <f t="shared" si="11"/>
        <v>-23.493044822256568</v>
      </c>
      <c r="P12" s="108">
        <f>(N12/N$180)*100</f>
        <v>0.5204062322588785</v>
      </c>
      <c r="Q12" s="103">
        <v>0</v>
      </c>
      <c r="R12" s="103">
        <v>0</v>
      </c>
      <c r="S12" s="116" t="s">
        <v>57</v>
      </c>
      <c r="T12" s="103">
        <v>0</v>
      </c>
      <c r="U12" s="103">
        <v>0</v>
      </c>
      <c r="V12" s="116" t="s">
        <v>57</v>
      </c>
      <c r="W12" s="116" t="s">
        <v>57</v>
      </c>
      <c r="X12" s="16">
        <v>19.880244900000001</v>
      </c>
      <c r="Y12" s="16">
        <v>22.589803700000001</v>
      </c>
      <c r="Z12" s="107">
        <f t="shared" si="14"/>
        <v>13.629403529128556</v>
      </c>
      <c r="AA12" s="16">
        <v>25.1212813</v>
      </c>
      <c r="AB12" s="16">
        <v>44.171230699999995</v>
      </c>
      <c r="AC12" s="107">
        <f t="shared" si="15"/>
        <v>75.831917856833186</v>
      </c>
      <c r="AD12" s="108">
        <f>(AB12/AB$180)*100</f>
        <v>1.2374065246229611</v>
      </c>
    </row>
    <row r="13" spans="1:30">
      <c r="A13" s="5"/>
      <c r="B13" s="119" t="s">
        <v>4</v>
      </c>
      <c r="C13" s="16">
        <v>4.3866483540000001</v>
      </c>
      <c r="D13" s="16">
        <v>8.4507388670000001</v>
      </c>
      <c r="E13" s="107">
        <f t="shared" si="8"/>
        <v>92.646827031260131</v>
      </c>
      <c r="F13" s="16">
        <v>6.6462348170000016</v>
      </c>
      <c r="G13" s="16">
        <v>19.942305187000002</v>
      </c>
      <c r="H13" s="107">
        <f t="shared" si="9"/>
        <v>200.05417708069518</v>
      </c>
      <c r="I13" s="108">
        <f>(G13/G$181)*100</f>
        <v>0.32295883304292916</v>
      </c>
      <c r="J13" s="103">
        <v>954</v>
      </c>
      <c r="K13" s="103">
        <v>1006</v>
      </c>
      <c r="L13" s="107">
        <f t="shared" si="10"/>
        <v>5.450733752620545</v>
      </c>
      <c r="M13" s="103">
        <v>1286</v>
      </c>
      <c r="N13" s="103">
        <v>2368</v>
      </c>
      <c r="O13" s="107">
        <f t="shared" si="11"/>
        <v>84.136858475894243</v>
      </c>
      <c r="P13" s="108">
        <f>(N13/N$181)*100</f>
        <v>0.13463128198772173</v>
      </c>
      <c r="Q13" s="103">
        <v>0</v>
      </c>
      <c r="R13" s="103">
        <v>0</v>
      </c>
      <c r="S13" s="116" t="s">
        <v>57</v>
      </c>
      <c r="T13" s="103">
        <v>0</v>
      </c>
      <c r="U13" s="103">
        <v>0</v>
      </c>
      <c r="V13" s="116" t="s">
        <v>57</v>
      </c>
      <c r="W13" s="116" t="s">
        <v>57</v>
      </c>
      <c r="X13" s="16">
        <v>67.334691800000002</v>
      </c>
      <c r="Y13" s="16">
        <v>161.6730761</v>
      </c>
      <c r="Z13" s="107">
        <f t="shared" si="14"/>
        <v>140.10368471011549</v>
      </c>
      <c r="AA13" s="16">
        <v>103.3791794</v>
      </c>
      <c r="AB13" s="16">
        <v>346.17755239999997</v>
      </c>
      <c r="AC13" s="107">
        <f t="shared" si="15"/>
        <v>234.86196583216446</v>
      </c>
      <c r="AD13" s="108">
        <f>(AB13/AB$181)*100</f>
        <v>0.17646295857143834</v>
      </c>
    </row>
    <row r="14" spans="1:30">
      <c r="A14" s="5"/>
      <c r="B14" s="119" t="s">
        <v>5</v>
      </c>
      <c r="C14" s="16">
        <v>1.8282103750000016</v>
      </c>
      <c r="D14" s="16">
        <v>4.4584209780000013</v>
      </c>
      <c r="E14" s="107">
        <f t="shared" si="8"/>
        <v>143.8680492664854</v>
      </c>
      <c r="F14" s="16">
        <v>2.4289765780000012</v>
      </c>
      <c r="G14" s="16">
        <v>13.827837166999986</v>
      </c>
      <c r="H14" s="107">
        <f t="shared" si="9"/>
        <v>469.28655847252793</v>
      </c>
      <c r="I14" s="108">
        <f>(G14/G$182)*100</f>
        <v>0.11022844013906365</v>
      </c>
      <c r="J14" s="103">
        <v>0</v>
      </c>
      <c r="K14" s="103">
        <v>0</v>
      </c>
      <c r="L14" s="116" t="s">
        <v>57</v>
      </c>
      <c r="M14" s="103">
        <v>0</v>
      </c>
      <c r="N14" s="103">
        <v>0</v>
      </c>
      <c r="O14" s="116" t="s">
        <v>57</v>
      </c>
      <c r="P14" s="108">
        <f>(N14/N$182)*100</f>
        <v>0</v>
      </c>
      <c r="Q14" s="103">
        <v>311</v>
      </c>
      <c r="R14" s="103">
        <v>796</v>
      </c>
      <c r="S14" s="107">
        <f t="shared" si="12"/>
        <v>155.94855305466237</v>
      </c>
      <c r="T14" s="103">
        <v>495</v>
      </c>
      <c r="U14" s="103">
        <v>2277</v>
      </c>
      <c r="V14" s="107">
        <f t="shared" si="13"/>
        <v>360</v>
      </c>
      <c r="W14" s="108">
        <f>(U14/U$182)*100</f>
        <v>1.609249260837255E-2</v>
      </c>
      <c r="X14" s="16">
        <v>90.67999040450006</v>
      </c>
      <c r="Y14" s="16">
        <v>229.18558300060002</v>
      </c>
      <c r="Z14" s="107">
        <f t="shared" si="14"/>
        <v>152.7410754878361</v>
      </c>
      <c r="AA14" s="16">
        <v>119.94608930870005</v>
      </c>
      <c r="AB14" s="16">
        <v>679.67731814500041</v>
      </c>
      <c r="AC14" s="107">
        <f t="shared" si="15"/>
        <v>466.65233694759678</v>
      </c>
      <c r="AD14" s="108">
        <f>(AB14/AB$182)*100</f>
        <v>0.34991943384341151</v>
      </c>
    </row>
    <row r="15" spans="1:30">
      <c r="A15" s="5"/>
      <c r="B15" s="119" t="s">
        <v>6</v>
      </c>
      <c r="C15" s="16">
        <v>4.8173999999999992E-4</v>
      </c>
      <c r="D15" s="16">
        <v>0</v>
      </c>
      <c r="E15" s="107">
        <f t="shared" si="8"/>
        <v>-100</v>
      </c>
      <c r="F15" s="16">
        <v>4.8173999999999992E-4</v>
      </c>
      <c r="G15" s="16">
        <v>1.0878000000000003E-4</v>
      </c>
      <c r="H15" s="107">
        <f t="shared" si="9"/>
        <v>-77.419354838709666</v>
      </c>
      <c r="I15" s="108">
        <f>(G15/G$183)*100</f>
        <v>5.4924690505741132E-5</v>
      </c>
      <c r="J15" s="103">
        <v>1</v>
      </c>
      <c r="K15" s="103">
        <v>0</v>
      </c>
      <c r="L15" s="107">
        <f t="shared" si="10"/>
        <v>-100</v>
      </c>
      <c r="M15" s="103">
        <v>1</v>
      </c>
      <c r="N15" s="103">
        <v>0</v>
      </c>
      <c r="O15" s="107">
        <f t="shared" si="11"/>
        <v>-100</v>
      </c>
      <c r="P15" s="108">
        <f>(N15/N$183)*100</f>
        <v>0</v>
      </c>
      <c r="Q15" s="103">
        <v>62</v>
      </c>
      <c r="R15" s="103">
        <v>0</v>
      </c>
      <c r="S15" s="107">
        <f t="shared" si="12"/>
        <v>-100</v>
      </c>
      <c r="T15" s="103">
        <v>62</v>
      </c>
      <c r="U15" s="103">
        <v>14</v>
      </c>
      <c r="V15" s="107">
        <f t="shared" si="13"/>
        <v>-77.41935483870968</v>
      </c>
      <c r="W15" s="108">
        <f>(U15/U$183)*100</f>
        <v>2.3719526761556069E-3</v>
      </c>
      <c r="X15" s="16">
        <v>0.18600000000000003</v>
      </c>
      <c r="Y15" s="16">
        <v>0</v>
      </c>
      <c r="Z15" s="107">
        <f t="shared" si="14"/>
        <v>-100</v>
      </c>
      <c r="AA15" s="16">
        <v>0.18600000000000003</v>
      </c>
      <c r="AB15" s="16">
        <v>4.2000000000000003E-2</v>
      </c>
      <c r="AC15" s="107">
        <f t="shared" si="15"/>
        <v>-77.41935483870968</v>
      </c>
      <c r="AD15" s="108">
        <f>(AB15/AB$183)*100</f>
        <v>5.5790910364618196E-5</v>
      </c>
    </row>
    <row r="16" spans="1:30">
      <c r="A16" s="5"/>
      <c r="B16" s="119" t="s">
        <v>25</v>
      </c>
      <c r="C16" s="16">
        <v>0</v>
      </c>
      <c r="D16" s="16">
        <v>0</v>
      </c>
      <c r="E16" s="116" t="s">
        <v>57</v>
      </c>
      <c r="F16" s="16">
        <v>0</v>
      </c>
      <c r="G16" s="16">
        <v>0</v>
      </c>
      <c r="H16" s="107">
        <v>0</v>
      </c>
      <c r="I16" s="108">
        <f>(G16/G$184)*100</f>
        <v>0</v>
      </c>
      <c r="J16" s="103">
        <v>0</v>
      </c>
      <c r="K16" s="103">
        <v>0</v>
      </c>
      <c r="L16" s="116" t="s">
        <v>57</v>
      </c>
      <c r="M16" s="103">
        <v>0</v>
      </c>
      <c r="N16" s="103">
        <v>0</v>
      </c>
      <c r="O16" s="116" t="s">
        <v>57</v>
      </c>
      <c r="P16" s="108">
        <f>(N16/N$184)*100</f>
        <v>0</v>
      </c>
      <c r="Q16" s="103">
        <v>0</v>
      </c>
      <c r="R16" s="103">
        <v>0</v>
      </c>
      <c r="S16" s="116" t="s">
        <v>57</v>
      </c>
      <c r="T16" s="103">
        <v>0</v>
      </c>
      <c r="U16" s="103">
        <v>0</v>
      </c>
      <c r="V16" s="107">
        <v>0</v>
      </c>
      <c r="W16" s="108">
        <f>(U16/U$184)*100</f>
        <v>0</v>
      </c>
      <c r="X16" s="16">
        <v>0</v>
      </c>
      <c r="Y16" s="16">
        <v>0</v>
      </c>
      <c r="Z16" s="116" t="s">
        <v>57</v>
      </c>
      <c r="AA16" s="16">
        <v>0</v>
      </c>
      <c r="AB16" s="16">
        <v>0</v>
      </c>
      <c r="AC16" s="116" t="s">
        <v>57</v>
      </c>
      <c r="AD16" s="108">
        <f>(AB16/AB$184)*100</f>
        <v>0</v>
      </c>
    </row>
    <row r="17" spans="1:30">
      <c r="A17" s="5"/>
      <c r="B17" s="119"/>
      <c r="C17" s="16"/>
      <c r="D17" s="16"/>
      <c r="E17" s="107"/>
      <c r="F17" s="16"/>
      <c r="G17" s="16"/>
      <c r="H17" s="107"/>
      <c r="I17" s="108"/>
      <c r="J17" s="103"/>
      <c r="K17" s="103"/>
      <c r="L17" s="107"/>
      <c r="M17" s="103"/>
      <c r="N17" s="103"/>
      <c r="O17" s="107"/>
      <c r="P17" s="108"/>
      <c r="Q17" s="103"/>
      <c r="R17" s="103"/>
      <c r="S17" s="107"/>
      <c r="T17" s="103"/>
      <c r="U17" s="103"/>
      <c r="V17" s="107"/>
      <c r="W17" s="108"/>
      <c r="X17" s="16"/>
      <c r="Y17" s="16"/>
      <c r="Z17" s="107"/>
      <c r="AA17" s="16"/>
      <c r="AB17" s="16"/>
      <c r="AC17" s="107"/>
      <c r="AD17" s="108"/>
    </row>
    <row r="18" spans="1:30" s="25" customFormat="1" ht="15">
      <c r="A18" s="17">
        <v>3</v>
      </c>
      <c r="B18" s="118" t="s">
        <v>22</v>
      </c>
      <c r="C18" s="12">
        <f>C19+C20+C21+C22+C23</f>
        <v>4.593696993</v>
      </c>
      <c r="D18" s="12">
        <f>D19+D20+D21+D22+D23</f>
        <v>2.4648124469999995</v>
      </c>
      <c r="E18" s="105">
        <f t="shared" ref="E18:E23" si="16">((D18-C18)/C18)*100</f>
        <v>-46.343599702898395</v>
      </c>
      <c r="F18" s="12">
        <f>F19+F20+F21+F22+F23</f>
        <v>8.3228309520000003</v>
      </c>
      <c r="G18" s="12">
        <f>G19+G20+G21+G22+G23</f>
        <v>6.0923147349999995</v>
      </c>
      <c r="H18" s="105">
        <f t="shared" ref="H18:H23" si="17">((G18-F18)/F18)*100</f>
        <v>-26.799970224842802</v>
      </c>
      <c r="I18" s="106">
        <f>(G18/G$179)*100</f>
        <v>2.6819746681544993E-2</v>
      </c>
      <c r="J18" s="23">
        <f>J19+J20+J21+J22+J23</f>
        <v>1139</v>
      </c>
      <c r="K18" s="23">
        <f>K19+K20+K21+K22+K23</f>
        <v>1095</v>
      </c>
      <c r="L18" s="105">
        <f t="shared" ref="L18:L23" si="18">((K18-J18)/J18)*100</f>
        <v>-3.8630377524143986</v>
      </c>
      <c r="M18" s="23">
        <f>M19+M20+M21+M22+M23</f>
        <v>1883</v>
      </c>
      <c r="N18" s="23">
        <f>N19+N20+N21+N22+N23</f>
        <v>2064</v>
      </c>
      <c r="O18" s="105">
        <f t="shared" ref="O18:O23" si="19">((N18-M18)/M18)*100</f>
        <v>9.612320764737122</v>
      </c>
      <c r="P18" s="106">
        <f>(N18/N$179)*100</f>
        <v>0.1111237333698003</v>
      </c>
      <c r="Q18" s="23">
        <f>Q19+Q20+Q21+Q22+Q23</f>
        <v>16114</v>
      </c>
      <c r="R18" s="23">
        <f>R19+R20+R21+R22+R23</f>
        <v>15817</v>
      </c>
      <c r="S18" s="105">
        <f t="shared" ref="S18:S23" si="20">((R18-Q18)/Q18)*100</f>
        <v>-1.8431177857763437</v>
      </c>
      <c r="T18" s="23">
        <f>T19+T20+T21+T22+T23</f>
        <v>28783</v>
      </c>
      <c r="U18" s="23">
        <f>U19+U20+U21+U22+U23</f>
        <v>25520</v>
      </c>
      <c r="V18" s="105">
        <f t="shared" ref="V18:V23" si="21">((U18-T18)/T18)*100</f>
        <v>-11.336552826321093</v>
      </c>
      <c r="W18" s="106">
        <f>(U18/U$179)*100</f>
        <v>0.11440864850480179</v>
      </c>
      <c r="X18" s="12">
        <f>X19+X20+X21+X22+X23</f>
        <v>2664.0321476999998</v>
      </c>
      <c r="Y18" s="12">
        <f>Y19+Y20+Y21+Y22+Y23</f>
        <v>3532.6362304000004</v>
      </c>
      <c r="Z18" s="105">
        <f t="shared" ref="Z18:Z23" si="22">((Y18-X18)/X18)*100</f>
        <v>32.604864901871125</v>
      </c>
      <c r="AA18" s="12">
        <f>AA19+AA20+AA21+AA22+AA23</f>
        <v>4567.3131992999997</v>
      </c>
      <c r="AB18" s="12">
        <f>AB19+AB20+AB21+AB22+AB23</f>
        <v>8045.7900092999998</v>
      </c>
      <c r="AC18" s="105">
        <f t="shared" ref="AC18:AC23" si="23">((AB18-AA18)/AA18)*100</f>
        <v>76.160242536752719</v>
      </c>
      <c r="AD18" s="106">
        <f>(AB18/AB$179)*100</f>
        <v>1.071698836141936</v>
      </c>
    </row>
    <row r="19" spans="1:30">
      <c r="A19" s="5"/>
      <c r="B19" s="119" t="s">
        <v>3</v>
      </c>
      <c r="C19" s="16">
        <v>6.0885000000000009E-2</v>
      </c>
      <c r="D19" s="16">
        <v>1E-3</v>
      </c>
      <c r="E19" s="107">
        <f t="shared" si="16"/>
        <v>-98.357559333169092</v>
      </c>
      <c r="F19" s="16">
        <v>7.4830099999999997E-2</v>
      </c>
      <c r="G19" s="16">
        <v>2.0999999999999999E-3</v>
      </c>
      <c r="H19" s="107">
        <f t="shared" si="17"/>
        <v>-97.193642665184186</v>
      </c>
      <c r="I19" s="108">
        <f>(G19/G$180)*100</f>
        <v>6.4794108776470229E-5</v>
      </c>
      <c r="J19" s="103">
        <v>4</v>
      </c>
      <c r="K19" s="103">
        <v>0</v>
      </c>
      <c r="L19" s="107">
        <f t="shared" si="18"/>
        <v>-100</v>
      </c>
      <c r="M19" s="103">
        <v>6</v>
      </c>
      <c r="N19" s="103">
        <v>0</v>
      </c>
      <c r="O19" s="107">
        <f t="shared" si="19"/>
        <v>-100</v>
      </c>
      <c r="P19" s="108">
        <f>(N19/N$180)*100</f>
        <v>0</v>
      </c>
      <c r="Q19" s="103">
        <v>0</v>
      </c>
      <c r="R19" s="103">
        <v>0</v>
      </c>
      <c r="S19" s="116" t="s">
        <v>57</v>
      </c>
      <c r="T19" s="103">
        <v>0</v>
      </c>
      <c r="U19" s="103">
        <v>0</v>
      </c>
      <c r="V19" s="116" t="s">
        <v>57</v>
      </c>
      <c r="W19" s="116" t="s">
        <v>57</v>
      </c>
      <c r="X19" s="16">
        <v>2.5499999999999998</v>
      </c>
      <c r="Y19" s="16">
        <v>0</v>
      </c>
      <c r="Z19" s="107">
        <f t="shared" si="22"/>
        <v>-100</v>
      </c>
      <c r="AA19" s="16">
        <v>3.85</v>
      </c>
      <c r="AB19" s="16">
        <v>0</v>
      </c>
      <c r="AC19" s="107">
        <f t="shared" si="23"/>
        <v>-100</v>
      </c>
      <c r="AD19" s="108">
        <f>(AB19/AB$180)*100</f>
        <v>0</v>
      </c>
    </row>
    <row r="20" spans="1:30">
      <c r="A20" s="5"/>
      <c r="B20" s="119" t="s">
        <v>4</v>
      </c>
      <c r="C20" s="16">
        <v>2.6319205420000005</v>
      </c>
      <c r="D20" s="16">
        <v>1.4161417069999995</v>
      </c>
      <c r="E20" s="107">
        <f t="shared" si="16"/>
        <v>-46.193599525467768</v>
      </c>
      <c r="F20" s="16">
        <v>5.2455753749999996</v>
      </c>
      <c r="G20" s="16">
        <v>2.6564327119999995</v>
      </c>
      <c r="H20" s="107">
        <f t="shared" si="17"/>
        <v>-49.358601829260728</v>
      </c>
      <c r="I20" s="108">
        <f>(G20/G$181)*100</f>
        <v>4.3020022042579292E-2</v>
      </c>
      <c r="J20" s="103">
        <v>1130</v>
      </c>
      <c r="K20" s="103">
        <v>1094</v>
      </c>
      <c r="L20" s="107">
        <f t="shared" si="18"/>
        <v>-3.1858407079646018</v>
      </c>
      <c r="M20" s="103">
        <v>1869</v>
      </c>
      <c r="N20" s="103">
        <v>2052</v>
      </c>
      <c r="O20" s="107">
        <f t="shared" si="19"/>
        <v>9.7913322632423743</v>
      </c>
      <c r="P20" s="108">
        <f>(N20/N$181)*100</f>
        <v>0.11666528320895481</v>
      </c>
      <c r="Q20" s="103">
        <v>0</v>
      </c>
      <c r="R20" s="103">
        <v>0</v>
      </c>
      <c r="S20" s="116" t="s">
        <v>57</v>
      </c>
      <c r="T20" s="103">
        <v>0</v>
      </c>
      <c r="U20" s="103">
        <v>0</v>
      </c>
      <c r="V20" s="116" t="s">
        <v>57</v>
      </c>
      <c r="W20" s="116" t="s">
        <v>57</v>
      </c>
      <c r="X20" s="16">
        <v>719.60697720000007</v>
      </c>
      <c r="Y20" s="16">
        <v>1068.3067650999999</v>
      </c>
      <c r="Z20" s="107">
        <f t="shared" si="22"/>
        <v>48.456977065007784</v>
      </c>
      <c r="AA20" s="16">
        <v>1124.5900872</v>
      </c>
      <c r="AB20" s="16">
        <v>2009.724569</v>
      </c>
      <c r="AC20" s="107">
        <f t="shared" si="23"/>
        <v>78.707298941590736</v>
      </c>
      <c r="AD20" s="108">
        <f>(AB20/AB$181)*100</f>
        <v>1.0244510104735747</v>
      </c>
    </row>
    <row r="21" spans="1:30">
      <c r="A21" s="5"/>
      <c r="B21" s="119" t="s">
        <v>5</v>
      </c>
      <c r="C21" s="16">
        <v>0</v>
      </c>
      <c r="D21" s="16">
        <v>0</v>
      </c>
      <c r="E21" s="116" t="s">
        <v>57</v>
      </c>
      <c r="F21" s="16">
        <v>0</v>
      </c>
      <c r="G21" s="16">
        <v>0</v>
      </c>
      <c r="H21" s="107">
        <v>0</v>
      </c>
      <c r="I21" s="108">
        <f>(G21/G$182)*100</f>
        <v>0</v>
      </c>
      <c r="J21" s="103">
        <v>0</v>
      </c>
      <c r="K21" s="103">
        <v>0</v>
      </c>
      <c r="L21" s="116" t="s">
        <v>57</v>
      </c>
      <c r="M21" s="103">
        <v>0</v>
      </c>
      <c r="N21" s="103">
        <v>0</v>
      </c>
      <c r="O21" s="116" t="s">
        <v>57</v>
      </c>
      <c r="P21" s="108">
        <f>(N21/N$182)*100</f>
        <v>0</v>
      </c>
      <c r="Q21" s="103">
        <v>0</v>
      </c>
      <c r="R21" s="103">
        <v>0</v>
      </c>
      <c r="S21" s="116" t="s">
        <v>57</v>
      </c>
      <c r="T21" s="103">
        <v>0</v>
      </c>
      <c r="U21" s="103">
        <v>0</v>
      </c>
      <c r="V21" s="116" t="s">
        <v>57</v>
      </c>
      <c r="W21" s="108">
        <f>(U21/U$182)*100</f>
        <v>0</v>
      </c>
      <c r="X21" s="16">
        <v>0</v>
      </c>
      <c r="Y21" s="16">
        <v>0</v>
      </c>
      <c r="Z21" s="116" t="s">
        <v>57</v>
      </c>
      <c r="AA21" s="16">
        <v>0</v>
      </c>
      <c r="AB21" s="16">
        <v>0</v>
      </c>
      <c r="AC21" s="116" t="s">
        <v>57</v>
      </c>
      <c r="AD21" s="108">
        <f>(AB21/AB$182)*100</f>
        <v>0</v>
      </c>
    </row>
    <row r="22" spans="1:30">
      <c r="A22" s="5"/>
      <c r="B22" s="119" t="s">
        <v>6</v>
      </c>
      <c r="C22" s="16">
        <v>0</v>
      </c>
      <c r="D22" s="16">
        <v>0</v>
      </c>
      <c r="E22" s="116" t="s">
        <v>57</v>
      </c>
      <c r="F22" s="16">
        <v>0</v>
      </c>
      <c r="G22" s="16">
        <v>0</v>
      </c>
      <c r="H22" s="107">
        <v>0</v>
      </c>
      <c r="I22" s="108">
        <f>(G22/G$183)*100</f>
        <v>0</v>
      </c>
      <c r="J22" s="103">
        <v>0</v>
      </c>
      <c r="K22" s="103">
        <v>0</v>
      </c>
      <c r="L22" s="116" t="s">
        <v>57</v>
      </c>
      <c r="M22" s="103">
        <v>0</v>
      </c>
      <c r="N22" s="103">
        <v>0</v>
      </c>
      <c r="O22" s="116" t="s">
        <v>57</v>
      </c>
      <c r="P22" s="108">
        <f>(N22/N$183)*100</f>
        <v>0</v>
      </c>
      <c r="Q22" s="103">
        <v>0</v>
      </c>
      <c r="R22" s="103">
        <v>0</v>
      </c>
      <c r="S22" s="116" t="s">
        <v>57</v>
      </c>
      <c r="T22" s="103">
        <v>0</v>
      </c>
      <c r="U22" s="103">
        <v>0</v>
      </c>
      <c r="V22" s="116" t="s">
        <v>57</v>
      </c>
      <c r="W22" s="108">
        <f>(U22/U$183)*100</f>
        <v>0</v>
      </c>
      <c r="X22" s="16">
        <v>0</v>
      </c>
      <c r="Y22" s="16">
        <v>0</v>
      </c>
      <c r="Z22" s="116" t="s">
        <v>57</v>
      </c>
      <c r="AA22" s="16">
        <v>0</v>
      </c>
      <c r="AB22" s="16">
        <v>0</v>
      </c>
      <c r="AC22" s="116" t="s">
        <v>57</v>
      </c>
      <c r="AD22" s="108">
        <f>(AB22/AB$183)*100</f>
        <v>0</v>
      </c>
    </row>
    <row r="23" spans="1:30">
      <c r="A23" s="5"/>
      <c r="B23" s="119" t="s">
        <v>25</v>
      </c>
      <c r="C23" s="16">
        <v>1.9008914509999999</v>
      </c>
      <c r="D23" s="16">
        <v>1.04767074</v>
      </c>
      <c r="E23" s="107">
        <f t="shared" si="16"/>
        <v>-44.885293715806178</v>
      </c>
      <c r="F23" s="16">
        <v>3.0024254770000001</v>
      </c>
      <c r="G23" s="16">
        <v>3.433782023</v>
      </c>
      <c r="H23" s="107">
        <f t="shared" si="17"/>
        <v>14.366935975743452</v>
      </c>
      <c r="I23" s="108">
        <f>(G23/G$184)*100</f>
        <v>0.61635895700089827</v>
      </c>
      <c r="J23" s="103">
        <v>5</v>
      </c>
      <c r="K23" s="103">
        <v>1</v>
      </c>
      <c r="L23" s="107">
        <f t="shared" si="18"/>
        <v>-80</v>
      </c>
      <c r="M23" s="103">
        <v>8</v>
      </c>
      <c r="N23" s="103">
        <v>12</v>
      </c>
      <c r="O23" s="107">
        <f t="shared" si="19"/>
        <v>50</v>
      </c>
      <c r="P23" s="108">
        <f>(N23/N$184)*100</f>
        <v>0.49200492004920049</v>
      </c>
      <c r="Q23" s="103">
        <v>16114</v>
      </c>
      <c r="R23" s="103">
        <v>15817</v>
      </c>
      <c r="S23" s="107">
        <f t="shared" si="20"/>
        <v>-1.8431177857763437</v>
      </c>
      <c r="T23" s="103">
        <v>28783</v>
      </c>
      <c r="U23" s="103">
        <v>25520</v>
      </c>
      <c r="V23" s="107">
        <f t="shared" si="21"/>
        <v>-11.336552826321093</v>
      </c>
      <c r="W23" s="108">
        <f>(U23/U$184)*100</f>
        <v>0.33728417513401493</v>
      </c>
      <c r="X23" s="16">
        <v>1941.8751705</v>
      </c>
      <c r="Y23" s="16">
        <v>2464.3294653000003</v>
      </c>
      <c r="Z23" s="107">
        <f t="shared" si="22"/>
        <v>26.904628203546014</v>
      </c>
      <c r="AA23" s="16">
        <v>3438.8731121000001</v>
      </c>
      <c r="AB23" s="16">
        <v>6036.0654402999999</v>
      </c>
      <c r="AC23" s="107">
        <f t="shared" si="23"/>
        <v>75.524517582853903</v>
      </c>
      <c r="AD23" s="108">
        <f>(AB23/AB$184)*100</f>
        <v>2.1443550257427293</v>
      </c>
    </row>
    <row r="24" spans="1:30">
      <c r="A24" s="5"/>
      <c r="B24" s="119"/>
      <c r="C24" s="16"/>
      <c r="D24" s="16"/>
      <c r="E24" s="107"/>
      <c r="F24" s="16"/>
      <c r="G24" s="16"/>
      <c r="H24" s="107"/>
      <c r="I24" s="108"/>
      <c r="J24" s="103"/>
      <c r="K24" s="103"/>
      <c r="L24" s="107"/>
      <c r="M24" s="103"/>
      <c r="N24" s="103"/>
      <c r="O24" s="107"/>
      <c r="P24" s="108"/>
      <c r="Q24" s="103"/>
      <c r="R24" s="103"/>
      <c r="S24" s="107"/>
      <c r="T24" s="103"/>
      <c r="U24" s="103"/>
      <c r="V24" s="107"/>
      <c r="W24" s="108"/>
      <c r="X24" s="16"/>
      <c r="Y24" s="16"/>
      <c r="Z24" s="107"/>
      <c r="AA24" s="16"/>
      <c r="AB24" s="16"/>
      <c r="AC24" s="107"/>
      <c r="AD24" s="108"/>
    </row>
    <row r="25" spans="1:30" s="25" customFormat="1" ht="15">
      <c r="A25" s="17">
        <v>4</v>
      </c>
      <c r="B25" s="118" t="s">
        <v>30</v>
      </c>
      <c r="C25" s="12">
        <f>C26+C27+C28+C29+C30</f>
        <v>11.894576235033171</v>
      </c>
      <c r="D25" s="12">
        <f>D26+D27+D28+D29+D30</f>
        <v>6.7554118462109285</v>
      </c>
      <c r="E25" s="105">
        <f t="shared" ref="E25:E30" si="24">((D25-C25)/C25)*100</f>
        <v>-43.205947713259668</v>
      </c>
      <c r="F25" s="12">
        <f>F26+F27+F28+F29+F30</f>
        <v>30.918481839635987</v>
      </c>
      <c r="G25" s="12">
        <f>G26+G27+G28+G29+G30</f>
        <v>20.615707763915196</v>
      </c>
      <c r="H25" s="105">
        <f t="shared" ref="H25:H30" si="25">((G25-F25)/F25)*100</f>
        <v>-33.322380216331112</v>
      </c>
      <c r="I25" s="106">
        <f>(G25/G$179)*100</f>
        <v>9.075500592780289E-2</v>
      </c>
      <c r="J25" s="23">
        <f>J26+J27+J28+J29+J30</f>
        <v>1405</v>
      </c>
      <c r="K25" s="23">
        <f>K26+K27+K28+K29+K30</f>
        <v>813</v>
      </c>
      <c r="L25" s="105">
        <f t="shared" ref="L25:L30" si="26">((K25-J25)/J25)*100</f>
        <v>-42.135231316725978</v>
      </c>
      <c r="M25" s="23">
        <f>M26+M27+M28+M29+M30</f>
        <v>2688</v>
      </c>
      <c r="N25" s="23">
        <f>N26+N27+N28+N29+N30</f>
        <v>1668</v>
      </c>
      <c r="O25" s="105">
        <f t="shared" ref="O25:O30" si="27">((N25-M25)/M25)*100</f>
        <v>-37.946428571428569</v>
      </c>
      <c r="P25" s="106">
        <f>(N25/N$179)*100</f>
        <v>8.9803482200013038E-2</v>
      </c>
      <c r="Q25" s="23">
        <f>Q26+Q27+Q28+Q29+Q30</f>
        <v>98101</v>
      </c>
      <c r="R25" s="23">
        <f>R26+R27+R28+R29+R30</f>
        <v>25034</v>
      </c>
      <c r="S25" s="105">
        <f t="shared" ref="S25:S30" si="28">((R25-Q25)/Q25)*100</f>
        <v>-74.481401820572685</v>
      </c>
      <c r="T25" s="23">
        <f>T26+T27+T28+T29+T30</f>
        <v>178499</v>
      </c>
      <c r="U25" s="23">
        <f>U26+U27+U28+U29+U30</f>
        <v>41366</v>
      </c>
      <c r="V25" s="105">
        <f t="shared" ref="V25:V30" si="29">((U25-T25)/T25)*100</f>
        <v>-76.825640479778599</v>
      </c>
      <c r="W25" s="106">
        <f>(U25/U$179)*100</f>
        <v>0.1854478116790608</v>
      </c>
      <c r="X25" s="12">
        <f>X26+X27+X28+X29+X30</f>
        <v>3882.3929271078732</v>
      </c>
      <c r="Y25" s="12">
        <f>Y26+Y27+Y28+Y29+Y30</f>
        <v>276.51926424892304</v>
      </c>
      <c r="Z25" s="105">
        <f t="shared" ref="Z25:Z30" si="30">((Y25-X25)/X25)*100</f>
        <v>-92.877607459095813</v>
      </c>
      <c r="AA25" s="12">
        <f>AA26+AA27+AA28+AA29+AA30</f>
        <v>6222.6773450575347</v>
      </c>
      <c r="AB25" s="12">
        <f>AB26+AB27+AB28+AB29+AB30</f>
        <v>689.53563935331192</v>
      </c>
      <c r="AC25" s="105">
        <f t="shared" ref="AC25:AC30" si="31">((AB25-AA25)/AA25)*100</f>
        <v>-88.918987742454831</v>
      </c>
      <c r="AD25" s="106">
        <f>(AB25/AB$179)*100</f>
        <v>9.1846113472904611E-2</v>
      </c>
    </row>
    <row r="26" spans="1:30">
      <c r="A26" s="5"/>
      <c r="B26" s="119" t="s">
        <v>3</v>
      </c>
      <c r="C26" s="16">
        <v>0.66712999999999989</v>
      </c>
      <c r="D26" s="16">
        <v>0.30576179999999992</v>
      </c>
      <c r="E26" s="107">
        <f t="shared" si="24"/>
        <v>-54.167583529447036</v>
      </c>
      <c r="F26" s="16">
        <v>1.3364016999999999</v>
      </c>
      <c r="G26" s="16">
        <v>0.98045669999999996</v>
      </c>
      <c r="H26" s="107">
        <f t="shared" si="25"/>
        <v>-26.634581503450644</v>
      </c>
      <c r="I26" s="108">
        <f>(G26/G$180)*100</f>
        <v>3.0251341938294783E-2</v>
      </c>
      <c r="J26" s="103">
        <v>11</v>
      </c>
      <c r="K26" s="103">
        <v>8</v>
      </c>
      <c r="L26" s="107">
        <f t="shared" si="26"/>
        <v>-27.27272727272727</v>
      </c>
      <c r="M26" s="103">
        <v>32</v>
      </c>
      <c r="N26" s="103">
        <v>-28</v>
      </c>
      <c r="O26" s="107">
        <f t="shared" si="27"/>
        <v>-187.5</v>
      </c>
      <c r="P26" s="108">
        <f>(N26/N$180)*100</f>
        <v>-2.9437120208583026E-2</v>
      </c>
      <c r="Q26" s="103">
        <v>0</v>
      </c>
      <c r="R26" s="103">
        <v>0</v>
      </c>
      <c r="S26" s="116" t="s">
        <v>57</v>
      </c>
      <c r="T26" s="103">
        <v>0</v>
      </c>
      <c r="U26" s="103">
        <v>0</v>
      </c>
      <c r="V26" s="116" t="s">
        <v>57</v>
      </c>
      <c r="W26" s="116" t="s">
        <v>57</v>
      </c>
      <c r="X26" s="16">
        <v>4.0039999999999978E-2</v>
      </c>
      <c r="Y26" s="16">
        <v>4.3749999999999997E-2</v>
      </c>
      <c r="Z26" s="107">
        <f t="shared" si="30"/>
        <v>9.2657342657343182</v>
      </c>
      <c r="AA26" s="16">
        <v>0.16020869999999998</v>
      </c>
      <c r="AB26" s="16">
        <v>0.74278589999999989</v>
      </c>
      <c r="AC26" s="107">
        <f t="shared" si="31"/>
        <v>363.63643172936298</v>
      </c>
      <c r="AD26" s="108">
        <f>(AB26/AB$180)*100</f>
        <v>2.0808297719853618E-2</v>
      </c>
    </row>
    <row r="27" spans="1:30">
      <c r="A27" s="5"/>
      <c r="B27" s="119" t="s">
        <v>4</v>
      </c>
      <c r="C27" s="16">
        <v>6.9541868999999989</v>
      </c>
      <c r="D27" s="16">
        <v>4.9358850000000007</v>
      </c>
      <c r="E27" s="107">
        <f t="shared" si="24"/>
        <v>-29.02283083590978</v>
      </c>
      <c r="F27" s="16">
        <v>17.944096699999999</v>
      </c>
      <c r="G27" s="16">
        <v>16.790965700000001</v>
      </c>
      <c r="H27" s="107">
        <f t="shared" si="25"/>
        <v>-6.4262415616607687</v>
      </c>
      <c r="I27" s="108">
        <f>(G27/G$181)*100</f>
        <v>0.27192396452095524</v>
      </c>
      <c r="J27" s="103">
        <v>1377</v>
      </c>
      <c r="K27" s="103">
        <v>805</v>
      </c>
      <c r="L27" s="107">
        <f t="shared" si="26"/>
        <v>-41.539578794480754</v>
      </c>
      <c r="M27" s="103">
        <v>2626</v>
      </c>
      <c r="N27" s="103">
        <v>1696</v>
      </c>
      <c r="O27" s="107">
        <f t="shared" si="27"/>
        <v>-35.415079969535412</v>
      </c>
      <c r="P27" s="108">
        <f>(N27/N$181)*100</f>
        <v>9.642510736958447E-2</v>
      </c>
      <c r="Q27" s="103">
        <v>0</v>
      </c>
      <c r="R27" s="103">
        <v>0</v>
      </c>
      <c r="S27" s="116" t="s">
        <v>57</v>
      </c>
      <c r="T27" s="103">
        <v>0</v>
      </c>
      <c r="U27" s="103">
        <v>0</v>
      </c>
      <c r="V27" s="116" t="s">
        <v>57</v>
      </c>
      <c r="W27" s="116" t="s">
        <v>57</v>
      </c>
      <c r="X27" s="16">
        <v>157.915233</v>
      </c>
      <c r="Y27" s="16">
        <v>128.42465330000002</v>
      </c>
      <c r="Z27" s="107">
        <f t="shared" si="30"/>
        <v>-18.674942967661636</v>
      </c>
      <c r="AA27" s="16">
        <v>346.11078480000003</v>
      </c>
      <c r="AB27" s="16">
        <v>327.26297260000001</v>
      </c>
      <c r="AC27" s="107">
        <f t="shared" si="31"/>
        <v>-5.4456009542988442</v>
      </c>
      <c r="AD27" s="108">
        <f>(AB27/AB$181)*100</f>
        <v>0.16682130882117696</v>
      </c>
    </row>
    <row r="28" spans="1:30">
      <c r="A28" s="5"/>
      <c r="B28" s="119" t="s">
        <v>5</v>
      </c>
      <c r="C28" s="16">
        <v>0.33832275702901726</v>
      </c>
      <c r="D28" s="16">
        <v>9.1701758000000397E-2</v>
      </c>
      <c r="E28" s="107">
        <f t="shared" si="24"/>
        <v>-72.895184821358228</v>
      </c>
      <c r="F28" s="16">
        <v>0.40808048502901728</v>
      </c>
      <c r="G28" s="16">
        <v>9.1701758000000397E-2</v>
      </c>
      <c r="H28" s="107">
        <f t="shared" si="25"/>
        <v>-77.528511809752473</v>
      </c>
      <c r="I28" s="108">
        <f>(G28/G$182)*100</f>
        <v>7.309994773783521E-4</v>
      </c>
      <c r="J28" s="103">
        <v>0</v>
      </c>
      <c r="K28" s="103">
        <v>0</v>
      </c>
      <c r="L28" s="116" t="s">
        <v>57</v>
      </c>
      <c r="M28" s="103">
        <v>0</v>
      </c>
      <c r="N28" s="103">
        <v>0</v>
      </c>
      <c r="O28" s="116" t="s">
        <v>57</v>
      </c>
      <c r="P28" s="108">
        <f>(N28/N$182)*100</f>
        <v>0</v>
      </c>
      <c r="Q28" s="103">
        <v>414</v>
      </c>
      <c r="R28" s="103">
        <v>1295</v>
      </c>
      <c r="S28" s="107">
        <f t="shared" si="28"/>
        <v>212.80193236714976</v>
      </c>
      <c r="T28" s="103">
        <v>2832</v>
      </c>
      <c r="U28" s="103">
        <v>1295</v>
      </c>
      <c r="V28" s="107">
        <f t="shared" si="29"/>
        <v>-54.272598870056498</v>
      </c>
      <c r="W28" s="108">
        <f>(U28/U$182)*100</f>
        <v>9.1522959718236489E-3</v>
      </c>
      <c r="X28" s="16">
        <v>13.6704951</v>
      </c>
      <c r="Y28" s="16">
        <v>9.8543234999999996</v>
      </c>
      <c r="Z28" s="107">
        <f t="shared" si="30"/>
        <v>-27.915386912358432</v>
      </c>
      <c r="AA28" s="16">
        <v>22.365855099999997</v>
      </c>
      <c r="AB28" s="16">
        <v>8.0697645999999992</v>
      </c>
      <c r="AC28" s="107">
        <f t="shared" si="31"/>
        <v>-63.919266382084359</v>
      </c>
      <c r="AD28" s="108">
        <f>(AB28/AB$182)*100</f>
        <v>4.1545706833182707E-3</v>
      </c>
    </row>
    <row r="29" spans="1:30">
      <c r="A29" s="5"/>
      <c r="B29" s="119" t="s">
        <v>6</v>
      </c>
      <c r="C29" s="16">
        <v>9.7662899999999997E-2</v>
      </c>
      <c r="D29" s="16">
        <v>0.15191399999999999</v>
      </c>
      <c r="E29" s="107">
        <f t="shared" si="24"/>
        <v>55.5493437118906</v>
      </c>
      <c r="F29" s="16">
        <v>0.16907369999999999</v>
      </c>
      <c r="G29" s="16">
        <v>0.15191399999999999</v>
      </c>
      <c r="H29" s="107">
        <f t="shared" si="25"/>
        <v>-10.149242608400952</v>
      </c>
      <c r="I29" s="108">
        <f>(G29/G$183)*100</f>
        <v>7.6703708710141164E-2</v>
      </c>
      <c r="J29" s="103">
        <v>0</v>
      </c>
      <c r="K29" s="103">
        <v>0</v>
      </c>
      <c r="L29" s="116" t="s">
        <v>57</v>
      </c>
      <c r="M29" s="103">
        <v>0</v>
      </c>
      <c r="N29" s="103">
        <v>0</v>
      </c>
      <c r="O29" s="116" t="s">
        <v>57</v>
      </c>
      <c r="P29" s="108">
        <f>(N29/N$183)*100</f>
        <v>0</v>
      </c>
      <c r="Q29" s="103">
        <v>0</v>
      </c>
      <c r="R29" s="103">
        <v>0</v>
      </c>
      <c r="S29" s="116" t="s">
        <v>57</v>
      </c>
      <c r="T29" s="103">
        <v>0</v>
      </c>
      <c r="U29" s="103">
        <v>0</v>
      </c>
      <c r="V29" s="116" t="s">
        <v>57</v>
      </c>
      <c r="W29" s="108">
        <f>(U29/U$183)*100</f>
        <v>0</v>
      </c>
      <c r="X29" s="16">
        <v>-2.2000000000000002E-2</v>
      </c>
      <c r="Y29" s="16">
        <v>-1.3260000000000003</v>
      </c>
      <c r="Z29" s="107">
        <f t="shared" si="30"/>
        <v>5927.2727272727279</v>
      </c>
      <c r="AA29" s="16">
        <v>-4.2500000000000003E-2</v>
      </c>
      <c r="AB29" s="16">
        <v>-1.6260000000000003</v>
      </c>
      <c r="AC29" s="107">
        <f t="shared" si="31"/>
        <v>3725.882352941177</v>
      </c>
      <c r="AD29" s="108">
        <f>(AB29/AB$183)*100</f>
        <v>-2.1599052441159334E-3</v>
      </c>
    </row>
    <row r="30" spans="1:30">
      <c r="A30" s="5"/>
      <c r="B30" s="119" t="s">
        <v>25</v>
      </c>
      <c r="C30" s="16">
        <v>3.8372736780041534</v>
      </c>
      <c r="D30" s="16">
        <v>1.2701492882109278</v>
      </c>
      <c r="E30" s="107">
        <f t="shared" si="24"/>
        <v>-66.899695075396366</v>
      </c>
      <c r="F30" s="16">
        <v>11.06082925460697</v>
      </c>
      <c r="G30" s="16">
        <v>2.6006696059151917</v>
      </c>
      <c r="H30" s="107">
        <f t="shared" si="25"/>
        <v>-76.48757117526263</v>
      </c>
      <c r="I30" s="108">
        <f>(G30/G$184)*100</f>
        <v>0.46681647089682626</v>
      </c>
      <c r="J30" s="103">
        <v>17</v>
      </c>
      <c r="K30" s="103">
        <v>0</v>
      </c>
      <c r="L30" s="107">
        <f t="shared" si="26"/>
        <v>-100</v>
      </c>
      <c r="M30" s="103">
        <v>30</v>
      </c>
      <c r="N30" s="103">
        <v>0</v>
      </c>
      <c r="O30" s="107">
        <f t="shared" si="27"/>
        <v>-100</v>
      </c>
      <c r="P30" s="108">
        <f>(N30/N$184)*100</f>
        <v>0</v>
      </c>
      <c r="Q30" s="103">
        <v>97687</v>
      </c>
      <c r="R30" s="103">
        <v>23739</v>
      </c>
      <c r="S30" s="107">
        <f t="shared" si="28"/>
        <v>-75.698915925353432</v>
      </c>
      <c r="T30" s="103">
        <v>175667</v>
      </c>
      <c r="U30" s="103">
        <v>40071</v>
      </c>
      <c r="V30" s="107">
        <f t="shared" si="29"/>
        <v>-77.189227344919658</v>
      </c>
      <c r="W30" s="108">
        <f>(U30/U$184)*100</f>
        <v>0.52959695069730062</v>
      </c>
      <c r="X30" s="16">
        <v>3710.7891590078734</v>
      </c>
      <c r="Y30" s="16">
        <v>139.522537448923</v>
      </c>
      <c r="Z30" s="107">
        <f t="shared" si="30"/>
        <v>-96.240084481484629</v>
      </c>
      <c r="AA30" s="16">
        <v>5854.082996457535</v>
      </c>
      <c r="AB30" s="16">
        <v>355.0861162533119</v>
      </c>
      <c r="AC30" s="107">
        <f t="shared" si="31"/>
        <v>-93.934385343217983</v>
      </c>
      <c r="AD30" s="108">
        <f>(AB30/AB$184)*100</f>
        <v>0.1261468593225544</v>
      </c>
    </row>
    <row r="31" spans="1:30">
      <c r="A31" s="5"/>
      <c r="B31" s="119"/>
      <c r="C31" s="16"/>
      <c r="D31" s="16"/>
      <c r="E31" s="107"/>
      <c r="F31" s="16"/>
      <c r="G31" s="16"/>
      <c r="H31" s="107"/>
      <c r="I31" s="108"/>
      <c r="J31" s="103"/>
      <c r="K31" s="103"/>
      <c r="L31" s="107"/>
      <c r="M31" s="103"/>
      <c r="N31" s="103"/>
      <c r="O31" s="107"/>
      <c r="P31" s="108"/>
      <c r="Q31" s="103"/>
      <c r="R31" s="103"/>
      <c r="S31" s="107"/>
      <c r="T31" s="103"/>
      <c r="U31" s="103"/>
      <c r="V31" s="107"/>
      <c r="W31" s="108"/>
      <c r="X31" s="16"/>
      <c r="Y31" s="16"/>
      <c r="Z31" s="107"/>
      <c r="AA31" s="16"/>
      <c r="AB31" s="16"/>
      <c r="AC31" s="107"/>
      <c r="AD31" s="108"/>
    </row>
    <row r="32" spans="1:30" s="25" customFormat="1" ht="15">
      <c r="A32" s="17">
        <v>5</v>
      </c>
      <c r="B32" s="118" t="s">
        <v>31</v>
      </c>
      <c r="C32" s="12">
        <f>C33+C34+C35+C36+C37</f>
        <v>175.62637063118174</v>
      </c>
      <c r="D32" s="12">
        <f>D33+D34+D35+D36+D37</f>
        <v>256.40173446881715</v>
      </c>
      <c r="E32" s="105">
        <f t="shared" ref="E32:E37" si="32">((D32-C32)/C32)*100</f>
        <v>45.992730788285201</v>
      </c>
      <c r="F32" s="12">
        <f>F33+F34+F35+F36+F37</f>
        <v>489.6703397172198</v>
      </c>
      <c r="G32" s="12">
        <f>G33+G34+G35+G36+G37</f>
        <v>680.95986286982054</v>
      </c>
      <c r="H32" s="105">
        <f t="shared" ref="H32:H37" si="33">((G32-F32)/F32)*100</f>
        <v>39.064960165459219</v>
      </c>
      <c r="I32" s="106">
        <f>(G32/G$179)*100</f>
        <v>2.9977392529554208</v>
      </c>
      <c r="J32" s="23">
        <f>J33+J34+J35+J36+J37</f>
        <v>28312</v>
      </c>
      <c r="K32" s="23">
        <f>K33+K34+K35+K36+K37</f>
        <v>19292</v>
      </c>
      <c r="L32" s="105">
        <f t="shared" ref="L32:L37" si="34">((K32-J32)/J32)*100</f>
        <v>-31.859282283130831</v>
      </c>
      <c r="M32" s="23">
        <f>M33+M34+M35+M36+M37</f>
        <v>43152</v>
      </c>
      <c r="N32" s="23">
        <f>N33+N34+N35+N36+N37</f>
        <v>38400</v>
      </c>
      <c r="O32" s="105">
        <f t="shared" ref="O32:O37" si="35">((N32-M32)/M32)*100</f>
        <v>-11.012235817575084</v>
      </c>
      <c r="P32" s="106">
        <f>(N32/N$179)*100</f>
        <v>2.0674182952520983</v>
      </c>
      <c r="Q32" s="23">
        <f>Q33+Q34+Q35+Q36+Q37</f>
        <v>574292</v>
      </c>
      <c r="R32" s="23">
        <f>R33+R34+R35+R36+R37</f>
        <v>1251047</v>
      </c>
      <c r="S32" s="105">
        <f t="shared" ref="S32:S37" si="36">((R32-Q32)/Q32)*100</f>
        <v>117.84162063897807</v>
      </c>
      <c r="T32" s="23">
        <f>T33+T34+T35+T36+T37</f>
        <v>952070</v>
      </c>
      <c r="U32" s="23">
        <f>U33+U34+U35+U36+U37</f>
        <v>3553552</v>
      </c>
      <c r="V32" s="105">
        <f t="shared" ref="V32:V37" si="37">((U32-T32)/T32)*100</f>
        <v>273.24482443517809</v>
      </c>
      <c r="W32" s="106">
        <f>(U32/U$179)*100</f>
        <v>15.930920129762359</v>
      </c>
      <c r="X32" s="12">
        <f>X33+X34+X35+X36+X37</f>
        <v>16914.343344119501</v>
      </c>
      <c r="Y32" s="12">
        <f>Y33+Y34+Y35+Y36+Y37</f>
        <v>26535.245142107997</v>
      </c>
      <c r="Z32" s="105">
        <f t="shared" ref="Z32:Z37" si="38">((Y32-X32)/X32)*100</f>
        <v>56.880137775690429</v>
      </c>
      <c r="AA32" s="12">
        <f>AA33+AA34+AA35+AA36+AA37</f>
        <v>27412.184402113497</v>
      </c>
      <c r="AB32" s="12">
        <f>AB33+AB34+AB35+AB36+AB37</f>
        <v>74120.85810086409</v>
      </c>
      <c r="AC32" s="105">
        <f t="shared" ref="AC32:AC37" si="39">((AB32-AA32)/AA32)*100</f>
        <v>170.39384024846018</v>
      </c>
      <c r="AD32" s="106">
        <f>(AB32/AB$179)*100</f>
        <v>9.8728946776786017</v>
      </c>
    </row>
    <row r="33" spans="1:30">
      <c r="A33" s="5"/>
      <c r="B33" s="119" t="s">
        <v>3</v>
      </c>
      <c r="C33" s="16">
        <v>5.645561469439988</v>
      </c>
      <c r="D33" s="16">
        <v>13.569386179</v>
      </c>
      <c r="E33" s="107">
        <f t="shared" si="32"/>
        <v>140.3549452512828</v>
      </c>
      <c r="F33" s="16">
        <v>4.4556423444399833</v>
      </c>
      <c r="G33" s="16">
        <v>23.204773638499997</v>
      </c>
      <c r="H33" s="107">
        <f t="shared" si="33"/>
        <v>420.79524891526131</v>
      </c>
      <c r="I33" s="108">
        <f>(G33/G$180)*100</f>
        <v>0.7159679177458752</v>
      </c>
      <c r="J33" s="103">
        <v>55</v>
      </c>
      <c r="K33" s="103">
        <v>171</v>
      </c>
      <c r="L33" s="107">
        <f t="shared" si="34"/>
        <v>210.90909090909088</v>
      </c>
      <c r="M33" s="103">
        <v>93</v>
      </c>
      <c r="N33" s="103">
        <v>324</v>
      </c>
      <c r="O33" s="107">
        <f t="shared" si="35"/>
        <v>248.38709677419354</v>
      </c>
      <c r="P33" s="108">
        <f>(N33/N$180)*100</f>
        <v>0.34062953384217498</v>
      </c>
      <c r="Q33" s="103">
        <v>0</v>
      </c>
      <c r="R33" s="103">
        <v>0</v>
      </c>
      <c r="S33" s="116" t="s">
        <v>57</v>
      </c>
      <c r="T33" s="103">
        <v>0</v>
      </c>
      <c r="U33" s="103">
        <v>0</v>
      </c>
      <c r="V33" s="116" t="s">
        <v>57</v>
      </c>
      <c r="W33" s="116" t="s">
        <v>57</v>
      </c>
      <c r="X33" s="16">
        <v>8.5713590110000002</v>
      </c>
      <c r="Y33" s="16">
        <v>10.782205300000001</v>
      </c>
      <c r="Z33" s="107">
        <f t="shared" si="38"/>
        <v>25.793416028458555</v>
      </c>
      <c r="AA33" s="16">
        <v>11.304041511000001</v>
      </c>
      <c r="AB33" s="16">
        <v>43.991689100000002</v>
      </c>
      <c r="AC33" s="107">
        <f t="shared" si="39"/>
        <v>289.16779505092529</v>
      </c>
      <c r="AD33" s="108">
        <f>(AB33/AB$180)*100</f>
        <v>1.2323768719789101</v>
      </c>
    </row>
    <row r="34" spans="1:30">
      <c r="A34" s="5"/>
      <c r="B34" s="119" t="s">
        <v>4</v>
      </c>
      <c r="C34" s="16">
        <v>96.024208909741773</v>
      </c>
      <c r="D34" s="16">
        <v>126.04913410481711</v>
      </c>
      <c r="E34" s="107">
        <f t="shared" si="32"/>
        <v>31.268078681384772</v>
      </c>
      <c r="F34" s="16">
        <v>168.90820877177973</v>
      </c>
      <c r="G34" s="16">
        <v>264.59830414232056</v>
      </c>
      <c r="H34" s="107">
        <f t="shared" si="33"/>
        <v>56.652128434937389</v>
      </c>
      <c r="I34" s="108">
        <f>(G34/G$181)*100</f>
        <v>4.2850793190472247</v>
      </c>
      <c r="J34" s="103">
        <v>28252</v>
      </c>
      <c r="K34" s="103">
        <v>19110</v>
      </c>
      <c r="L34" s="107">
        <f t="shared" si="34"/>
        <v>-32.358771060455901</v>
      </c>
      <c r="M34" s="103">
        <v>43046</v>
      </c>
      <c r="N34" s="103">
        <v>38048</v>
      </c>
      <c r="O34" s="107">
        <f t="shared" si="35"/>
        <v>-11.610834920782418</v>
      </c>
      <c r="P34" s="108">
        <f>(N34/N$181)*100</f>
        <v>2.1631972200459608</v>
      </c>
      <c r="Q34" s="103">
        <v>0</v>
      </c>
      <c r="R34" s="103">
        <v>0</v>
      </c>
      <c r="S34" s="116" t="s">
        <v>57</v>
      </c>
      <c r="T34" s="103">
        <v>0</v>
      </c>
      <c r="U34" s="103">
        <v>0</v>
      </c>
      <c r="V34" s="116" t="s">
        <v>57</v>
      </c>
      <c r="W34" s="116" t="s">
        <v>57</v>
      </c>
      <c r="X34" s="16">
        <v>8144.7926832725016</v>
      </c>
      <c r="Y34" s="16">
        <v>3962.5770577300004</v>
      </c>
      <c r="Z34" s="107">
        <f t="shared" si="38"/>
        <v>-51.348337375508578</v>
      </c>
      <c r="AA34" s="16">
        <v>11100.522733874501</v>
      </c>
      <c r="AB34" s="16">
        <v>8995.7874932079976</v>
      </c>
      <c r="AC34" s="107">
        <f t="shared" si="39"/>
        <v>-18.96068582647613</v>
      </c>
      <c r="AD34" s="108">
        <f>(AB34/AB$181)*100</f>
        <v>4.585575421416106</v>
      </c>
    </row>
    <row r="35" spans="1:30">
      <c r="A35" s="5"/>
      <c r="B35" s="119" t="s">
        <v>5</v>
      </c>
      <c r="C35" s="16">
        <v>68.367560389999994</v>
      </c>
      <c r="D35" s="16">
        <v>98.049750889999999</v>
      </c>
      <c r="E35" s="107">
        <f t="shared" si="32"/>
        <v>43.415605779523425</v>
      </c>
      <c r="F35" s="16">
        <v>290.42815312200003</v>
      </c>
      <c r="G35" s="16">
        <v>328.82578489599996</v>
      </c>
      <c r="H35" s="107">
        <f t="shared" si="33"/>
        <v>13.221043263622676</v>
      </c>
      <c r="I35" s="108">
        <f>(G35/G$182)*100</f>
        <v>2.6212308482406783</v>
      </c>
      <c r="J35" s="103">
        <v>2</v>
      </c>
      <c r="K35" s="103">
        <v>3</v>
      </c>
      <c r="L35" s="107">
        <f t="shared" si="34"/>
        <v>50</v>
      </c>
      <c r="M35" s="103">
        <v>7</v>
      </c>
      <c r="N35" s="103">
        <v>5</v>
      </c>
      <c r="O35" s="107">
        <f t="shared" si="35"/>
        <v>-28.571428571428569</v>
      </c>
      <c r="P35" s="108">
        <f>(N35/N$182)*100</f>
        <v>2.604166666666667</v>
      </c>
      <c r="Q35" s="103">
        <v>345912</v>
      </c>
      <c r="R35" s="103">
        <v>967340</v>
      </c>
      <c r="S35" s="107">
        <f t="shared" si="36"/>
        <v>179.64915932375865</v>
      </c>
      <c r="T35" s="103">
        <v>546464</v>
      </c>
      <c r="U35" s="103">
        <v>2509544</v>
      </c>
      <c r="V35" s="107">
        <f t="shared" si="37"/>
        <v>359.23317912982372</v>
      </c>
      <c r="W35" s="108">
        <f>(U35/U$182)*100</f>
        <v>17.735976403331435</v>
      </c>
      <c r="X35" s="16">
        <v>2578.2774517000003</v>
      </c>
      <c r="Y35" s="16">
        <v>6763.7740306000005</v>
      </c>
      <c r="Z35" s="107">
        <f t="shared" si="38"/>
        <v>162.33693453512041</v>
      </c>
      <c r="AA35" s="16">
        <v>3461.7193717</v>
      </c>
      <c r="AB35" s="16">
        <v>16593.792339399999</v>
      </c>
      <c r="AC35" s="107">
        <f t="shared" si="39"/>
        <v>379.35117083887218</v>
      </c>
      <c r="AD35" s="108">
        <f>(AB35/AB$182)*100</f>
        <v>8.5430104340766704</v>
      </c>
    </row>
    <row r="36" spans="1:30">
      <c r="A36" s="5"/>
      <c r="B36" s="119" t="s">
        <v>6</v>
      </c>
      <c r="C36" s="16">
        <v>4.1000000000346314E-8</v>
      </c>
      <c r="D36" s="16">
        <v>0</v>
      </c>
      <c r="E36" s="107">
        <f t="shared" si="32"/>
        <v>-100</v>
      </c>
      <c r="F36" s="16">
        <v>1.0486560000000005E-3</v>
      </c>
      <c r="G36" s="16">
        <v>0</v>
      </c>
      <c r="H36" s="107">
        <f t="shared" si="33"/>
        <v>-100</v>
      </c>
      <c r="I36" s="108">
        <f>(G36/G$183)*100</f>
        <v>0</v>
      </c>
      <c r="J36" s="103">
        <v>0</v>
      </c>
      <c r="K36" s="103">
        <v>0</v>
      </c>
      <c r="L36" s="116" t="s">
        <v>57</v>
      </c>
      <c r="M36" s="103">
        <v>0</v>
      </c>
      <c r="N36" s="103">
        <v>0</v>
      </c>
      <c r="O36" s="116" t="s">
        <v>57</v>
      </c>
      <c r="P36" s="108">
        <f>(N36/N$183)*100</f>
        <v>0</v>
      </c>
      <c r="Q36" s="103">
        <v>0</v>
      </c>
      <c r="R36" s="103">
        <v>0</v>
      </c>
      <c r="S36" s="116" t="s">
        <v>57</v>
      </c>
      <c r="T36" s="103">
        <v>0</v>
      </c>
      <c r="U36" s="103">
        <v>0</v>
      </c>
      <c r="V36" s="116" t="s">
        <v>57</v>
      </c>
      <c r="W36" s="108">
        <f>(U36/U$183)*100</f>
        <v>0</v>
      </c>
      <c r="X36" s="16">
        <v>0</v>
      </c>
      <c r="Y36" s="16">
        <v>0</v>
      </c>
      <c r="Z36" s="116" t="s">
        <v>57</v>
      </c>
      <c r="AA36" s="16">
        <v>0</v>
      </c>
      <c r="AB36" s="16">
        <v>0</v>
      </c>
      <c r="AC36" s="116" t="s">
        <v>57</v>
      </c>
      <c r="AD36" s="108">
        <f>(AB36/AB$183)*100</f>
        <v>0</v>
      </c>
    </row>
    <row r="37" spans="1:30">
      <c r="A37" s="5"/>
      <c r="B37" s="119" t="s">
        <v>25</v>
      </c>
      <c r="C37" s="16">
        <v>5.5890398210000001</v>
      </c>
      <c r="D37" s="16">
        <v>18.733463295000007</v>
      </c>
      <c r="E37" s="107">
        <f t="shared" si="32"/>
        <v>235.18214031347134</v>
      </c>
      <c r="F37" s="16">
        <v>25.877286823000006</v>
      </c>
      <c r="G37" s="16">
        <v>64.331000192999994</v>
      </c>
      <c r="H37" s="107">
        <f t="shared" si="33"/>
        <v>148.60025176913803</v>
      </c>
      <c r="I37" s="108">
        <f>(G37/G$184)*100</f>
        <v>11.547322432290006</v>
      </c>
      <c r="J37" s="103">
        <v>3</v>
      </c>
      <c r="K37" s="103">
        <v>8</v>
      </c>
      <c r="L37" s="107">
        <f t="shared" si="34"/>
        <v>166.66666666666669</v>
      </c>
      <c r="M37" s="103">
        <v>6</v>
      </c>
      <c r="N37" s="103">
        <v>23</v>
      </c>
      <c r="O37" s="107">
        <f t="shared" si="35"/>
        <v>283.33333333333337</v>
      </c>
      <c r="P37" s="108">
        <f>(N37/N$184)*100</f>
        <v>0.94300943009430105</v>
      </c>
      <c r="Q37" s="103">
        <v>228380</v>
      </c>
      <c r="R37" s="103">
        <v>283707</v>
      </c>
      <c r="S37" s="107">
        <f t="shared" si="36"/>
        <v>24.225851650757509</v>
      </c>
      <c r="T37" s="103">
        <v>405606</v>
      </c>
      <c r="U37" s="103">
        <v>1044008</v>
      </c>
      <c r="V37" s="107">
        <f t="shared" si="37"/>
        <v>157.39461447808958</v>
      </c>
      <c r="W37" s="108">
        <f>(U37/U$184)*100</f>
        <v>13.798094714471501</v>
      </c>
      <c r="X37" s="16">
        <v>6182.7018501360008</v>
      </c>
      <c r="Y37" s="16">
        <v>15798.111848477998</v>
      </c>
      <c r="Z37" s="107">
        <f t="shared" si="38"/>
        <v>155.52116584969221</v>
      </c>
      <c r="AA37" s="16">
        <v>12838.638255027998</v>
      </c>
      <c r="AB37" s="16">
        <v>48487.286579156098</v>
      </c>
      <c r="AC37" s="107">
        <f t="shared" si="39"/>
        <v>277.66689594332183</v>
      </c>
      <c r="AD37" s="108">
        <f>(AB37/AB$184)*100</f>
        <v>17.22545219050404</v>
      </c>
    </row>
    <row r="38" spans="1:30">
      <c r="A38" s="5"/>
      <c r="B38" s="119"/>
      <c r="C38" s="16"/>
      <c r="D38" s="16"/>
      <c r="E38" s="107"/>
      <c r="F38" s="16"/>
      <c r="G38" s="16"/>
      <c r="H38" s="107"/>
      <c r="I38" s="108"/>
      <c r="J38" s="103"/>
      <c r="K38" s="103"/>
      <c r="L38" s="107"/>
      <c r="M38" s="103"/>
      <c r="N38" s="103"/>
      <c r="O38" s="107"/>
      <c r="P38" s="108"/>
      <c r="Q38" s="103"/>
      <c r="R38" s="103"/>
      <c r="S38" s="107"/>
      <c r="T38" s="103"/>
      <c r="U38" s="103"/>
      <c r="V38" s="107"/>
      <c r="W38" s="108"/>
      <c r="X38" s="16"/>
      <c r="Y38" s="16"/>
      <c r="Z38" s="107"/>
      <c r="AA38" s="16"/>
      <c r="AB38" s="16"/>
      <c r="AC38" s="107"/>
      <c r="AD38" s="108"/>
    </row>
    <row r="39" spans="1:30" s="25" customFormat="1" ht="15">
      <c r="A39" s="17">
        <v>6</v>
      </c>
      <c r="B39" s="118" t="s">
        <v>14</v>
      </c>
      <c r="C39" s="12">
        <f>C40+C41+C42+C43+C44</f>
        <v>33.422108179852493</v>
      </c>
      <c r="D39" s="12">
        <f>D40+D41+D42+D43+D44</f>
        <v>42.61231134346724</v>
      </c>
      <c r="E39" s="105">
        <f t="shared" ref="E39:E42" si="40">((D39-C39)/C39)*100</f>
        <v>27.497377227552576</v>
      </c>
      <c r="F39" s="12">
        <f>F40+F41+F42+F43+F44</f>
        <v>63.007807937571442</v>
      </c>
      <c r="G39" s="12">
        <f>G40+G41+G42+G43+G44</f>
        <v>84.525907513319623</v>
      </c>
      <c r="H39" s="105">
        <f t="shared" ref="H39:H42" si="41">((G39-F39)/F39)*100</f>
        <v>34.151481030840586</v>
      </c>
      <c r="I39" s="106">
        <f>(G39/G$179)*100</f>
        <v>0.37210215265330232</v>
      </c>
      <c r="J39" s="23">
        <f>J40+J41+J42+J43+J44</f>
        <v>6495</v>
      </c>
      <c r="K39" s="23">
        <f>K40+K41+K42+K43+K44</f>
        <v>5563</v>
      </c>
      <c r="L39" s="105">
        <f t="shared" ref="L39:L42" si="42">((K39-J39)/J39)*100</f>
        <v>-14.349499615088529</v>
      </c>
      <c r="M39" s="23">
        <f>M40+M41+M42+M43+M44</f>
        <v>11943</v>
      </c>
      <c r="N39" s="23">
        <f>N40+N41+N42+N43+N44</f>
        <v>10381</v>
      </c>
      <c r="O39" s="105">
        <f t="shared" ref="O39:O42" si="43">((N39-M39)/M39)*100</f>
        <v>-13.078790923553546</v>
      </c>
      <c r="P39" s="106">
        <f>(N39/N$179)*100</f>
        <v>0.55890284695343839</v>
      </c>
      <c r="Q39" s="23">
        <f>Q40+Q41+Q42+Q43+Q44</f>
        <v>174424</v>
      </c>
      <c r="R39" s="23">
        <f>R40+R41+R42+R43+R44</f>
        <v>85000</v>
      </c>
      <c r="S39" s="105">
        <f t="shared" ref="S39:S42" si="44">((R39-Q39)/Q39)*100</f>
        <v>-51.268174104481034</v>
      </c>
      <c r="T39" s="23">
        <f>T40+T41+T42+T43+T44</f>
        <v>373333</v>
      </c>
      <c r="U39" s="23">
        <f>U40+U41+U42+U43+U44</f>
        <v>163282</v>
      </c>
      <c r="V39" s="105">
        <f t="shared" ref="V39:V42" si="45">((U39-T39)/T39)*100</f>
        <v>-56.26371094974192</v>
      </c>
      <c r="W39" s="106">
        <f>(U39/U$179)*100</f>
        <v>0.73200912794518214</v>
      </c>
      <c r="X39" s="12">
        <f>X40+X41+X42+X43+X44</f>
        <v>8244.3292369231513</v>
      </c>
      <c r="Y39" s="12">
        <f>Y40+Y41+Y42+Y43+Y44</f>
        <v>3122.9960444599997</v>
      </c>
      <c r="Z39" s="105">
        <f t="shared" ref="Z39:Z42" si="46">((Y39-X39)/X39)*100</f>
        <v>-62.11946472887918</v>
      </c>
      <c r="AA39" s="12">
        <f>AA40+AA41+AA42+AA43+AA44</f>
        <v>8782.2917070849999</v>
      </c>
      <c r="AB39" s="12">
        <f>AB40+AB41+AB42+AB43+AB44</f>
        <v>6107.487725774</v>
      </c>
      <c r="AC39" s="105">
        <f t="shared" ref="AC39:AC42" si="47">((AB39-AA39)/AA39)*100</f>
        <v>-30.456788165589359</v>
      </c>
      <c r="AD39" s="106">
        <f>(AB39/AB$179)*100</f>
        <v>0.81351706667678947</v>
      </c>
    </row>
    <row r="40" spans="1:30">
      <c r="A40" s="5"/>
      <c r="B40" s="119" t="s">
        <v>3</v>
      </c>
      <c r="C40" s="16">
        <v>1.1351</v>
      </c>
      <c r="D40" s="16">
        <v>1.4079359400000009</v>
      </c>
      <c r="E40" s="107">
        <f t="shared" si="40"/>
        <v>24.036291075676232</v>
      </c>
      <c r="F40" s="16">
        <v>2.0968620000000002</v>
      </c>
      <c r="G40" s="16">
        <v>7.2081949300000012</v>
      </c>
      <c r="H40" s="107">
        <f t="shared" si="41"/>
        <v>243.76105485244148</v>
      </c>
      <c r="I40" s="108">
        <f>(G40/G$180)*100</f>
        <v>0.22240407922686731</v>
      </c>
      <c r="J40" s="103">
        <v>13</v>
      </c>
      <c r="K40" s="103">
        <v>21</v>
      </c>
      <c r="L40" s="107">
        <f t="shared" si="42"/>
        <v>61.53846153846154</v>
      </c>
      <c r="M40" s="103">
        <v>23</v>
      </c>
      <c r="N40" s="103">
        <v>59</v>
      </c>
      <c r="O40" s="107">
        <f t="shared" si="43"/>
        <v>156.52173913043478</v>
      </c>
      <c r="P40" s="108">
        <f>(N40/N$180)*100</f>
        <v>6.2028217582371363E-2</v>
      </c>
      <c r="Q40" s="103">
        <v>0</v>
      </c>
      <c r="R40" s="103">
        <v>0</v>
      </c>
      <c r="S40" s="116" t="s">
        <v>57</v>
      </c>
      <c r="T40" s="103">
        <v>0</v>
      </c>
      <c r="U40" s="103">
        <v>0</v>
      </c>
      <c r="V40" s="116" t="s">
        <v>57</v>
      </c>
      <c r="W40" s="116" t="s">
        <v>57</v>
      </c>
      <c r="X40" s="16">
        <v>7.9812500000000011</v>
      </c>
      <c r="Y40" s="16">
        <v>6.0057552000000012</v>
      </c>
      <c r="Z40" s="107">
        <f t="shared" si="46"/>
        <v>-24.751696789350035</v>
      </c>
      <c r="AA40" s="16">
        <v>15.705875000000001</v>
      </c>
      <c r="AB40" s="16">
        <v>18.175135300000001</v>
      </c>
      <c r="AC40" s="107">
        <f t="shared" si="47"/>
        <v>15.721889420360217</v>
      </c>
      <c r="AD40" s="108">
        <f>(AB40/AB$180)*100</f>
        <v>0.50915563478119485</v>
      </c>
    </row>
    <row r="41" spans="1:30">
      <c r="A41" s="5"/>
      <c r="B41" s="119" t="s">
        <v>4</v>
      </c>
      <c r="C41" s="16">
        <v>28.970142698842377</v>
      </c>
      <c r="D41" s="16">
        <v>29.941924599467161</v>
      </c>
      <c r="E41" s="107">
        <f t="shared" si="40"/>
        <v>3.3544256606772431</v>
      </c>
      <c r="F41" s="16">
        <v>51.546007705550011</v>
      </c>
      <c r="G41" s="16">
        <v>53.990224994319462</v>
      </c>
      <c r="H41" s="107">
        <f t="shared" si="41"/>
        <v>4.7418168691777849</v>
      </c>
      <c r="I41" s="108">
        <f>(G41/G$181)*100</f>
        <v>0.87435328545955615</v>
      </c>
      <c r="J41" s="103">
        <v>6481</v>
      </c>
      <c r="K41" s="103">
        <v>5541</v>
      </c>
      <c r="L41" s="107">
        <f t="shared" si="42"/>
        <v>-14.503934577997224</v>
      </c>
      <c r="M41" s="103">
        <v>11916</v>
      </c>
      <c r="N41" s="103">
        <v>10319</v>
      </c>
      <c r="O41" s="107">
        <f t="shared" si="43"/>
        <v>-13.402148371936892</v>
      </c>
      <c r="P41" s="108">
        <f>(N41/N$181)*100</f>
        <v>0.58668082720916404</v>
      </c>
      <c r="Q41" s="103">
        <v>0</v>
      </c>
      <c r="R41" s="103">
        <v>0</v>
      </c>
      <c r="S41" s="116" t="s">
        <v>57</v>
      </c>
      <c r="T41" s="103">
        <v>0</v>
      </c>
      <c r="U41" s="103">
        <v>0</v>
      </c>
      <c r="V41" s="116" t="s">
        <v>57</v>
      </c>
      <c r="W41" s="116" t="s">
        <v>57</v>
      </c>
      <c r="X41" s="16">
        <v>674.08193810000012</v>
      </c>
      <c r="Y41" s="16">
        <v>1129.0448394999996</v>
      </c>
      <c r="Z41" s="107">
        <f t="shared" si="46"/>
        <v>67.493708952116407</v>
      </c>
      <c r="AA41" s="16">
        <v>1142.1361899999999</v>
      </c>
      <c r="AB41" s="16">
        <v>2072.4954994</v>
      </c>
      <c r="AC41" s="107">
        <f t="shared" si="47"/>
        <v>81.457825918290894</v>
      </c>
      <c r="AD41" s="108">
        <f>(AB41/AB$181)*100</f>
        <v>1.0564483020768929</v>
      </c>
    </row>
    <row r="42" spans="1:30" ht="14.25" customHeight="1">
      <c r="A42" s="5"/>
      <c r="B42" s="119" t="s">
        <v>5</v>
      </c>
      <c r="C42" s="16">
        <v>3.3168654810101152</v>
      </c>
      <c r="D42" s="16">
        <v>11.147046495999991</v>
      </c>
      <c r="E42" s="107">
        <f t="shared" si="40"/>
        <v>236.07170866046937</v>
      </c>
      <c r="F42" s="16">
        <v>9.3649382320214283</v>
      </c>
      <c r="G42" s="16">
        <v>23.117039130999984</v>
      </c>
      <c r="H42" s="107">
        <f t="shared" si="41"/>
        <v>146.84668022642319</v>
      </c>
      <c r="I42" s="108">
        <f>(G42/G$182)*100</f>
        <v>0.18427720353295551</v>
      </c>
      <c r="J42" s="103">
        <v>1</v>
      </c>
      <c r="K42" s="103">
        <v>1</v>
      </c>
      <c r="L42" s="107">
        <f t="shared" si="42"/>
        <v>0</v>
      </c>
      <c r="M42" s="103">
        <v>4</v>
      </c>
      <c r="N42" s="103">
        <v>3</v>
      </c>
      <c r="O42" s="107">
        <f t="shared" si="43"/>
        <v>-25</v>
      </c>
      <c r="P42" s="108">
        <f>(N42/N$182)*100</f>
        <v>1.5625</v>
      </c>
      <c r="Q42" s="103">
        <v>174424</v>
      </c>
      <c r="R42" s="103">
        <v>4818</v>
      </c>
      <c r="S42" s="107">
        <f t="shared" si="44"/>
        <v>-97.237765445122221</v>
      </c>
      <c r="T42" s="103">
        <v>373333</v>
      </c>
      <c r="U42" s="103">
        <v>13439</v>
      </c>
      <c r="V42" s="107">
        <f t="shared" si="45"/>
        <v>-96.400264643093436</v>
      </c>
      <c r="W42" s="108">
        <f>(U42/U$182)*100</f>
        <v>9.4978923216477246E-2</v>
      </c>
      <c r="X42" s="16">
        <v>7562.2660488231504</v>
      </c>
      <c r="Y42" s="16">
        <v>394.64544975999996</v>
      </c>
      <c r="Z42" s="107">
        <f t="shared" si="46"/>
        <v>-94.781386330339231</v>
      </c>
      <c r="AA42" s="16">
        <v>7624.4496420850001</v>
      </c>
      <c r="AB42" s="16">
        <v>1036.4570910739999</v>
      </c>
      <c r="AC42" s="107">
        <f t="shared" si="47"/>
        <v>-86.406138938173015</v>
      </c>
      <c r="AD42" s="108">
        <f>(AB42/AB$182)*100</f>
        <v>0.53360097332868606</v>
      </c>
    </row>
    <row r="43" spans="1:30">
      <c r="A43" s="5"/>
      <c r="B43" s="119" t="s">
        <v>6</v>
      </c>
      <c r="C43" s="16">
        <v>0</v>
      </c>
      <c r="D43" s="16">
        <v>0</v>
      </c>
      <c r="E43" s="116" t="s">
        <v>57</v>
      </c>
      <c r="F43" s="16">
        <v>0</v>
      </c>
      <c r="G43" s="16">
        <v>0</v>
      </c>
      <c r="H43" s="107">
        <v>0</v>
      </c>
      <c r="I43" s="108">
        <f>(G43/G$183)*100</f>
        <v>0</v>
      </c>
      <c r="J43" s="103">
        <v>0</v>
      </c>
      <c r="K43" s="103">
        <v>0</v>
      </c>
      <c r="L43" s="116" t="s">
        <v>57</v>
      </c>
      <c r="M43" s="103">
        <v>0</v>
      </c>
      <c r="N43" s="103">
        <v>0</v>
      </c>
      <c r="O43" s="116" t="s">
        <v>57</v>
      </c>
      <c r="P43" s="108">
        <f>(N43/N$183)*100</f>
        <v>0</v>
      </c>
      <c r="Q43" s="103">
        <v>0</v>
      </c>
      <c r="R43" s="103">
        <v>0</v>
      </c>
      <c r="S43" s="116" t="s">
        <v>57</v>
      </c>
      <c r="T43" s="103">
        <v>0</v>
      </c>
      <c r="U43" s="103">
        <v>0</v>
      </c>
      <c r="V43" s="116" t="s">
        <v>57</v>
      </c>
      <c r="W43" s="108">
        <f>(U43/U$183)*100</f>
        <v>0</v>
      </c>
      <c r="X43" s="16">
        <v>0</v>
      </c>
      <c r="Y43" s="16">
        <v>0</v>
      </c>
      <c r="Z43" s="116" t="s">
        <v>57</v>
      </c>
      <c r="AA43" s="16">
        <v>0</v>
      </c>
      <c r="AB43" s="16">
        <v>0</v>
      </c>
      <c r="AC43" s="116" t="s">
        <v>57</v>
      </c>
      <c r="AD43" s="108">
        <f>(AB43/AB$183)*100</f>
        <v>0</v>
      </c>
    </row>
    <row r="44" spans="1:30">
      <c r="A44" s="5"/>
      <c r="B44" s="119" t="s">
        <v>25</v>
      </c>
      <c r="C44" s="16">
        <v>0</v>
      </c>
      <c r="D44" s="16">
        <v>0.11540430800009061</v>
      </c>
      <c r="E44" s="116" t="s">
        <v>57</v>
      </c>
      <c r="F44" s="16">
        <v>0</v>
      </c>
      <c r="G44" s="16">
        <v>0.21044845800016851</v>
      </c>
      <c r="H44" s="107">
        <v>0</v>
      </c>
      <c r="I44" s="108">
        <f>(G44/G$184)*100</f>
        <v>3.7775196913083495E-2</v>
      </c>
      <c r="J44" s="103">
        <v>0</v>
      </c>
      <c r="K44" s="103">
        <v>0</v>
      </c>
      <c r="L44" s="116" t="s">
        <v>57</v>
      </c>
      <c r="M44" s="103">
        <v>0</v>
      </c>
      <c r="N44" s="103">
        <v>0</v>
      </c>
      <c r="O44" s="116" t="s">
        <v>57</v>
      </c>
      <c r="P44" s="108">
        <f>(N44/N$184)*100</f>
        <v>0</v>
      </c>
      <c r="Q44" s="103">
        <v>0</v>
      </c>
      <c r="R44" s="103">
        <v>80182</v>
      </c>
      <c r="S44" s="116" t="s">
        <v>57</v>
      </c>
      <c r="T44" s="103">
        <v>0</v>
      </c>
      <c r="U44" s="103">
        <v>149843</v>
      </c>
      <c r="V44" s="116" t="s">
        <v>57</v>
      </c>
      <c r="W44" s="108">
        <f>(U44/U$184)*100</f>
        <v>1.9803946964971082</v>
      </c>
      <c r="X44" s="16">
        <v>0</v>
      </c>
      <c r="Y44" s="16">
        <v>1593.3</v>
      </c>
      <c r="Z44" s="116" t="s">
        <v>57</v>
      </c>
      <c r="AA44" s="16">
        <v>0</v>
      </c>
      <c r="AB44" s="16">
        <v>2980.36</v>
      </c>
      <c r="AC44" s="116" t="s">
        <v>57</v>
      </c>
      <c r="AD44" s="108">
        <f>(AB44/AB$184)*100</f>
        <v>1.0587940120485113</v>
      </c>
    </row>
    <row r="45" spans="1:30">
      <c r="A45" s="5"/>
      <c r="B45" s="119"/>
      <c r="C45" s="16"/>
      <c r="D45" s="16"/>
      <c r="E45" s="107"/>
      <c r="F45" s="16"/>
      <c r="G45" s="16"/>
      <c r="H45" s="107"/>
      <c r="I45" s="108"/>
      <c r="J45" s="103"/>
      <c r="K45" s="103"/>
      <c r="L45" s="107"/>
      <c r="M45" s="103"/>
      <c r="N45" s="103"/>
      <c r="O45" s="107"/>
      <c r="P45" s="108"/>
      <c r="Q45" s="103"/>
      <c r="R45" s="103"/>
      <c r="S45" s="107"/>
      <c r="T45" s="103"/>
      <c r="U45" s="103"/>
      <c r="V45" s="107"/>
      <c r="W45" s="108"/>
      <c r="X45" s="16"/>
      <c r="Y45" s="16"/>
      <c r="Z45" s="107"/>
      <c r="AA45" s="16"/>
      <c r="AB45" s="16"/>
      <c r="AC45" s="107"/>
      <c r="AD45" s="108"/>
    </row>
    <row r="46" spans="1:30" s="25" customFormat="1" ht="15">
      <c r="A46" s="17">
        <v>7</v>
      </c>
      <c r="B46" s="118" t="s">
        <v>18</v>
      </c>
      <c r="C46" s="12">
        <f>C47+C48+C49+C50+C51</f>
        <v>236.80981044999984</v>
      </c>
      <c r="D46" s="12">
        <f>D47+D48+D49+D50+D51</f>
        <v>160.33580533600013</v>
      </c>
      <c r="E46" s="105">
        <f t="shared" ref="E46:E51" si="48">((D46-C46)/C46)*100</f>
        <v>-32.293427780157977</v>
      </c>
      <c r="F46" s="12">
        <f>F47+F48+F49+F50+F51</f>
        <v>263.86206750600007</v>
      </c>
      <c r="G46" s="12">
        <f>G47+G48+G49+G50+G51</f>
        <v>374.59177388700016</v>
      </c>
      <c r="H46" s="105">
        <f t="shared" ref="H46:H51" si="49">((G46-F46)/F46)*100</f>
        <v>41.964996116193227</v>
      </c>
      <c r="I46" s="106">
        <f>(G46/G$179)*100</f>
        <v>1.6490376682155972</v>
      </c>
      <c r="J46" s="23">
        <f>J47+J48+J49+J50+J51</f>
        <v>7949</v>
      </c>
      <c r="K46" s="23">
        <f>K47+K48+K49+K50+K51</f>
        <v>5393</v>
      </c>
      <c r="L46" s="105">
        <f t="shared" ref="L46:L48" si="50">((K46-J46)/J46)*100</f>
        <v>-32.15498804881117</v>
      </c>
      <c r="M46" s="23">
        <f>M47+M48+M49+M50+M51</f>
        <v>12653</v>
      </c>
      <c r="N46" s="23">
        <f>N47+N48+N49+N50+N51</f>
        <v>9614</v>
      </c>
      <c r="O46" s="105">
        <f t="shared" ref="O46:O51" si="51">((N46-M46)/M46)*100</f>
        <v>-24.018019442029559</v>
      </c>
      <c r="P46" s="106">
        <f>(N46/N$179)*100</f>
        <v>0.51760832006650204</v>
      </c>
      <c r="Q46" s="23">
        <f>Q47+Q48+Q49+Q50+Q51</f>
        <v>20197</v>
      </c>
      <c r="R46" s="23">
        <f>R47+R48+R49+R50+R51</f>
        <v>30938</v>
      </c>
      <c r="S46" s="105">
        <f t="shared" ref="S46:S51" si="52">((R46-Q46)/Q46)*100</f>
        <v>53.181165519631627</v>
      </c>
      <c r="T46" s="23">
        <f>T47+T48+T49+T50+T51</f>
        <v>79666</v>
      </c>
      <c r="U46" s="23">
        <f>U47+U48+U49+U50+U51</f>
        <v>85402</v>
      </c>
      <c r="V46" s="105">
        <f t="shared" ref="V46:V51" si="53">((U46-T46)/T46)*100</f>
        <v>7.2000602515502221</v>
      </c>
      <c r="W46" s="106">
        <f>(U46/U$179)*100</f>
        <v>0.38286549371501111</v>
      </c>
      <c r="X46" s="12">
        <f>X47+X48+X49+X50+X51</f>
        <v>2497.4218423030052</v>
      </c>
      <c r="Y46" s="12">
        <f>Y47+Y48+Y49+Y50+Y51</f>
        <v>3899.9022931070003</v>
      </c>
      <c r="Z46" s="105">
        <f t="shared" ref="Z46:Z51" si="54">((Y46-X46)/X46)*100</f>
        <v>56.157130807773093</v>
      </c>
      <c r="AA46" s="12">
        <f>AA47+AA48+AA49+AA50+AA51</f>
        <v>5323.9214777850048</v>
      </c>
      <c r="AB46" s="12">
        <f>AB47+AB48+AB49+AB50+AB51</f>
        <v>5281.7152891969999</v>
      </c>
      <c r="AC46" s="105">
        <f t="shared" ref="AC46:AC51" si="55">((AB46-AA46)/AA46)*100</f>
        <v>-0.79276504666940562</v>
      </c>
      <c r="AD46" s="106">
        <f>(AB46/AB$179)*100</f>
        <v>0.70352421846987279</v>
      </c>
    </row>
    <row r="47" spans="1:30">
      <c r="A47" s="5"/>
      <c r="B47" s="119" t="s">
        <v>3</v>
      </c>
      <c r="C47" s="16">
        <v>46.375425104999955</v>
      </c>
      <c r="D47" s="16">
        <v>15.001763957000003</v>
      </c>
      <c r="E47" s="107">
        <f t="shared" si="48"/>
        <v>-67.65147937073553</v>
      </c>
      <c r="F47" s="16">
        <v>60.839617917999931</v>
      </c>
      <c r="G47" s="16">
        <v>25.264298259999979</v>
      </c>
      <c r="H47" s="107">
        <f t="shared" si="49"/>
        <v>-58.473936680451587</v>
      </c>
      <c r="I47" s="108">
        <f>(G47/G$180)*100</f>
        <v>0.77951318553315541</v>
      </c>
      <c r="J47" s="103">
        <v>590</v>
      </c>
      <c r="K47" s="103">
        <v>168</v>
      </c>
      <c r="L47" s="107">
        <f t="shared" si="50"/>
        <v>-71.525423728813564</v>
      </c>
      <c r="M47" s="103">
        <v>691</v>
      </c>
      <c r="N47" s="103">
        <v>243</v>
      </c>
      <c r="O47" s="107">
        <f t="shared" si="51"/>
        <v>-64.833574529667146</v>
      </c>
      <c r="P47" s="108">
        <f>(N47/N$180)*100</f>
        <v>0.25547215038163124</v>
      </c>
      <c r="Q47" s="103">
        <v>0</v>
      </c>
      <c r="R47" s="103">
        <v>0</v>
      </c>
      <c r="S47" s="116" t="s">
        <v>57</v>
      </c>
      <c r="T47" s="103">
        <v>0</v>
      </c>
      <c r="U47" s="103">
        <v>0</v>
      </c>
      <c r="V47" s="116" t="s">
        <v>57</v>
      </c>
      <c r="W47" s="116" t="s">
        <v>57</v>
      </c>
      <c r="X47" s="16">
        <v>46.533680702999973</v>
      </c>
      <c r="Y47" s="16">
        <v>17.043985306999978</v>
      </c>
      <c r="Z47" s="107">
        <f t="shared" si="54"/>
        <v>-63.372797832643457</v>
      </c>
      <c r="AA47" s="16">
        <v>61.318183484999963</v>
      </c>
      <c r="AB47" s="16">
        <v>29.346444266999978</v>
      </c>
      <c r="AC47" s="107">
        <f t="shared" si="55"/>
        <v>-52.140714875908081</v>
      </c>
      <c r="AD47" s="108">
        <f>(AB47/AB$180)*100</f>
        <v>0.82210708270960309</v>
      </c>
    </row>
    <row r="48" spans="1:30">
      <c r="A48" s="5"/>
      <c r="B48" s="119" t="s">
        <v>4</v>
      </c>
      <c r="C48" s="16">
        <v>20.826691604999887</v>
      </c>
      <c r="D48" s="16">
        <v>33.563656967000135</v>
      </c>
      <c r="E48" s="107">
        <f t="shared" si="48"/>
        <v>61.156930748148554</v>
      </c>
      <c r="F48" s="16">
        <v>31.8818943670001</v>
      </c>
      <c r="G48" s="16">
        <v>62.448601401000232</v>
      </c>
      <c r="H48" s="107">
        <f t="shared" si="49"/>
        <v>95.87481434490519</v>
      </c>
      <c r="I48" s="108">
        <f>(G48/G$181)*100</f>
        <v>1.0113338074265057</v>
      </c>
      <c r="J48" s="103">
        <v>7359</v>
      </c>
      <c r="K48" s="103">
        <v>5210</v>
      </c>
      <c r="L48" s="107">
        <f t="shared" si="50"/>
        <v>-29.202337274086155</v>
      </c>
      <c r="M48" s="103">
        <v>11960</v>
      </c>
      <c r="N48" s="103">
        <v>9351</v>
      </c>
      <c r="O48" s="107">
        <f t="shared" si="51"/>
        <v>-21.814381270903009</v>
      </c>
      <c r="P48" s="108">
        <f>(N48/N$181)*100</f>
        <v>0.53164574234256157</v>
      </c>
      <c r="Q48" s="103">
        <v>0</v>
      </c>
      <c r="R48" s="103">
        <v>0</v>
      </c>
      <c r="S48" s="116" t="s">
        <v>57</v>
      </c>
      <c r="T48" s="103">
        <v>0</v>
      </c>
      <c r="U48" s="103">
        <v>0</v>
      </c>
      <c r="V48" s="116" t="s">
        <v>57</v>
      </c>
      <c r="W48" s="116" t="s">
        <v>57</v>
      </c>
      <c r="X48" s="16">
        <v>1861.2043156000052</v>
      </c>
      <c r="Y48" s="16">
        <v>1438.5173147</v>
      </c>
      <c r="Z48" s="107">
        <f t="shared" si="54"/>
        <v>-22.71040300934084</v>
      </c>
      <c r="AA48" s="16">
        <v>3246.3538533000046</v>
      </c>
      <c r="AB48" s="16">
        <v>2002.6490095299998</v>
      </c>
      <c r="AC48" s="107">
        <f t="shared" si="55"/>
        <v>-38.310821924287332</v>
      </c>
      <c r="AD48" s="108">
        <f>(AB48/AB$181)*100</f>
        <v>1.0208442654695493</v>
      </c>
    </row>
    <row r="49" spans="1:30">
      <c r="A49" s="5"/>
      <c r="B49" s="119" t="s">
        <v>5</v>
      </c>
      <c r="C49" s="16">
        <v>169.331954362</v>
      </c>
      <c r="D49" s="16">
        <v>110.524123093</v>
      </c>
      <c r="E49" s="107">
        <f t="shared" si="48"/>
        <v>-34.729317033263477</v>
      </c>
      <c r="F49" s="16">
        <v>170.18294726200003</v>
      </c>
      <c r="G49" s="16">
        <v>285.15961501599998</v>
      </c>
      <c r="H49" s="107">
        <f t="shared" si="49"/>
        <v>67.560627902977316</v>
      </c>
      <c r="I49" s="108">
        <f>(G49/G$182)*100</f>
        <v>2.273146492416287</v>
      </c>
      <c r="J49" s="103">
        <v>0</v>
      </c>
      <c r="K49" s="103">
        <v>0</v>
      </c>
      <c r="L49" s="116" t="s">
        <v>57</v>
      </c>
      <c r="M49" s="103">
        <v>0</v>
      </c>
      <c r="N49" s="103">
        <v>2</v>
      </c>
      <c r="O49" s="116" t="s">
        <v>57</v>
      </c>
      <c r="P49" s="108">
        <f>(N49/N$182)*100</f>
        <v>1.0416666666666665</v>
      </c>
      <c r="Q49" s="103">
        <v>1086</v>
      </c>
      <c r="R49" s="103">
        <v>1897</v>
      </c>
      <c r="S49" s="107">
        <f t="shared" si="52"/>
        <v>74.677716390423569</v>
      </c>
      <c r="T49" s="103">
        <v>1519</v>
      </c>
      <c r="U49" s="103">
        <v>39365</v>
      </c>
      <c r="V49" s="107">
        <f t="shared" si="53"/>
        <v>2491.5075707702435</v>
      </c>
      <c r="W49" s="108">
        <f>(U49/U$182)*100</f>
        <v>0.27820859531338837</v>
      </c>
      <c r="X49" s="16">
        <v>157.24847370000001</v>
      </c>
      <c r="Y49" s="16">
        <v>389.51227820000003</v>
      </c>
      <c r="Z49" s="107">
        <f t="shared" si="54"/>
        <v>147.70496592743717</v>
      </c>
      <c r="AA49" s="16">
        <v>217.21781670000001</v>
      </c>
      <c r="AB49" s="16">
        <v>654.84954140000002</v>
      </c>
      <c r="AC49" s="107">
        <f t="shared" si="55"/>
        <v>201.47137621975739</v>
      </c>
      <c r="AD49" s="108">
        <f>(AB49/AB$182)*100</f>
        <v>0.33713730716319218</v>
      </c>
    </row>
    <row r="50" spans="1:30">
      <c r="A50" s="5"/>
      <c r="B50" s="119" t="s">
        <v>6</v>
      </c>
      <c r="C50" s="112">
        <v>0.13339253600000001</v>
      </c>
      <c r="D50" s="112">
        <v>0.27471497799999983</v>
      </c>
      <c r="E50" s="107">
        <f t="shared" si="48"/>
        <v>105.94478989439095</v>
      </c>
      <c r="F50" s="13">
        <v>0.22416536200000001</v>
      </c>
      <c r="G50" s="13">
        <v>0.52747225899999994</v>
      </c>
      <c r="H50" s="107">
        <f t="shared" si="49"/>
        <v>135.30497945530047</v>
      </c>
      <c r="I50" s="108">
        <f>(G50/G$183)*100</f>
        <v>0.26632883412336017</v>
      </c>
      <c r="J50" s="14">
        <v>0</v>
      </c>
      <c r="K50" s="14">
        <v>0</v>
      </c>
      <c r="L50" s="116" t="s">
        <v>57</v>
      </c>
      <c r="M50" s="14">
        <v>0</v>
      </c>
      <c r="N50" s="14">
        <v>0</v>
      </c>
      <c r="O50" s="116" t="s">
        <v>57</v>
      </c>
      <c r="P50" s="108">
        <f>(N50/N$183)*100</f>
        <v>0</v>
      </c>
      <c r="Q50" s="14">
        <v>167</v>
      </c>
      <c r="R50" s="14">
        <v>302</v>
      </c>
      <c r="S50" s="107">
        <f t="shared" si="52"/>
        <v>80.838323353293418</v>
      </c>
      <c r="T50" s="14">
        <v>268</v>
      </c>
      <c r="U50" s="14">
        <v>495</v>
      </c>
      <c r="V50" s="107">
        <f t="shared" si="53"/>
        <v>84.701492537313428</v>
      </c>
      <c r="W50" s="108">
        <f>(U50/U$183)*100</f>
        <v>8.3865469621216104E-2</v>
      </c>
      <c r="X50" s="112">
        <v>33.282572299999998</v>
      </c>
      <c r="Y50" s="112">
        <v>68.319501200000005</v>
      </c>
      <c r="Z50" s="107">
        <f t="shared" si="54"/>
        <v>105.27109678959523</v>
      </c>
      <c r="AA50" s="13">
        <v>56.297124300000007</v>
      </c>
      <c r="AB50" s="13">
        <v>119.32934999999999</v>
      </c>
      <c r="AC50" s="107">
        <f t="shared" si="55"/>
        <v>111.96349100197284</v>
      </c>
      <c r="AD50" s="108">
        <f>(AB50/AB$183)*100</f>
        <v>0.15851173975519406</v>
      </c>
    </row>
    <row r="51" spans="1:30">
      <c r="A51" s="5"/>
      <c r="B51" s="119" t="s">
        <v>25</v>
      </c>
      <c r="C51" s="16">
        <v>0.142346842</v>
      </c>
      <c r="D51" s="16">
        <v>0.97154634099999992</v>
      </c>
      <c r="E51" s="107">
        <f t="shared" si="48"/>
        <v>582.52047418094457</v>
      </c>
      <c r="F51" s="16">
        <v>0.73344259700000503</v>
      </c>
      <c r="G51" s="16">
        <v>1.1917869509999999</v>
      </c>
      <c r="H51" s="107">
        <f t="shared" si="49"/>
        <v>62.492191737261713</v>
      </c>
      <c r="I51" s="108">
        <f>(G51/G$184)*100</f>
        <v>0.21392405142941148</v>
      </c>
      <c r="J51" s="103">
        <v>0</v>
      </c>
      <c r="K51" s="103">
        <v>15</v>
      </c>
      <c r="L51" s="116" t="s">
        <v>57</v>
      </c>
      <c r="M51" s="103">
        <v>2</v>
      </c>
      <c r="N51" s="103">
        <v>18</v>
      </c>
      <c r="O51" s="107">
        <f t="shared" si="51"/>
        <v>800</v>
      </c>
      <c r="P51" s="108">
        <f>(N51/N$184)*100</f>
        <v>0.73800738007380073</v>
      </c>
      <c r="Q51" s="103">
        <v>18944</v>
      </c>
      <c r="R51" s="103">
        <v>28739</v>
      </c>
      <c r="S51" s="107">
        <f t="shared" si="52"/>
        <v>51.705025337837839</v>
      </c>
      <c r="T51" s="103">
        <v>77879</v>
      </c>
      <c r="U51" s="103">
        <v>45542</v>
      </c>
      <c r="V51" s="107">
        <f t="shared" si="53"/>
        <v>-41.522104803605593</v>
      </c>
      <c r="W51" s="108">
        <f>(U51/U$184)*100</f>
        <v>0.60190422821133649</v>
      </c>
      <c r="X51" s="16">
        <v>399.15280000000001</v>
      </c>
      <c r="Y51" s="16">
        <v>1986.5092136999999</v>
      </c>
      <c r="Z51" s="107">
        <f t="shared" si="54"/>
        <v>397.68139261455758</v>
      </c>
      <c r="AA51" s="16">
        <v>1742.7345</v>
      </c>
      <c r="AB51" s="16">
        <v>2475.5409439999999</v>
      </c>
      <c r="AC51" s="107">
        <f t="shared" si="55"/>
        <v>42.049230333134496</v>
      </c>
      <c r="AD51" s="108">
        <f>(AB51/AB$184)*100</f>
        <v>0.87945346471168551</v>
      </c>
    </row>
    <row r="52" spans="1:30">
      <c r="A52" s="5"/>
      <c r="B52" s="119"/>
      <c r="C52" s="16"/>
      <c r="D52" s="16"/>
      <c r="E52" s="107"/>
      <c r="F52" s="16"/>
      <c r="G52" s="16"/>
      <c r="H52" s="107"/>
      <c r="I52" s="108"/>
      <c r="J52" s="103"/>
      <c r="K52" s="103"/>
      <c r="L52" s="107"/>
      <c r="M52" s="103"/>
      <c r="N52" s="103"/>
      <c r="O52" s="107"/>
      <c r="P52" s="108"/>
      <c r="Q52" s="103"/>
      <c r="R52" s="103"/>
      <c r="S52" s="107"/>
      <c r="T52" s="103"/>
      <c r="U52" s="103"/>
      <c r="V52" s="107"/>
      <c r="W52" s="108"/>
      <c r="X52" s="16"/>
      <c r="Y52" s="16"/>
      <c r="Z52" s="107"/>
      <c r="AA52" s="16"/>
      <c r="AB52" s="16"/>
      <c r="AC52" s="107"/>
      <c r="AD52" s="108"/>
    </row>
    <row r="53" spans="1:30" s="25" customFormat="1" ht="15">
      <c r="A53" s="17">
        <v>8</v>
      </c>
      <c r="B53" s="118" t="s">
        <v>60</v>
      </c>
      <c r="C53" s="12">
        <f>C54+C55+C56+C57+C58</f>
        <v>18.791580471000007</v>
      </c>
      <c r="D53" s="12">
        <f>D54+D55+D56+D57+D58</f>
        <v>17.488769378999997</v>
      </c>
      <c r="E53" s="105">
        <f t="shared" ref="E53:E58" si="56">((D53-C53)/C53)*100</f>
        <v>-6.9329511374020134</v>
      </c>
      <c r="F53" s="12">
        <f>F54+F55+F56+F57+F58</f>
        <v>35.251893744999322</v>
      </c>
      <c r="G53" s="12">
        <f>G54+G55+G56+G57+G58</f>
        <v>37.695820925000163</v>
      </c>
      <c r="H53" s="105">
        <f t="shared" ref="H53:H58" si="57">((G53-F53)/F53)*100</f>
        <v>6.932754301596991</v>
      </c>
      <c r="I53" s="106">
        <f>(G53/G$179)*100</f>
        <v>0.1659455251635793</v>
      </c>
      <c r="J53" s="23">
        <f>J54+J55+J56+J57+J58</f>
        <v>6803</v>
      </c>
      <c r="K53" s="23">
        <f>K54+K55+K56+K57+K58</f>
        <v>3365</v>
      </c>
      <c r="L53" s="105">
        <f t="shared" ref="L53:L58" si="58">((K53-J53)/J53)*100</f>
        <v>-50.536528002351901</v>
      </c>
      <c r="M53" s="23">
        <f>M54+M55+M56+M57+M58</f>
        <v>10378</v>
      </c>
      <c r="N53" s="23">
        <f>N54+N55+N56+N57+N58</f>
        <v>6070</v>
      </c>
      <c r="O53" s="105">
        <f t="shared" ref="O53:O58" si="59">((N53-M53)/M53)*100</f>
        <v>-41.510888417806903</v>
      </c>
      <c r="P53" s="106">
        <f>(N53/N$179)*100</f>
        <v>0.32680283990052705</v>
      </c>
      <c r="Q53" s="23">
        <f>Q54+Q55+Q56+Q57+Q58</f>
        <v>6736</v>
      </c>
      <c r="R53" s="23">
        <f>R54+R55+R56+R57+R58</f>
        <v>4535</v>
      </c>
      <c r="S53" s="105">
        <f t="shared" ref="S53:S58" si="60">((R53-Q53)/Q53)*100</f>
        <v>-32.675178147268404</v>
      </c>
      <c r="T53" s="23">
        <f>T54+T55+T56+T57+T58</f>
        <v>10506</v>
      </c>
      <c r="U53" s="23">
        <f>U54+U55+U56+U57+U58</f>
        <v>25551</v>
      </c>
      <c r="V53" s="105">
        <f t="shared" ref="V53:V58" si="61">((U53-T53)/T53)*100</f>
        <v>143.20388349514565</v>
      </c>
      <c r="W53" s="106">
        <f>(U53/U$179)*100</f>
        <v>0.11454762452767205</v>
      </c>
      <c r="X53" s="12">
        <f>X54+X55+X56+X57+X58</f>
        <v>2157.4896287432543</v>
      </c>
      <c r="Y53" s="12">
        <f>Y54+Y55+Y56+Y57+Y58</f>
        <v>969.82639681784656</v>
      </c>
      <c r="Z53" s="105">
        <f t="shared" ref="Z53:Z58" si="62">((Y53-X53)/X53)*100</f>
        <v>-55.048386611120158</v>
      </c>
      <c r="AA53" s="12">
        <f>AA54+AA55+AA56+AA57+AA58</f>
        <v>3317.8418515039884</v>
      </c>
      <c r="AB53" s="12">
        <f>AB54+AB55+AB56+AB57+AB58</f>
        <v>2155.6750173155156</v>
      </c>
      <c r="AC53" s="105">
        <f t="shared" ref="AC53:AC58" si="63">((AB53-AA53)/AA53)*100</f>
        <v>-35.027794759465671</v>
      </c>
      <c r="AD53" s="106">
        <f>(AB53/AB$179)*100</f>
        <v>0.28713580698563129</v>
      </c>
    </row>
    <row r="54" spans="1:30">
      <c r="A54" s="5"/>
      <c r="B54" s="119" t="s">
        <v>3</v>
      </c>
      <c r="C54" s="16">
        <v>0.109</v>
      </c>
      <c r="D54" s="16">
        <v>1.7452977999999999</v>
      </c>
      <c r="E54" s="107">
        <f t="shared" si="56"/>
        <v>1501.1906422018346</v>
      </c>
      <c r="F54" s="16">
        <v>1.2923339999999999</v>
      </c>
      <c r="G54" s="16">
        <v>3.5080143999999835</v>
      </c>
      <c r="H54" s="107">
        <f t="shared" si="57"/>
        <v>171.44796933300398</v>
      </c>
      <c r="I54" s="108">
        <f>(G54/G$180)*100</f>
        <v>0.10823746029667758</v>
      </c>
      <c r="J54" s="103">
        <v>4</v>
      </c>
      <c r="K54" s="103">
        <v>17</v>
      </c>
      <c r="L54" s="107">
        <f t="shared" si="58"/>
        <v>325</v>
      </c>
      <c r="M54" s="103">
        <v>24</v>
      </c>
      <c r="N54" s="103">
        <v>359</v>
      </c>
      <c r="O54" s="107">
        <f t="shared" si="59"/>
        <v>1395.8333333333335</v>
      </c>
      <c r="P54" s="108">
        <f>(N54/N$180)*100</f>
        <v>0.37742593410290376</v>
      </c>
      <c r="Q54" s="103">
        <v>0</v>
      </c>
      <c r="R54" s="103">
        <v>0</v>
      </c>
      <c r="S54" s="116" t="s">
        <v>57</v>
      </c>
      <c r="T54" s="103">
        <v>0</v>
      </c>
      <c r="U54" s="103">
        <v>0</v>
      </c>
      <c r="V54" s="116" t="s">
        <v>57</v>
      </c>
      <c r="W54" s="116" t="s">
        <v>57</v>
      </c>
      <c r="X54" s="16">
        <v>-6.3225100000000006E-2</v>
      </c>
      <c r="Y54" s="16">
        <v>2.9848336</v>
      </c>
      <c r="Z54" s="107">
        <f t="shared" si="62"/>
        <v>-4820.96303525024</v>
      </c>
      <c r="AA54" s="16">
        <v>1.2198026</v>
      </c>
      <c r="AB54" s="16">
        <v>7.2594963000000368</v>
      </c>
      <c r="AC54" s="107">
        <f t="shared" si="63"/>
        <v>495.13697544176711</v>
      </c>
      <c r="AD54" s="108">
        <f>(AB54/AB$180)*100</f>
        <v>0.20336648865652479</v>
      </c>
    </row>
    <row r="55" spans="1:30">
      <c r="A55" s="5"/>
      <c r="B55" s="119" t="s">
        <v>4</v>
      </c>
      <c r="C55" s="16">
        <v>17.413787708999994</v>
      </c>
      <c r="D55" s="16">
        <v>14.742347713999997</v>
      </c>
      <c r="E55" s="107">
        <f t="shared" si="56"/>
        <v>-15.340947297866231</v>
      </c>
      <c r="F55" s="16">
        <v>31.941020001999313</v>
      </c>
      <c r="G55" s="16">
        <v>31.302045545999995</v>
      </c>
      <c r="H55" s="107">
        <f t="shared" si="57"/>
        <v>-2.0004823138375722</v>
      </c>
      <c r="I55" s="108">
        <f>(G55/G$181)*100</f>
        <v>0.50692595497850534</v>
      </c>
      <c r="J55" s="103">
        <v>6795</v>
      </c>
      <c r="K55" s="103">
        <v>3347</v>
      </c>
      <c r="L55" s="107">
        <f t="shared" si="58"/>
        <v>-50.743193524650479</v>
      </c>
      <c r="M55" s="103">
        <v>10347</v>
      </c>
      <c r="N55" s="103">
        <v>5707</v>
      </c>
      <c r="O55" s="107">
        <f t="shared" si="59"/>
        <v>-44.843916110950033</v>
      </c>
      <c r="P55" s="108">
        <f>(N55/N$181)*100</f>
        <v>0.32446821212159116</v>
      </c>
      <c r="Q55" s="103">
        <v>0</v>
      </c>
      <c r="R55" s="103">
        <v>0</v>
      </c>
      <c r="S55" s="116" t="s">
        <v>57</v>
      </c>
      <c r="T55" s="103">
        <v>0</v>
      </c>
      <c r="U55" s="103">
        <v>0</v>
      </c>
      <c r="V55" s="116" t="s">
        <v>57</v>
      </c>
      <c r="W55" s="116" t="s">
        <v>57</v>
      </c>
      <c r="X55" s="16">
        <v>1635.8132211320026</v>
      </c>
      <c r="Y55" s="16">
        <v>707.38935839999988</v>
      </c>
      <c r="Z55" s="107">
        <f t="shared" si="62"/>
        <v>-56.756104593012282</v>
      </c>
      <c r="AA55" s="16">
        <v>2411.4396882319984</v>
      </c>
      <c r="AB55" s="16">
        <v>1356.1008042999986</v>
      </c>
      <c r="AC55" s="107">
        <f t="shared" si="63"/>
        <v>-43.763851490133902</v>
      </c>
      <c r="AD55" s="108">
        <f>(AB55/AB$181)*100</f>
        <v>0.69126827660788814</v>
      </c>
    </row>
    <row r="56" spans="1:30">
      <c r="A56" s="5"/>
      <c r="B56" s="119" t="s">
        <v>5</v>
      </c>
      <c r="C56" s="16">
        <v>0.61349083300000995</v>
      </c>
      <c r="D56" s="16">
        <v>0.88113515099999862</v>
      </c>
      <c r="E56" s="107">
        <f t="shared" si="56"/>
        <v>43.626457577400238</v>
      </c>
      <c r="F56" s="16">
        <v>1.0806891530000116</v>
      </c>
      <c r="G56" s="16">
        <v>2.4572257470001766</v>
      </c>
      <c r="H56" s="107">
        <f t="shared" si="57"/>
        <v>127.3758129411104</v>
      </c>
      <c r="I56" s="108">
        <f>(G56/G$182)*100</f>
        <v>1.9587745928030652E-2</v>
      </c>
      <c r="J56" s="103">
        <v>0</v>
      </c>
      <c r="K56" s="103">
        <v>0</v>
      </c>
      <c r="L56" s="116" t="s">
        <v>57</v>
      </c>
      <c r="M56" s="103">
        <v>0</v>
      </c>
      <c r="N56" s="103">
        <v>0</v>
      </c>
      <c r="O56" s="116" t="s">
        <v>57</v>
      </c>
      <c r="P56" s="108">
        <f>(N56/N$182)*100</f>
        <v>0</v>
      </c>
      <c r="Q56" s="103">
        <v>932</v>
      </c>
      <c r="R56" s="103">
        <v>1512</v>
      </c>
      <c r="S56" s="107">
        <f t="shared" si="60"/>
        <v>62.231759656652365</v>
      </c>
      <c r="T56" s="103">
        <v>1370</v>
      </c>
      <c r="U56" s="103">
        <v>18950</v>
      </c>
      <c r="V56" s="107">
        <f t="shared" si="61"/>
        <v>1283.2116788321168</v>
      </c>
      <c r="W56" s="108">
        <f>(U56/U$182)*100</f>
        <v>0.13392741981934991</v>
      </c>
      <c r="X56" s="16">
        <v>36.927892400000673</v>
      </c>
      <c r="Y56" s="16">
        <v>31.226538300000627</v>
      </c>
      <c r="Z56" s="107">
        <f t="shared" si="62"/>
        <v>-15.439153792594841</v>
      </c>
      <c r="AA56" s="16">
        <v>64.898854300000693</v>
      </c>
      <c r="AB56" s="16">
        <v>129.6997661999782</v>
      </c>
      <c r="AC56" s="107">
        <f t="shared" si="63"/>
        <v>99.849084546900571</v>
      </c>
      <c r="AD56" s="108">
        <f>(AB56/AB$182)*100</f>
        <v>6.6773552017572291E-2</v>
      </c>
    </row>
    <row r="57" spans="1:30">
      <c r="A57" s="5"/>
      <c r="B57" s="119" t="s">
        <v>6</v>
      </c>
      <c r="C57" s="16">
        <v>0.32653379999999999</v>
      </c>
      <c r="D57" s="16">
        <v>0</v>
      </c>
      <c r="E57" s="107">
        <f t="shared" si="56"/>
        <v>-100</v>
      </c>
      <c r="F57" s="16">
        <v>0.32653379999999999</v>
      </c>
      <c r="G57" s="16">
        <v>0</v>
      </c>
      <c r="H57" s="107">
        <f t="shared" si="57"/>
        <v>-100</v>
      </c>
      <c r="I57" s="108">
        <f>(G57/G$183)*100</f>
        <v>0</v>
      </c>
      <c r="J57" s="103">
        <v>0</v>
      </c>
      <c r="K57" s="103">
        <v>0</v>
      </c>
      <c r="L57" s="116" t="s">
        <v>57</v>
      </c>
      <c r="M57" s="103">
        <v>0</v>
      </c>
      <c r="N57" s="103">
        <v>0</v>
      </c>
      <c r="O57" s="116" t="s">
        <v>57</v>
      </c>
      <c r="P57" s="108">
        <f>(N57/N$183)*100</f>
        <v>0</v>
      </c>
      <c r="Q57" s="103">
        <v>0</v>
      </c>
      <c r="R57" s="103">
        <v>0</v>
      </c>
      <c r="S57" s="116" t="s">
        <v>57</v>
      </c>
      <c r="T57" s="103">
        <v>0</v>
      </c>
      <c r="U57" s="103">
        <v>0</v>
      </c>
      <c r="V57" s="116" t="s">
        <v>57</v>
      </c>
      <c r="W57" s="108">
        <f>(U57/U$183)*100</f>
        <v>0</v>
      </c>
      <c r="X57" s="16">
        <v>0</v>
      </c>
      <c r="Y57" s="16">
        <v>0</v>
      </c>
      <c r="Z57" s="116" t="s">
        <v>57</v>
      </c>
      <c r="AA57" s="16">
        <v>0</v>
      </c>
      <c r="AB57" s="16">
        <v>0</v>
      </c>
      <c r="AC57" s="116" t="s">
        <v>57</v>
      </c>
      <c r="AD57" s="108">
        <f>(AB57/AB$183)*100</f>
        <v>0</v>
      </c>
    </row>
    <row r="58" spans="1:30">
      <c r="A58" s="5"/>
      <c r="B58" s="119" t="s">
        <v>25</v>
      </c>
      <c r="C58" s="16">
        <v>0.32876812899999996</v>
      </c>
      <c r="D58" s="16">
        <v>0.11998871400000001</v>
      </c>
      <c r="E58" s="107">
        <f t="shared" si="56"/>
        <v>-63.503544469178152</v>
      </c>
      <c r="F58" s="16">
        <v>0.61131679000000017</v>
      </c>
      <c r="G58" s="16">
        <v>0.42853523200000004</v>
      </c>
      <c r="H58" s="107">
        <f t="shared" si="57"/>
        <v>-29.899646302860432</v>
      </c>
      <c r="I58" s="108">
        <f>(G58/G$184)*100</f>
        <v>7.6921460612369791E-2</v>
      </c>
      <c r="J58" s="103">
        <v>4</v>
      </c>
      <c r="K58" s="103">
        <v>1</v>
      </c>
      <c r="L58" s="107">
        <f t="shared" si="58"/>
        <v>-75</v>
      </c>
      <c r="M58" s="103">
        <v>7</v>
      </c>
      <c r="N58" s="103">
        <v>4</v>
      </c>
      <c r="O58" s="107">
        <f t="shared" si="59"/>
        <v>-42.857142857142854</v>
      </c>
      <c r="P58" s="108">
        <f>(N58/N$184)*100</f>
        <v>0.16400164001640016</v>
      </c>
      <c r="Q58" s="103">
        <v>5804</v>
      </c>
      <c r="R58" s="103">
        <v>3023</v>
      </c>
      <c r="S58" s="107">
        <f t="shared" si="60"/>
        <v>-47.915230875258445</v>
      </c>
      <c r="T58" s="103">
        <v>9136</v>
      </c>
      <c r="U58" s="103">
        <v>6601</v>
      </c>
      <c r="V58" s="107">
        <f t="shared" si="61"/>
        <v>-27.747373029772334</v>
      </c>
      <c r="W58" s="108">
        <f>(U58/U$184)*100</f>
        <v>8.724188244747777E-2</v>
      </c>
      <c r="X58" s="16">
        <v>484.81174031125084</v>
      </c>
      <c r="Y58" s="16">
        <v>228.22566651784612</v>
      </c>
      <c r="Z58" s="107">
        <f t="shared" si="62"/>
        <v>-52.924888664757894</v>
      </c>
      <c r="AA58" s="16">
        <v>840.28350637198923</v>
      </c>
      <c r="AB58" s="16">
        <v>662.61495051553857</v>
      </c>
      <c r="AC58" s="107">
        <f t="shared" si="63"/>
        <v>-21.143882333660574</v>
      </c>
      <c r="AD58" s="108">
        <f>(AB58/AB$184)*100</f>
        <v>0.23539865717553346</v>
      </c>
    </row>
    <row r="59" spans="1:30">
      <c r="A59" s="5"/>
      <c r="B59" s="119"/>
      <c r="C59" s="16"/>
      <c r="D59" s="16"/>
      <c r="E59" s="107"/>
      <c r="F59" s="16"/>
      <c r="G59" s="16"/>
      <c r="H59" s="107"/>
      <c r="I59" s="108"/>
      <c r="J59" s="103"/>
      <c r="K59" s="103"/>
      <c r="L59" s="107"/>
      <c r="M59" s="103"/>
      <c r="N59" s="103"/>
      <c r="O59" s="107"/>
      <c r="P59" s="108"/>
      <c r="Q59" s="103"/>
      <c r="R59" s="103"/>
      <c r="S59" s="107"/>
      <c r="T59" s="103"/>
      <c r="U59" s="103"/>
      <c r="V59" s="107"/>
      <c r="W59" s="108"/>
      <c r="X59" s="16"/>
      <c r="Y59" s="16"/>
      <c r="Z59" s="107"/>
      <c r="AA59" s="16"/>
      <c r="AB59" s="16"/>
      <c r="AC59" s="107"/>
      <c r="AD59" s="108"/>
    </row>
    <row r="60" spans="1:30" s="26" customFormat="1" ht="15">
      <c r="A60" s="17">
        <v>9</v>
      </c>
      <c r="B60" s="118" t="s">
        <v>20</v>
      </c>
      <c r="C60" s="12">
        <f>C61+C62+C63+C64+C65</f>
        <v>31.782309678999994</v>
      </c>
      <c r="D60" s="12">
        <f>D61+D62+D63+D64+D65</f>
        <v>53.084694372532283</v>
      </c>
      <c r="E60" s="105">
        <f t="shared" ref="E60:E65" si="64">((D60-C60)/C60)*100</f>
        <v>67.025917589644962</v>
      </c>
      <c r="F60" s="12">
        <f>F61+F62+F63+F64+F65</f>
        <v>57.040874262999999</v>
      </c>
      <c r="G60" s="12">
        <f>G61+G62+G63+G64+G65</f>
        <v>87.856940978747829</v>
      </c>
      <c r="H60" s="105">
        <f t="shared" ref="H60:H65" si="65">((G60-F60)/F60)*100</f>
        <v>54.024534360506649</v>
      </c>
      <c r="I60" s="106">
        <f>(G60/G$179)*100</f>
        <v>0.38676611497575009</v>
      </c>
      <c r="J60" s="23">
        <f>J61+J62+J63+J64+J65</f>
        <v>8617</v>
      </c>
      <c r="K60" s="23">
        <f>K61+K62+K63+K64+K65</f>
        <v>5925</v>
      </c>
      <c r="L60" s="105">
        <f t="shared" ref="L60:L64" si="66">((K60-J60)/J60)*100</f>
        <v>-31.24057096437275</v>
      </c>
      <c r="M60" s="23">
        <f>M61+M62+M63+M64+M65</f>
        <v>14960</v>
      </c>
      <c r="N60" s="23">
        <f>N61+N62+N63+N64+N65</f>
        <v>11164</v>
      </c>
      <c r="O60" s="105">
        <f t="shared" ref="O60:O64" si="67">((N60-M60)/M60)*100</f>
        <v>-25.374331550802136</v>
      </c>
      <c r="P60" s="106">
        <f>(N60/N$179)*100</f>
        <v>0.60105879813006324</v>
      </c>
      <c r="Q60" s="23">
        <f>Q61+Q62+Q63+Q64+Q65</f>
        <v>30497</v>
      </c>
      <c r="R60" s="23">
        <f>R61+R62+R63+R64+R65</f>
        <v>135148</v>
      </c>
      <c r="S60" s="105">
        <f t="shared" ref="S60:S65" si="68">((R60-Q60)/Q60)*100</f>
        <v>343.15178542151688</v>
      </c>
      <c r="T60" s="23">
        <f>T61+T62+T63+T64+T65</f>
        <v>40155</v>
      </c>
      <c r="U60" s="23">
        <f>U61+U62+U63+U64+U65</f>
        <v>158357</v>
      </c>
      <c r="V60" s="105">
        <f t="shared" ref="V60:V65" si="69">((U60-T60)/T60)*100</f>
        <v>294.36433818951559</v>
      </c>
      <c r="W60" s="106">
        <f>(U60/U$179)*100</f>
        <v>0.70992987269885965</v>
      </c>
      <c r="X60" s="12">
        <f>X61+X62+X63+X64+X65</f>
        <v>5482.950887958048</v>
      </c>
      <c r="Y60" s="12">
        <f>Y61+Y62+Y63+Y64+Y65</f>
        <v>7584.5730995080003</v>
      </c>
      <c r="Z60" s="105">
        <f t="shared" ref="Z60:Z65" si="70">((Y60-X60)/X60)*100</f>
        <v>38.33013015246312</v>
      </c>
      <c r="AA60" s="12">
        <f>AA61+AA62+AA63+AA64+AA65</f>
        <v>8022.7581196380488</v>
      </c>
      <c r="AB60" s="12">
        <f>AB61+AB62+AB63+AB64+AB65</f>
        <v>10147.690847770518</v>
      </c>
      <c r="AC60" s="105">
        <f t="shared" ref="AC60:AC65" si="71">((AB60-AA60)/AA60)*100</f>
        <v>26.486311770151399</v>
      </c>
      <c r="AD60" s="106">
        <f>(AB60/AB$179)*100</f>
        <v>1.351671925132683</v>
      </c>
    </row>
    <row r="61" spans="1:30" s="27" customFormat="1">
      <c r="A61" s="5"/>
      <c r="B61" s="119" t="s">
        <v>3</v>
      </c>
      <c r="C61" s="16">
        <v>3.9240321510000005</v>
      </c>
      <c r="D61" s="16">
        <v>13.982211192999998</v>
      </c>
      <c r="E61" s="107">
        <f t="shared" si="64"/>
        <v>256.32254413197842</v>
      </c>
      <c r="F61" s="16">
        <v>11.091814276000003</v>
      </c>
      <c r="G61" s="16">
        <v>23.391876435999997</v>
      </c>
      <c r="H61" s="107">
        <f t="shared" si="65"/>
        <v>110.89314925344853</v>
      </c>
      <c r="I61" s="108">
        <f>(G61/G$180)*100</f>
        <v>0.72174085060949267</v>
      </c>
      <c r="J61" s="103">
        <v>112</v>
      </c>
      <c r="K61" s="103">
        <v>57</v>
      </c>
      <c r="L61" s="107">
        <f t="shared" si="66"/>
        <v>-49.107142857142854</v>
      </c>
      <c r="M61" s="103">
        <v>197</v>
      </c>
      <c r="N61" s="103">
        <v>122</v>
      </c>
      <c r="O61" s="107">
        <f t="shared" si="67"/>
        <v>-38.07106598984771</v>
      </c>
      <c r="P61" s="108">
        <f>(N61/N$180)*100</f>
        <v>0.12826173805168317</v>
      </c>
      <c r="Q61" s="103">
        <v>0</v>
      </c>
      <c r="R61" s="103">
        <v>0</v>
      </c>
      <c r="S61" s="116" t="s">
        <v>57</v>
      </c>
      <c r="T61" s="103">
        <v>0</v>
      </c>
      <c r="U61" s="103">
        <v>0</v>
      </c>
      <c r="V61" s="116" t="s">
        <v>57</v>
      </c>
      <c r="W61" s="116" t="s">
        <v>57</v>
      </c>
      <c r="X61" s="16">
        <v>0.64455759999999995</v>
      </c>
      <c r="Y61" s="16">
        <v>0.91365059999999998</v>
      </c>
      <c r="Z61" s="107">
        <f t="shared" si="70"/>
        <v>41.748479887600432</v>
      </c>
      <c r="AA61" s="16">
        <v>1.8097782</v>
      </c>
      <c r="AB61" s="16">
        <v>1.8201020999999999</v>
      </c>
      <c r="AC61" s="107">
        <f t="shared" si="71"/>
        <v>0.57045111936921</v>
      </c>
      <c r="AD61" s="108">
        <f>(AB61/AB$180)*100</f>
        <v>5.0988079307012685E-2</v>
      </c>
    </row>
    <row r="62" spans="1:30" s="27" customFormat="1">
      <c r="A62" s="5"/>
      <c r="B62" s="119" t="s">
        <v>4</v>
      </c>
      <c r="C62" s="16">
        <v>23.768211227999998</v>
      </c>
      <c r="D62" s="16">
        <v>25.700434735999998</v>
      </c>
      <c r="E62" s="107">
        <f t="shared" si="64"/>
        <v>8.1294443635865861</v>
      </c>
      <c r="F62" s="16">
        <v>39.736963186999994</v>
      </c>
      <c r="G62" s="16">
        <v>46.455155056999999</v>
      </c>
      <c r="H62" s="107">
        <f t="shared" si="65"/>
        <v>16.906656501113481</v>
      </c>
      <c r="I62" s="108">
        <f>(G62/G$181)*100</f>
        <v>0.75232539695648015</v>
      </c>
      <c r="J62" s="103">
        <v>8500</v>
      </c>
      <c r="K62" s="103">
        <v>5866</v>
      </c>
      <c r="L62" s="107">
        <f t="shared" si="66"/>
        <v>-30.988235294117651</v>
      </c>
      <c r="M62" s="103">
        <v>14755</v>
      </c>
      <c r="N62" s="103">
        <v>11038</v>
      </c>
      <c r="O62" s="107">
        <f t="shared" si="67"/>
        <v>-25.191460521856996</v>
      </c>
      <c r="P62" s="108">
        <f>(N62/N$181)*100</f>
        <v>0.6275591598735103</v>
      </c>
      <c r="Q62" s="103">
        <v>0</v>
      </c>
      <c r="R62" s="103">
        <v>0</v>
      </c>
      <c r="S62" s="116" t="s">
        <v>57</v>
      </c>
      <c r="T62" s="103">
        <v>0</v>
      </c>
      <c r="U62" s="103">
        <v>0</v>
      </c>
      <c r="V62" s="116" t="s">
        <v>57</v>
      </c>
      <c r="W62" s="116" t="s">
        <v>57</v>
      </c>
      <c r="X62" s="16">
        <v>1089.6990821000002</v>
      </c>
      <c r="Y62" s="16">
        <v>774.98937839999996</v>
      </c>
      <c r="Z62" s="107">
        <f t="shared" si="70"/>
        <v>-28.8804229414887</v>
      </c>
      <c r="AA62" s="16">
        <v>1923.4932122</v>
      </c>
      <c r="AB62" s="16">
        <v>1279.9590942</v>
      </c>
      <c r="AC62" s="107">
        <f t="shared" si="71"/>
        <v>-33.45653178905458</v>
      </c>
      <c r="AD62" s="108">
        <f>(AB62/AB$181)*100</f>
        <v>0.65245527056002828</v>
      </c>
    </row>
    <row r="63" spans="1:30" s="27" customFormat="1">
      <c r="A63" s="5"/>
      <c r="B63" s="119" t="s">
        <v>5</v>
      </c>
      <c r="C63" s="16">
        <v>1.1051120338983051E-2</v>
      </c>
      <c r="D63" s="16">
        <v>4.0460200000000002E-2</v>
      </c>
      <c r="E63" s="107">
        <f t="shared" si="64"/>
        <v>266.11853603001521</v>
      </c>
      <c r="F63" s="16">
        <v>1.1051120338983051E-2</v>
      </c>
      <c r="G63" s="16">
        <v>0.14258219999999999</v>
      </c>
      <c r="H63" s="107">
        <f t="shared" si="65"/>
        <v>1190.2058400091653</v>
      </c>
      <c r="I63" s="108">
        <f>(G63/G$182)*100</f>
        <v>1.1365923179297744E-3</v>
      </c>
      <c r="J63" s="103">
        <v>0</v>
      </c>
      <c r="K63" s="103">
        <v>0</v>
      </c>
      <c r="L63" s="116" t="s">
        <v>57</v>
      </c>
      <c r="M63" s="103">
        <v>0</v>
      </c>
      <c r="N63" s="103">
        <v>0</v>
      </c>
      <c r="O63" s="116" t="s">
        <v>57</v>
      </c>
      <c r="P63" s="108">
        <f>(N63/N$182)*100</f>
        <v>0</v>
      </c>
      <c r="Q63" s="103">
        <v>25</v>
      </c>
      <c r="R63" s="103">
        <v>289</v>
      </c>
      <c r="S63" s="107">
        <f t="shared" si="68"/>
        <v>1056</v>
      </c>
      <c r="T63" s="103">
        <v>25</v>
      </c>
      <c r="U63" s="103">
        <v>962</v>
      </c>
      <c r="V63" s="107">
        <f t="shared" si="69"/>
        <v>3747.9999999999995</v>
      </c>
      <c r="W63" s="108">
        <f>(U63/U$182)*100</f>
        <v>6.7988484362118545E-3</v>
      </c>
      <c r="X63" s="16">
        <v>0.85667000000000004</v>
      </c>
      <c r="Y63" s="16">
        <v>3.4930000000000003</v>
      </c>
      <c r="Z63" s="107">
        <f t="shared" si="70"/>
        <v>307.74160411827188</v>
      </c>
      <c r="AA63" s="16">
        <v>0.85667000000000004</v>
      </c>
      <c r="AB63" s="16">
        <v>12.244999999999999</v>
      </c>
      <c r="AC63" s="107">
        <f t="shared" si="71"/>
        <v>1329.3718701483651</v>
      </c>
      <c r="AD63" s="108">
        <f>(AB63/AB$182)*100</f>
        <v>6.3041142510194452E-3</v>
      </c>
    </row>
    <row r="64" spans="1:30" s="27" customFormat="1">
      <c r="A64" s="5"/>
      <c r="B64" s="119" t="s">
        <v>6</v>
      </c>
      <c r="C64" s="16">
        <v>2.3529425181803281</v>
      </c>
      <c r="D64" s="16">
        <v>7.1688743199999996</v>
      </c>
      <c r="E64" s="107">
        <f t="shared" si="64"/>
        <v>204.67698486506677</v>
      </c>
      <c r="F64" s="16">
        <v>3.868506544180327</v>
      </c>
      <c r="G64" s="16">
        <v>11.53935829588</v>
      </c>
      <c r="H64" s="107">
        <f t="shared" si="65"/>
        <v>198.28974473985281</v>
      </c>
      <c r="I64" s="108">
        <f>(G64/G$183)*100</f>
        <v>5.8263989983091129</v>
      </c>
      <c r="J64" s="103">
        <v>5</v>
      </c>
      <c r="K64" s="103">
        <v>2</v>
      </c>
      <c r="L64" s="107">
        <f t="shared" si="66"/>
        <v>-60</v>
      </c>
      <c r="M64" s="103">
        <v>8</v>
      </c>
      <c r="N64" s="103">
        <v>4</v>
      </c>
      <c r="O64" s="107">
        <f t="shared" si="67"/>
        <v>-50</v>
      </c>
      <c r="P64" s="108">
        <f>(N64/N$183)*100</f>
        <v>0.52493438320209973</v>
      </c>
      <c r="Q64" s="103">
        <v>11054</v>
      </c>
      <c r="R64" s="103">
        <v>34612</v>
      </c>
      <c r="S64" s="107">
        <f t="shared" si="68"/>
        <v>213.11742355708341</v>
      </c>
      <c r="T64" s="103">
        <v>11806</v>
      </c>
      <c r="U64" s="103">
        <v>37437</v>
      </c>
      <c r="V64" s="107">
        <f t="shared" si="69"/>
        <v>217.10147382686768</v>
      </c>
      <c r="W64" s="108">
        <f>(U64/U$183)*100</f>
        <v>6.3427708812312469</v>
      </c>
      <c r="X64" s="16">
        <v>125.55601689999999</v>
      </c>
      <c r="Y64" s="16">
        <v>2064.4899</v>
      </c>
      <c r="Z64" s="107">
        <f t="shared" si="70"/>
        <v>1544.2779493748021</v>
      </c>
      <c r="AA64" s="16">
        <v>139.966802</v>
      </c>
      <c r="AB64" s="16">
        <v>2460.0980298999998</v>
      </c>
      <c r="AC64" s="107">
        <f t="shared" si="71"/>
        <v>1657.6296627110189</v>
      </c>
      <c r="AD64" s="108">
        <f>(AB64/AB$183)*100</f>
        <v>3.2678835398648736</v>
      </c>
    </row>
    <row r="65" spans="1:30" s="27" customFormat="1">
      <c r="A65" s="5"/>
      <c r="B65" s="119" t="s">
        <v>25</v>
      </c>
      <c r="C65" s="16">
        <v>1.7260726614806856</v>
      </c>
      <c r="D65" s="16">
        <v>6.1927139235322874</v>
      </c>
      <c r="E65" s="107">
        <f t="shared" si="64"/>
        <v>258.77481068612491</v>
      </c>
      <c r="F65" s="16">
        <v>2.3325391354806935</v>
      </c>
      <c r="G65" s="16">
        <v>6.3279689898678066</v>
      </c>
      <c r="H65" s="107">
        <f t="shared" si="65"/>
        <v>171.29101045345283</v>
      </c>
      <c r="I65" s="108">
        <f>(G65/G$184)*100</f>
        <v>1.135861373961462</v>
      </c>
      <c r="J65" s="103">
        <v>0</v>
      </c>
      <c r="K65" s="103">
        <v>0</v>
      </c>
      <c r="L65" s="116" t="s">
        <v>57</v>
      </c>
      <c r="M65" s="103">
        <v>0</v>
      </c>
      <c r="N65" s="103">
        <v>0</v>
      </c>
      <c r="O65" s="116" t="s">
        <v>57</v>
      </c>
      <c r="P65" s="108">
        <f>(N65/N$184)*100</f>
        <v>0</v>
      </c>
      <c r="Q65" s="103">
        <v>19418</v>
      </c>
      <c r="R65" s="103">
        <v>100247</v>
      </c>
      <c r="S65" s="107">
        <f t="shared" si="68"/>
        <v>416.25811103100216</v>
      </c>
      <c r="T65" s="103">
        <v>28324</v>
      </c>
      <c r="U65" s="103">
        <v>119958</v>
      </c>
      <c r="V65" s="107">
        <f t="shared" si="69"/>
        <v>323.52068916819661</v>
      </c>
      <c r="W65" s="108">
        <f>(U65/U$184)*100</f>
        <v>1.5854206536334705</v>
      </c>
      <c r="X65" s="16">
        <v>4266.1945613580474</v>
      </c>
      <c r="Y65" s="16">
        <v>4740.6871705080002</v>
      </c>
      <c r="Z65" s="107">
        <f t="shared" si="70"/>
        <v>11.122151189441036</v>
      </c>
      <c r="AA65" s="16">
        <v>5956.6316572380483</v>
      </c>
      <c r="AB65" s="16">
        <v>6393.5686215705182</v>
      </c>
      <c r="AC65" s="107">
        <f t="shared" si="71"/>
        <v>7.3353027260219639</v>
      </c>
      <c r="AD65" s="108">
        <f>(AB65/AB$184)*100</f>
        <v>2.2713605645425785</v>
      </c>
    </row>
    <row r="66" spans="1:30" s="27" customFormat="1">
      <c r="A66" s="5"/>
      <c r="B66" s="119"/>
      <c r="C66" s="16"/>
      <c r="D66" s="16"/>
      <c r="E66" s="107"/>
      <c r="F66" s="16"/>
      <c r="G66" s="16"/>
      <c r="H66" s="107"/>
      <c r="I66" s="108"/>
      <c r="J66" s="103"/>
      <c r="K66" s="103"/>
      <c r="L66" s="107"/>
      <c r="M66" s="103"/>
      <c r="N66" s="103"/>
      <c r="O66" s="107"/>
      <c r="P66" s="108"/>
      <c r="Q66" s="103"/>
      <c r="R66" s="103"/>
      <c r="S66" s="107"/>
      <c r="T66" s="103"/>
      <c r="U66" s="103"/>
      <c r="V66" s="107"/>
      <c r="W66" s="108"/>
      <c r="X66" s="16"/>
      <c r="Y66" s="16"/>
      <c r="Z66" s="107"/>
      <c r="AA66" s="16"/>
      <c r="AB66" s="16"/>
      <c r="AC66" s="107"/>
      <c r="AD66" s="108"/>
    </row>
    <row r="67" spans="1:30" s="28" customFormat="1" ht="15">
      <c r="A67" s="18">
        <v>10</v>
      </c>
      <c r="B67" s="118" t="s">
        <v>17</v>
      </c>
      <c r="C67" s="12">
        <f>C68+C69+C70+C71+C72</f>
        <v>22.588178584000001</v>
      </c>
      <c r="D67" s="12">
        <f>D68+D69+D70+D71+D72</f>
        <v>32.216038585999996</v>
      </c>
      <c r="E67" s="105">
        <f t="shared" ref="E67:E72" si="72">((D67-C67)/C67)*100</f>
        <v>42.623445561120832</v>
      </c>
      <c r="F67" s="12">
        <f>F68+F69+F70+F71+F72</f>
        <v>33.253992101999998</v>
      </c>
      <c r="G67" s="12">
        <f>G68+G69+G70+G71+G72</f>
        <v>60.814715700999997</v>
      </c>
      <c r="H67" s="105">
        <f t="shared" ref="H67:H72" si="73">((G67-F67)/F67)*100</f>
        <v>82.879443510009168</v>
      </c>
      <c r="I67" s="106">
        <f>(G67/G$179)*100</f>
        <v>0.26772012618468188</v>
      </c>
      <c r="J67" s="23">
        <f>J68+J69+J70+J71+J72</f>
        <v>5221</v>
      </c>
      <c r="K67" s="23">
        <f>K68+K69+K70+K71+K72</f>
        <v>1336</v>
      </c>
      <c r="L67" s="105">
        <f t="shared" ref="L67:L72" si="74">((K67-J67)/J67)*100</f>
        <v>-74.411032369277919</v>
      </c>
      <c r="M67" s="23">
        <f>M68+M69+M70+M71+M72</f>
        <v>6820</v>
      </c>
      <c r="N67" s="23">
        <f>N68+N69+N70+N71+N72</f>
        <v>2101</v>
      </c>
      <c r="O67" s="105">
        <f t="shared" ref="O67:O72" si="75">((N67-M67)/M67)*100</f>
        <v>-69.193548387096769</v>
      </c>
      <c r="P67" s="106">
        <f>(N67/N$179)*100</f>
        <v>0.11311577703970466</v>
      </c>
      <c r="Q67" s="23">
        <f>Q68+Q69+Q70+Q71+Q72</f>
        <v>3315</v>
      </c>
      <c r="R67" s="23">
        <f>R68+R69+R70+R71+R72</f>
        <v>11684</v>
      </c>
      <c r="S67" s="105">
        <f t="shared" ref="S67:S72" si="76">((R67-Q67)/Q67)*100</f>
        <v>252.45852187028657</v>
      </c>
      <c r="T67" s="23">
        <f>T68+T69+T70+T71+T72</f>
        <v>6131</v>
      </c>
      <c r="U67" s="23">
        <f>U68+U69+U70+U71+U72</f>
        <v>18574</v>
      </c>
      <c r="V67" s="105">
        <f t="shared" ref="V67:V72" si="77">((U67-T67)/T67)*100</f>
        <v>202.95221007992171</v>
      </c>
      <c r="W67" s="106">
        <f>(U67/U$179)*100</f>
        <v>8.3269053186841246E-2</v>
      </c>
      <c r="X67" s="12">
        <f>X68+X69+X70+X71+X72</f>
        <v>1626.3553749</v>
      </c>
      <c r="Y67" s="12">
        <f>Y68+Y69+Y70+Y71+Y72</f>
        <v>3754.2358520000007</v>
      </c>
      <c r="Z67" s="105">
        <f t="shared" ref="Z67:Z72" si="78">((Y67-X67)/X67)*100</f>
        <v>130.83736248179079</v>
      </c>
      <c r="AA67" s="12">
        <f>AA68+AA69+AA70+AA71+AA72</f>
        <v>2944.3866991</v>
      </c>
      <c r="AB67" s="12">
        <f>AB68+AB69+AB70+AB71+AB72</f>
        <v>5334.7556537</v>
      </c>
      <c r="AC67" s="105">
        <f t="shared" ref="AC67:AC72" si="79">((AB67-AA67)/AA67)*100</f>
        <v>81.183934003324211</v>
      </c>
      <c r="AD67" s="106">
        <f>(AB67/AB$179)*100</f>
        <v>0.7105891924302552</v>
      </c>
    </row>
    <row r="68" spans="1:30">
      <c r="A68" s="5"/>
      <c r="B68" s="119" t="s">
        <v>3</v>
      </c>
      <c r="C68" s="16">
        <v>3.2835464000000002E-2</v>
      </c>
      <c r="D68" s="16">
        <v>3.8699999999999998E-2</v>
      </c>
      <c r="E68" s="107">
        <f t="shared" si="72"/>
        <v>17.860371944188138</v>
      </c>
      <c r="F68" s="16">
        <v>3.6835463999999998E-2</v>
      </c>
      <c r="G68" s="16">
        <v>0.135373257</v>
      </c>
      <c r="H68" s="107">
        <f t="shared" si="73"/>
        <v>267.50794560372577</v>
      </c>
      <c r="I68" s="108">
        <f>(G68/G$180)*100</f>
        <v>4.1768521616586006E-3</v>
      </c>
      <c r="J68" s="103">
        <v>2</v>
      </c>
      <c r="K68" s="103">
        <v>3</v>
      </c>
      <c r="L68" s="107">
        <f t="shared" si="74"/>
        <v>50</v>
      </c>
      <c r="M68" s="103">
        <v>2</v>
      </c>
      <c r="N68" s="103">
        <v>6</v>
      </c>
      <c r="O68" s="107">
        <f t="shared" si="75"/>
        <v>200</v>
      </c>
      <c r="P68" s="108">
        <f>(N68/N$180)*100</f>
        <v>6.3079543304106478E-3</v>
      </c>
      <c r="Q68" s="103">
        <v>0</v>
      </c>
      <c r="R68" s="103">
        <v>0</v>
      </c>
      <c r="S68" s="116" t="s">
        <v>57</v>
      </c>
      <c r="T68" s="103">
        <v>0</v>
      </c>
      <c r="U68" s="103">
        <v>0</v>
      </c>
      <c r="V68" s="116" t="s">
        <v>57</v>
      </c>
      <c r="W68" s="116" t="s">
        <v>57</v>
      </c>
      <c r="X68" s="16">
        <v>2.5782600000000003E-2</v>
      </c>
      <c r="Y68" s="16">
        <v>4.8375000000000001E-2</v>
      </c>
      <c r="Z68" s="107">
        <f t="shared" si="78"/>
        <v>87.626538828512238</v>
      </c>
      <c r="AA68" s="16">
        <v>3.0782600000000004E-2</v>
      </c>
      <c r="AB68" s="16">
        <v>6.67904E-2</v>
      </c>
      <c r="AC68" s="107">
        <f t="shared" si="79"/>
        <v>116.97452456907469</v>
      </c>
      <c r="AD68" s="108">
        <f>(AB68/AB$180)*100</f>
        <v>1.871056690801631E-3</v>
      </c>
    </row>
    <row r="69" spans="1:30">
      <c r="A69" s="5"/>
      <c r="B69" s="119" t="s">
        <v>4</v>
      </c>
      <c r="C69" s="16">
        <v>21.875368599999998</v>
      </c>
      <c r="D69" s="16">
        <v>9.3554545000000005</v>
      </c>
      <c r="E69" s="107">
        <f t="shared" si="72"/>
        <v>-57.232928637371614</v>
      </c>
      <c r="F69" s="16">
        <v>33.286606599999999</v>
      </c>
      <c r="G69" s="16">
        <v>20.5633138</v>
      </c>
      <c r="H69" s="107">
        <f t="shared" si="73"/>
        <v>-38.223460122847122</v>
      </c>
      <c r="I69" s="108">
        <f>(G69/G$181)*100</f>
        <v>0.33301585579348003</v>
      </c>
      <c r="J69" s="103">
        <v>5218</v>
      </c>
      <c r="K69" s="103">
        <v>1332</v>
      </c>
      <c r="L69" s="107">
        <f t="shared" si="74"/>
        <v>-74.472978152548876</v>
      </c>
      <c r="M69" s="103">
        <v>6815</v>
      </c>
      <c r="N69" s="103">
        <v>2092</v>
      </c>
      <c r="O69" s="107">
        <f t="shared" si="75"/>
        <v>-69.303008070432867</v>
      </c>
      <c r="P69" s="108">
        <f>(N69/N$181)*100</f>
        <v>0.11893946026955821</v>
      </c>
      <c r="Q69" s="103">
        <v>0</v>
      </c>
      <c r="R69" s="103">
        <v>0</v>
      </c>
      <c r="S69" s="116" t="s">
        <v>57</v>
      </c>
      <c r="T69" s="103">
        <v>0</v>
      </c>
      <c r="U69" s="103">
        <v>0</v>
      </c>
      <c r="V69" s="116" t="s">
        <v>57</v>
      </c>
      <c r="W69" s="116" t="s">
        <v>57</v>
      </c>
      <c r="X69" s="16">
        <v>433.82982200000004</v>
      </c>
      <c r="Y69" s="16">
        <v>104.4582489</v>
      </c>
      <c r="Z69" s="107">
        <f t="shared" si="78"/>
        <v>-75.921837641673235</v>
      </c>
      <c r="AA69" s="16">
        <v>591.63801000000012</v>
      </c>
      <c r="AB69" s="16">
        <v>213.77615999999998</v>
      </c>
      <c r="AC69" s="107">
        <f t="shared" si="79"/>
        <v>-63.867067972864021</v>
      </c>
      <c r="AD69" s="108">
        <f>(AB69/AB$181)*100</f>
        <v>0.10897174991304022</v>
      </c>
    </row>
    <row r="70" spans="1:30">
      <c r="A70" s="5"/>
      <c r="B70" s="119" t="s">
        <v>5</v>
      </c>
      <c r="C70" s="110">
        <v>0.186201644</v>
      </c>
      <c r="D70" s="110">
        <v>0.9642313880000003</v>
      </c>
      <c r="E70" s="107">
        <f t="shared" si="72"/>
        <v>417.84257500970313</v>
      </c>
      <c r="F70" s="110">
        <v>-1.0796249070000001</v>
      </c>
      <c r="G70" s="110">
        <v>6.1149532739999994</v>
      </c>
      <c r="H70" s="107">
        <f t="shared" si="73"/>
        <v>-666.39609130469967</v>
      </c>
      <c r="I70" s="108">
        <f>(G70/G$182)*100</f>
        <v>4.8745277571309198E-2</v>
      </c>
      <c r="J70" s="111">
        <v>0</v>
      </c>
      <c r="K70" s="111">
        <v>0</v>
      </c>
      <c r="L70" s="116" t="s">
        <v>57</v>
      </c>
      <c r="M70" s="111">
        <v>0</v>
      </c>
      <c r="N70" s="111">
        <v>0</v>
      </c>
      <c r="O70" s="116" t="s">
        <v>57</v>
      </c>
      <c r="P70" s="108">
        <f>(N70/N$182)*100</f>
        <v>0</v>
      </c>
      <c r="Q70" s="111">
        <v>157</v>
      </c>
      <c r="R70" s="111">
        <v>341</v>
      </c>
      <c r="S70" s="107">
        <f t="shared" si="76"/>
        <v>117.19745222929936</v>
      </c>
      <c r="T70" s="111">
        <v>-650</v>
      </c>
      <c r="U70" s="111">
        <v>4038</v>
      </c>
      <c r="V70" s="107">
        <f t="shared" si="77"/>
        <v>-721.23076923076917</v>
      </c>
      <c r="W70" s="108">
        <f>(U70/U$182)*100</f>
        <v>2.8538201648049343E-2</v>
      </c>
      <c r="X70" s="110">
        <v>11.362743</v>
      </c>
      <c r="Y70" s="110">
        <v>39.908396500000002</v>
      </c>
      <c r="Z70" s="107">
        <f t="shared" si="78"/>
        <v>251.22150082950921</v>
      </c>
      <c r="AA70" s="110">
        <v>-112.7615136</v>
      </c>
      <c r="AB70" s="110">
        <v>400.96367359999999</v>
      </c>
      <c r="AC70" s="107">
        <f t="shared" si="79"/>
        <v>-455.58557241643831</v>
      </c>
      <c r="AD70" s="108">
        <f>(AB70/AB$182)*100</f>
        <v>0.20642881248533027</v>
      </c>
    </row>
    <row r="71" spans="1:30">
      <c r="A71" s="5"/>
      <c r="B71" s="119" t="s">
        <v>6</v>
      </c>
      <c r="C71" s="110">
        <v>0</v>
      </c>
      <c r="D71" s="110">
        <v>0</v>
      </c>
      <c r="E71" s="116" t="s">
        <v>57</v>
      </c>
      <c r="F71" s="110">
        <v>0</v>
      </c>
      <c r="G71" s="110">
        <v>0</v>
      </c>
      <c r="H71" s="107">
        <v>0</v>
      </c>
      <c r="I71" s="108">
        <f>(G71/G$183)*100</f>
        <v>0</v>
      </c>
      <c r="J71" s="111">
        <v>0</v>
      </c>
      <c r="K71" s="111">
        <v>0</v>
      </c>
      <c r="L71" s="116" t="s">
        <v>57</v>
      </c>
      <c r="M71" s="111">
        <v>0</v>
      </c>
      <c r="N71" s="111">
        <v>0</v>
      </c>
      <c r="O71" s="116" t="s">
        <v>57</v>
      </c>
      <c r="P71" s="108">
        <f>(N71/N$183)*100</f>
        <v>0</v>
      </c>
      <c r="Q71" s="111">
        <v>0</v>
      </c>
      <c r="R71" s="111">
        <v>0</v>
      </c>
      <c r="S71" s="116" t="s">
        <v>57</v>
      </c>
      <c r="T71" s="111">
        <v>0</v>
      </c>
      <c r="U71" s="111">
        <v>0</v>
      </c>
      <c r="V71" s="116" t="s">
        <v>57</v>
      </c>
      <c r="W71" s="108">
        <f>(U71/U$183)*100</f>
        <v>0</v>
      </c>
      <c r="X71" s="110">
        <v>0</v>
      </c>
      <c r="Y71" s="110">
        <v>0</v>
      </c>
      <c r="Z71" s="116" t="s">
        <v>57</v>
      </c>
      <c r="AA71" s="110">
        <v>0</v>
      </c>
      <c r="AB71" s="110">
        <v>0</v>
      </c>
      <c r="AC71" s="116" t="s">
        <v>57</v>
      </c>
      <c r="AD71" s="108">
        <f>(AB71/AB$183)*100</f>
        <v>0</v>
      </c>
    </row>
    <row r="72" spans="1:30">
      <c r="A72" s="5"/>
      <c r="B72" s="119" t="s">
        <v>25</v>
      </c>
      <c r="C72" s="110">
        <v>0.49377287599999969</v>
      </c>
      <c r="D72" s="110">
        <v>21.857652697999995</v>
      </c>
      <c r="E72" s="107">
        <f t="shared" si="72"/>
        <v>4326.6612769551984</v>
      </c>
      <c r="F72" s="110">
        <v>1.0101749449999997</v>
      </c>
      <c r="G72" s="110">
        <v>34.001075369999995</v>
      </c>
      <c r="H72" s="107">
        <f t="shared" si="73"/>
        <v>3265.8600956490759</v>
      </c>
      <c r="I72" s="108">
        <f>(G72/G$184)*100</f>
        <v>6.1031443497548201</v>
      </c>
      <c r="J72" s="111">
        <v>1</v>
      </c>
      <c r="K72" s="111">
        <v>1</v>
      </c>
      <c r="L72" s="107">
        <f t="shared" si="74"/>
        <v>0</v>
      </c>
      <c r="M72" s="111">
        <v>3</v>
      </c>
      <c r="N72" s="111">
        <v>3</v>
      </c>
      <c r="O72" s="107">
        <f t="shared" si="75"/>
        <v>0</v>
      </c>
      <c r="P72" s="108">
        <f>(N72/N$184)*100</f>
        <v>0.12300123001230012</v>
      </c>
      <c r="Q72" s="111">
        <v>3158</v>
      </c>
      <c r="R72" s="111">
        <v>11343</v>
      </c>
      <c r="S72" s="107">
        <f t="shared" si="76"/>
        <v>259.18302723242562</v>
      </c>
      <c r="T72" s="111">
        <v>6781</v>
      </c>
      <c r="U72" s="111">
        <v>14536</v>
      </c>
      <c r="V72" s="107">
        <f t="shared" si="77"/>
        <v>114.36366317652265</v>
      </c>
      <c r="W72" s="108">
        <f>(U72/U$184)*100</f>
        <v>0.19211452859514269</v>
      </c>
      <c r="X72" s="110">
        <v>1181.1370273</v>
      </c>
      <c r="Y72" s="110">
        <v>3609.8208316000005</v>
      </c>
      <c r="Z72" s="107">
        <f t="shared" si="78"/>
        <v>205.62252712132891</v>
      </c>
      <c r="AA72" s="110">
        <v>2465.4794201</v>
      </c>
      <c r="AB72" s="110">
        <v>4719.9490297000002</v>
      </c>
      <c r="AC72" s="107">
        <f t="shared" si="79"/>
        <v>91.441428844235034</v>
      </c>
      <c r="AD72" s="108">
        <f>(AB72/AB$184)*100</f>
        <v>1.6767953434553347</v>
      </c>
    </row>
    <row r="73" spans="1:30">
      <c r="A73" s="5"/>
      <c r="B73" s="119"/>
      <c r="C73" s="110"/>
      <c r="D73" s="110"/>
      <c r="E73" s="107"/>
      <c r="F73" s="110"/>
      <c r="G73" s="110"/>
      <c r="H73" s="107"/>
      <c r="I73" s="108"/>
      <c r="J73" s="111"/>
      <c r="K73" s="111"/>
      <c r="L73" s="107"/>
      <c r="M73" s="111"/>
      <c r="N73" s="111"/>
      <c r="O73" s="107"/>
      <c r="P73" s="108"/>
      <c r="Q73" s="111"/>
      <c r="R73" s="111"/>
      <c r="S73" s="107"/>
      <c r="T73" s="111"/>
      <c r="U73" s="111"/>
      <c r="V73" s="107"/>
      <c r="W73" s="108"/>
      <c r="X73" s="110"/>
      <c r="Y73" s="110"/>
      <c r="Z73" s="107"/>
      <c r="AA73" s="110"/>
      <c r="AB73" s="110"/>
      <c r="AC73" s="107"/>
      <c r="AD73" s="108"/>
    </row>
    <row r="74" spans="1:30" s="25" customFormat="1" ht="15">
      <c r="A74" s="17">
        <v>11</v>
      </c>
      <c r="B74" s="118" t="s">
        <v>67</v>
      </c>
      <c r="C74" s="12">
        <f>C75+C76+C77+C78+C79</f>
        <v>637.60762701600004</v>
      </c>
      <c r="D74" s="12">
        <f>D75+D76+D77+D78+D79</f>
        <v>935.01312576200132</v>
      </c>
      <c r="E74" s="105">
        <f t="shared" ref="E74:E79" si="80">((D74-C74)/C74)*100</f>
        <v>46.643968193708297</v>
      </c>
      <c r="F74" s="12">
        <f>F75+F76+F77+F78+F79</f>
        <v>1306.4953056889992</v>
      </c>
      <c r="G74" s="12">
        <f>G75+G76+G77+G78+G79</f>
        <v>2128.8942756760016</v>
      </c>
      <c r="H74" s="105">
        <f t="shared" ref="H74:H79" si="81">((G74-F74)/F74)*100</f>
        <v>62.946951772880531</v>
      </c>
      <c r="I74" s="106">
        <f>(G74/G$179)*100</f>
        <v>9.3718738556637575</v>
      </c>
      <c r="J74" s="23">
        <f>J75+J76+J77+J78+J79</f>
        <v>65391</v>
      </c>
      <c r="K74" s="23">
        <f>K75+K76+K77+K78+K79</f>
        <v>50257</v>
      </c>
      <c r="L74" s="105">
        <f t="shared" ref="L74:L79" si="82">((K74-J74)/J74)*100</f>
        <v>-23.143857717422886</v>
      </c>
      <c r="M74" s="23">
        <f>M75+M76+M77+M78+M79</f>
        <v>102109</v>
      </c>
      <c r="N74" s="23">
        <f>N75+N76+N77+N78+N79</f>
        <v>96841</v>
      </c>
      <c r="O74" s="105">
        <f t="shared" ref="O74:O79" si="83">((N74-M74)/M74)*100</f>
        <v>-5.1591926274863136</v>
      </c>
      <c r="P74" s="106">
        <f>(N74/N$179)*100</f>
        <v>5.2138243523569914</v>
      </c>
      <c r="Q74" s="23">
        <f>Q75+Q76+Q77+Q78+Q79</f>
        <v>458317</v>
      </c>
      <c r="R74" s="23">
        <f>R75+R76+R77+R78+R79</f>
        <v>2496655</v>
      </c>
      <c r="S74" s="105">
        <f t="shared" ref="S74:S79" si="84">((R74-Q74)/Q74)*100</f>
        <v>444.74413997298814</v>
      </c>
      <c r="T74" s="23">
        <f>T75+T76+T77+T78+T79</f>
        <v>1764540</v>
      </c>
      <c r="U74" s="23">
        <f>U75+U76+U77+U78+U79</f>
        <v>5667336</v>
      </c>
      <c r="V74" s="105">
        <f t="shared" ref="V74:V79" si="85">((U74-T74)/T74)*100</f>
        <v>221.17923084769967</v>
      </c>
      <c r="W74" s="106">
        <f>(U74/U$179)*100</f>
        <v>25.407219920948641</v>
      </c>
      <c r="X74" s="12">
        <f>X75+X76+X77+X78+X79</f>
        <v>25879.259613499999</v>
      </c>
      <c r="Y74" s="12">
        <f>Y75+Y76+Y77+Y78+Y79</f>
        <v>39043.781892427993</v>
      </c>
      <c r="Z74" s="105">
        <f t="shared" ref="Z74:Z79" si="86">((Y74-X74)/X74)*100</f>
        <v>50.869006592679646</v>
      </c>
      <c r="AA74" s="12">
        <f>AA75+AA76+AA77+AA78+AA79</f>
        <v>55743.065222000005</v>
      </c>
      <c r="AB74" s="12">
        <f>AB75+AB76+AB77+AB78+AB79</f>
        <v>79586.855143007997</v>
      </c>
      <c r="AC74" s="105">
        <f t="shared" ref="AC74:AC79" si="87">((AB74-AA74)/AA74)*100</f>
        <v>42.774450644306533</v>
      </c>
      <c r="AD74" s="106">
        <f>(AB74/AB$179)*100</f>
        <v>10.600965216637464</v>
      </c>
    </row>
    <row r="75" spans="1:30">
      <c r="A75" s="5"/>
      <c r="B75" s="119" t="s">
        <v>3</v>
      </c>
      <c r="C75" s="110">
        <v>162.16021741900002</v>
      </c>
      <c r="D75" s="110">
        <v>195.18873816399991</v>
      </c>
      <c r="E75" s="107">
        <f t="shared" si="80"/>
        <v>20.367832055662998</v>
      </c>
      <c r="F75" s="110">
        <v>254.76596201900003</v>
      </c>
      <c r="G75" s="110">
        <v>387.61188894199995</v>
      </c>
      <c r="H75" s="107">
        <f t="shared" si="81"/>
        <v>52.144299760535709</v>
      </c>
      <c r="I75" s="108">
        <f>(G75/G$180)*100</f>
        <v>11.959508045314784</v>
      </c>
      <c r="J75" s="111">
        <v>2030</v>
      </c>
      <c r="K75" s="111">
        <v>2325</v>
      </c>
      <c r="L75" s="107">
        <f t="shared" si="82"/>
        <v>14.532019704433496</v>
      </c>
      <c r="M75" s="111">
        <v>3193</v>
      </c>
      <c r="N75" s="111">
        <v>4560</v>
      </c>
      <c r="O75" s="107">
        <f t="shared" si="83"/>
        <v>42.812402129658629</v>
      </c>
      <c r="P75" s="108">
        <f>(N75/N$180)*100</f>
        <v>4.7940452911120923</v>
      </c>
      <c r="Q75" s="111">
        <v>0</v>
      </c>
      <c r="R75" s="111">
        <v>0</v>
      </c>
      <c r="S75" s="116" t="s">
        <v>57</v>
      </c>
      <c r="T75" s="111">
        <v>0</v>
      </c>
      <c r="U75" s="111">
        <v>0</v>
      </c>
      <c r="V75" s="116" t="s">
        <v>57</v>
      </c>
      <c r="W75" s="116" t="s">
        <v>57</v>
      </c>
      <c r="X75" s="110">
        <v>74.342486199999996</v>
      </c>
      <c r="Y75" s="110">
        <v>63.939949399999996</v>
      </c>
      <c r="Z75" s="107">
        <f t="shared" si="86"/>
        <v>-13.992721163527621</v>
      </c>
      <c r="AA75" s="110">
        <v>120.25485280000001</v>
      </c>
      <c r="AB75" s="110">
        <v>136.2278072</v>
      </c>
      <c r="AC75" s="107">
        <f t="shared" si="87"/>
        <v>13.282586131110371</v>
      </c>
      <c r="AD75" s="108">
        <f>(AB75/AB$180)*100</f>
        <v>3.8162662618399441</v>
      </c>
    </row>
    <row r="76" spans="1:30">
      <c r="A76" s="5"/>
      <c r="B76" s="119" t="s">
        <v>4</v>
      </c>
      <c r="C76" s="110">
        <v>293.35616791400003</v>
      </c>
      <c r="D76" s="110">
        <v>341.58209756399998</v>
      </c>
      <c r="E76" s="107">
        <f t="shared" si="80"/>
        <v>16.439378109185629</v>
      </c>
      <c r="F76" s="110">
        <v>475.30843146399997</v>
      </c>
      <c r="G76" s="110">
        <v>696.68359361299997</v>
      </c>
      <c r="H76" s="107">
        <f t="shared" si="81"/>
        <v>46.575054742273601</v>
      </c>
      <c r="I76" s="108">
        <f>(G76/G$181)*100</f>
        <v>11.282553259694469</v>
      </c>
      <c r="J76" s="111">
        <v>63342</v>
      </c>
      <c r="K76" s="111">
        <v>47925</v>
      </c>
      <c r="L76" s="107">
        <f t="shared" si="82"/>
        <v>-24.33930093776641</v>
      </c>
      <c r="M76" s="111">
        <v>98876</v>
      </c>
      <c r="N76" s="111">
        <v>92264</v>
      </c>
      <c r="O76" s="107">
        <f t="shared" si="83"/>
        <v>-6.6871637202152199</v>
      </c>
      <c r="P76" s="108">
        <f>(N76/N$181)*100</f>
        <v>5.2456168079878189</v>
      </c>
      <c r="Q76" s="111">
        <v>0</v>
      </c>
      <c r="R76" s="111">
        <v>0</v>
      </c>
      <c r="S76" s="116" t="s">
        <v>57</v>
      </c>
      <c r="T76" s="111">
        <v>0</v>
      </c>
      <c r="U76" s="111">
        <v>0</v>
      </c>
      <c r="V76" s="116" t="s">
        <v>57</v>
      </c>
      <c r="W76" s="116" t="s">
        <v>57</v>
      </c>
      <c r="X76" s="110">
        <v>15802.2969844</v>
      </c>
      <c r="Y76" s="110">
        <v>15263.278820799997</v>
      </c>
      <c r="Z76" s="107">
        <f t="shared" si="86"/>
        <v>-3.411011475939993</v>
      </c>
      <c r="AA76" s="110">
        <v>29871.083389300002</v>
      </c>
      <c r="AB76" s="110">
        <v>28396.466416200004</v>
      </c>
      <c r="AC76" s="107">
        <f t="shared" si="87"/>
        <v>-4.9366035837461917</v>
      </c>
      <c r="AD76" s="108">
        <f>(AB76/AB$181)*100</f>
        <v>14.475012726957919</v>
      </c>
    </row>
    <row r="77" spans="1:30">
      <c r="A77" s="5"/>
      <c r="B77" s="119" t="s">
        <v>5</v>
      </c>
      <c r="C77" s="16">
        <v>176.177193905</v>
      </c>
      <c r="D77" s="16">
        <v>374.75838028900131</v>
      </c>
      <c r="E77" s="107">
        <f t="shared" si="80"/>
        <v>112.7167381784286</v>
      </c>
      <c r="F77" s="16">
        <v>562.47128022999914</v>
      </c>
      <c r="G77" s="16">
        <v>994.24142795400121</v>
      </c>
      <c r="H77" s="107">
        <f t="shared" si="81"/>
        <v>76.76305669285864</v>
      </c>
      <c r="I77" s="108">
        <f>(G77/G$182)*100</f>
        <v>7.9255837627701569</v>
      </c>
      <c r="J77" s="103">
        <v>6</v>
      </c>
      <c r="K77" s="103">
        <v>6</v>
      </c>
      <c r="L77" s="107">
        <f t="shared" si="82"/>
        <v>0</v>
      </c>
      <c r="M77" s="103">
        <v>21</v>
      </c>
      <c r="N77" s="103">
        <v>12</v>
      </c>
      <c r="O77" s="107">
        <f t="shared" si="83"/>
        <v>-42.857142857142854</v>
      </c>
      <c r="P77" s="108">
        <f>(N77/N$182)*100</f>
        <v>6.25</v>
      </c>
      <c r="Q77" s="103">
        <v>351388</v>
      </c>
      <c r="R77" s="103">
        <v>1918811</v>
      </c>
      <c r="S77" s="107">
        <f t="shared" si="84"/>
        <v>446.066171866996</v>
      </c>
      <c r="T77" s="103">
        <v>1080262</v>
      </c>
      <c r="U77" s="103">
        <v>4344293</v>
      </c>
      <c r="V77" s="107">
        <f t="shared" si="85"/>
        <v>302.1517928058193</v>
      </c>
      <c r="W77" s="108">
        <f>(U77/U$182)*100</f>
        <v>30.702899864341067</v>
      </c>
      <c r="X77" s="16">
        <v>3602.2517512999998</v>
      </c>
      <c r="Y77" s="16">
        <v>17743.060767028001</v>
      </c>
      <c r="Z77" s="107">
        <f t="shared" si="86"/>
        <v>392.55471277444138</v>
      </c>
      <c r="AA77" s="16">
        <v>9956.4470261000006</v>
      </c>
      <c r="AB77" s="16">
        <v>38810.798411107993</v>
      </c>
      <c r="AC77" s="107">
        <f t="shared" si="87"/>
        <v>289.80570387577717</v>
      </c>
      <c r="AD77" s="108">
        <f>(AB77/AB$182)*100</f>
        <v>19.981029592234279</v>
      </c>
    </row>
    <row r="78" spans="1:30">
      <c r="A78" s="5"/>
      <c r="B78" s="119" t="s">
        <v>6</v>
      </c>
      <c r="C78" s="16">
        <v>0</v>
      </c>
      <c r="D78" s="16">
        <v>0</v>
      </c>
      <c r="E78" s="116" t="s">
        <v>57</v>
      </c>
      <c r="F78" s="16">
        <v>0</v>
      </c>
      <c r="G78" s="16">
        <v>0</v>
      </c>
      <c r="H78" s="107">
        <v>0</v>
      </c>
      <c r="I78" s="108">
        <f>(G78/G$183)*100</f>
        <v>0</v>
      </c>
      <c r="J78" s="103">
        <v>0</v>
      </c>
      <c r="K78" s="103">
        <v>0</v>
      </c>
      <c r="L78" s="116" t="s">
        <v>57</v>
      </c>
      <c r="M78" s="103">
        <v>0</v>
      </c>
      <c r="N78" s="103">
        <v>0</v>
      </c>
      <c r="O78" s="116" t="s">
        <v>57</v>
      </c>
      <c r="P78" s="108">
        <f>(N78/N$183)*100</f>
        <v>0</v>
      </c>
      <c r="Q78" s="103">
        <v>0</v>
      </c>
      <c r="R78" s="103">
        <v>0</v>
      </c>
      <c r="S78" s="116" t="s">
        <v>57</v>
      </c>
      <c r="T78" s="103">
        <v>0</v>
      </c>
      <c r="U78" s="103">
        <v>0</v>
      </c>
      <c r="V78" s="116" t="s">
        <v>57</v>
      </c>
      <c r="W78" s="108">
        <f>(U78/U$183)*100</f>
        <v>0</v>
      </c>
      <c r="X78" s="16">
        <v>0</v>
      </c>
      <c r="Y78" s="16">
        <v>0</v>
      </c>
      <c r="Z78" s="116" t="s">
        <v>57</v>
      </c>
      <c r="AA78" s="16">
        <v>0</v>
      </c>
      <c r="AB78" s="16">
        <v>0</v>
      </c>
      <c r="AC78" s="116" t="s">
        <v>57</v>
      </c>
      <c r="AD78" s="108">
        <f>(AB78/AB$183)*100</f>
        <v>0</v>
      </c>
    </row>
    <row r="79" spans="1:30">
      <c r="A79" s="5"/>
      <c r="B79" s="119" t="s">
        <v>25</v>
      </c>
      <c r="C79" s="16">
        <v>5.9140477780000866</v>
      </c>
      <c r="D79" s="16">
        <v>23.483909745000183</v>
      </c>
      <c r="E79" s="107">
        <f t="shared" si="80"/>
        <v>297.08691283081885</v>
      </c>
      <c r="F79" s="16">
        <v>13.949631976000097</v>
      </c>
      <c r="G79" s="16">
        <v>50.357365167000395</v>
      </c>
      <c r="H79" s="107">
        <f t="shared" si="81"/>
        <v>260.99422016035015</v>
      </c>
      <c r="I79" s="108">
        <f>(G79/G$184)*100</f>
        <v>9.0390749511026041</v>
      </c>
      <c r="J79" s="103">
        <v>13</v>
      </c>
      <c r="K79" s="103">
        <v>1</v>
      </c>
      <c r="L79" s="107">
        <f t="shared" si="82"/>
        <v>-92.307692307692307</v>
      </c>
      <c r="M79" s="103">
        <v>19</v>
      </c>
      <c r="N79" s="103">
        <v>5</v>
      </c>
      <c r="O79" s="107">
        <f t="shared" si="83"/>
        <v>-73.68421052631578</v>
      </c>
      <c r="P79" s="108">
        <f>(N79/N$184)*100</f>
        <v>0.2050020500205002</v>
      </c>
      <c r="Q79" s="103">
        <v>106929</v>
      </c>
      <c r="R79" s="103">
        <v>577844</v>
      </c>
      <c r="S79" s="107">
        <f t="shared" si="84"/>
        <v>440.39970447680236</v>
      </c>
      <c r="T79" s="103">
        <v>684278</v>
      </c>
      <c r="U79" s="103">
        <v>1323043</v>
      </c>
      <c r="V79" s="107">
        <f t="shared" si="85"/>
        <v>93.348755914993603</v>
      </c>
      <c r="W79" s="108">
        <f>(U79/U$184)*100</f>
        <v>17.485950898190929</v>
      </c>
      <c r="X79" s="16">
        <v>6400.3683916000009</v>
      </c>
      <c r="Y79" s="16">
        <v>5973.5023552000002</v>
      </c>
      <c r="Z79" s="107">
        <f t="shared" si="86"/>
        <v>-6.6693979202858076</v>
      </c>
      <c r="AA79" s="16">
        <v>15795.2799538</v>
      </c>
      <c r="AB79" s="16">
        <v>12243.3625085</v>
      </c>
      <c r="AC79" s="107">
        <f t="shared" si="87"/>
        <v>-22.48720792343719</v>
      </c>
      <c r="AD79" s="108">
        <f>(AB79/AB$184)*100</f>
        <v>4.3495413008291077</v>
      </c>
    </row>
    <row r="80" spans="1:30">
      <c r="A80" s="5"/>
      <c r="B80" s="119"/>
      <c r="C80" s="16"/>
      <c r="D80" s="16"/>
      <c r="E80" s="107"/>
      <c r="F80" s="16"/>
      <c r="G80" s="16"/>
      <c r="H80" s="107"/>
      <c r="I80" s="108"/>
      <c r="J80" s="103"/>
      <c r="K80" s="103"/>
      <c r="L80" s="107"/>
      <c r="M80" s="103"/>
      <c r="N80" s="103"/>
      <c r="O80" s="107"/>
      <c r="P80" s="108"/>
      <c r="Q80" s="103"/>
      <c r="R80" s="103"/>
      <c r="S80" s="107"/>
      <c r="T80" s="103"/>
      <c r="U80" s="103"/>
      <c r="V80" s="107"/>
      <c r="W80" s="108"/>
      <c r="X80" s="16"/>
      <c r="Y80" s="16"/>
      <c r="Z80" s="107"/>
      <c r="AA80" s="16"/>
      <c r="AB80" s="16"/>
      <c r="AC80" s="107"/>
      <c r="AD80" s="108"/>
    </row>
    <row r="81" spans="1:30" s="25" customFormat="1" ht="15">
      <c r="A81" s="17">
        <v>12</v>
      </c>
      <c r="B81" s="118" t="s">
        <v>36</v>
      </c>
      <c r="C81" s="12">
        <f>C82+C83+C84+C85+C86</f>
        <v>678.72776714999998</v>
      </c>
      <c r="D81" s="12">
        <f>D82+D83+D84+D85+D86</f>
        <v>652.06324858000016</v>
      </c>
      <c r="E81" s="105">
        <f t="shared" ref="E81:E86" si="88">((D81-C81)/C81)*100</f>
        <v>-3.9286028744580461</v>
      </c>
      <c r="F81" s="12">
        <f>F82+F83+F84+F85+F86</f>
        <v>934.92250807999994</v>
      </c>
      <c r="G81" s="12">
        <f>G82+G83+G84+G85+G86</f>
        <v>1295.3284848099997</v>
      </c>
      <c r="H81" s="105">
        <f t="shared" ref="H81:H86" si="89">((G81-F81)/F81)*100</f>
        <v>38.549288696679916</v>
      </c>
      <c r="I81" s="106">
        <f>(G81/G$179)*100</f>
        <v>5.7023288098384324</v>
      </c>
      <c r="J81" s="23">
        <f>J82+J83+J84+J85+J86</f>
        <v>38699</v>
      </c>
      <c r="K81" s="23">
        <f>K82+K83+K84+K85+K86</f>
        <v>33180</v>
      </c>
      <c r="L81" s="105">
        <f t="shared" ref="L81:L86" si="90">((K81-J81)/J81)*100</f>
        <v>-14.261350422491537</v>
      </c>
      <c r="M81" s="23">
        <f>M82+M83+M84+M85+M86</f>
        <v>69616</v>
      </c>
      <c r="N81" s="23">
        <f>N82+N83+N84+N85+N86</f>
        <v>69445</v>
      </c>
      <c r="O81" s="105">
        <f t="shared" ref="O81:O86" si="91">((N81-M81)/M81)*100</f>
        <v>-0.24563318777292578</v>
      </c>
      <c r="P81" s="106">
        <f>(N81/N$179)*100</f>
        <v>3.7388506123380725</v>
      </c>
      <c r="Q81" s="23">
        <f>Q82+Q83+Q84+Q85+Q86</f>
        <v>721748</v>
      </c>
      <c r="R81" s="23">
        <f>R82+R83+R84+R85+R86</f>
        <v>1822260</v>
      </c>
      <c r="S81" s="105">
        <f t="shared" ref="S81:S86" si="92">((R81-Q81)/Q81)*100</f>
        <v>152.47870447857144</v>
      </c>
      <c r="T81" s="23">
        <f>T82+T83+T84+T85+T86</f>
        <v>1902956</v>
      </c>
      <c r="U81" s="23">
        <f>U82+U83+U84+U85+U86</f>
        <v>3703378</v>
      </c>
      <c r="V81" s="105">
        <f t="shared" ref="V81:V86" si="93">((U81-T81)/T81)*100</f>
        <v>94.611856501148736</v>
      </c>
      <c r="W81" s="106">
        <f>(U81/U$179)*100</f>
        <v>16.602604697586827</v>
      </c>
      <c r="X81" s="12">
        <f>X82+X83+X84+X85+X86</f>
        <v>16063.912473989998</v>
      </c>
      <c r="Y81" s="12">
        <f>Y82+Y83+Y84+Y85+Y86</f>
        <v>58748.032127600003</v>
      </c>
      <c r="Z81" s="105">
        <f t="shared" ref="Z81:Z86" si="94">((Y81-X81)/X81)*100</f>
        <v>265.71434401626817</v>
      </c>
      <c r="AA81" s="12">
        <f>AA82+AA83+AA84+AA85+AA86</f>
        <v>51256.300518980002</v>
      </c>
      <c r="AB81" s="12">
        <f>AB82+AB83+AB84+AB85+AB86</f>
        <v>129506.91254955999</v>
      </c>
      <c r="AC81" s="105">
        <f t="shared" ref="AC81:AC86" si="95">((AB81-AA81)/AA81)*100</f>
        <v>152.66535282156016</v>
      </c>
      <c r="AD81" s="106">
        <f>(AB81/AB$179)*100</f>
        <v>17.250314424223227</v>
      </c>
    </row>
    <row r="82" spans="1:30">
      <c r="A82" s="5"/>
      <c r="B82" s="119" t="s">
        <v>3</v>
      </c>
      <c r="C82" s="16">
        <v>71.020445269999996</v>
      </c>
      <c r="D82" s="16">
        <v>185.47449168000003</v>
      </c>
      <c r="E82" s="107">
        <f t="shared" si="88"/>
        <v>161.15647539927068</v>
      </c>
      <c r="F82" s="16">
        <v>121.70119402</v>
      </c>
      <c r="G82" s="16">
        <v>368.53321621000003</v>
      </c>
      <c r="H82" s="107">
        <f t="shared" si="89"/>
        <v>202.81807765126479</v>
      </c>
      <c r="I82" s="108">
        <f>(G82/G$180)*100</f>
        <v>11.370848237549128</v>
      </c>
      <c r="J82" s="103">
        <v>938</v>
      </c>
      <c r="K82" s="103">
        <v>1674</v>
      </c>
      <c r="L82" s="107">
        <f t="shared" si="90"/>
        <v>78.464818763326221</v>
      </c>
      <c r="M82" s="103">
        <v>1568</v>
      </c>
      <c r="N82" s="103">
        <v>3726</v>
      </c>
      <c r="O82" s="107">
        <f t="shared" si="91"/>
        <v>137.62755102040816</v>
      </c>
      <c r="P82" s="108">
        <f>(N82/N$180)*100</f>
        <v>3.9172396391850119</v>
      </c>
      <c r="Q82" s="103">
        <v>0</v>
      </c>
      <c r="R82" s="103">
        <v>0</v>
      </c>
      <c r="S82" s="116" t="s">
        <v>57</v>
      </c>
      <c r="T82" s="103">
        <v>0</v>
      </c>
      <c r="U82" s="103">
        <v>0</v>
      </c>
      <c r="V82" s="116" t="s">
        <v>57</v>
      </c>
      <c r="W82" s="116" t="s">
        <v>57</v>
      </c>
      <c r="X82" s="16">
        <v>142.88539968000001</v>
      </c>
      <c r="Y82" s="16">
        <v>244.65180934999998</v>
      </c>
      <c r="Z82" s="107">
        <f t="shared" si="94"/>
        <v>71.22239913798866</v>
      </c>
      <c r="AA82" s="16">
        <v>247.05044465999998</v>
      </c>
      <c r="AB82" s="16">
        <v>493.97188846999995</v>
      </c>
      <c r="AC82" s="107">
        <f t="shared" si="95"/>
        <v>99.947783599346465</v>
      </c>
      <c r="AD82" s="108">
        <f>(AB82/AB$180)*100</f>
        <v>13.838057669810491</v>
      </c>
    </row>
    <row r="83" spans="1:30">
      <c r="A83" s="5"/>
      <c r="B83" s="119" t="s">
        <v>4</v>
      </c>
      <c r="C83" s="16">
        <v>184.41366129000002</v>
      </c>
      <c r="D83" s="16">
        <v>226.01296662000001</v>
      </c>
      <c r="E83" s="107">
        <f t="shared" si="88"/>
        <v>22.557605027201827</v>
      </c>
      <c r="F83" s="16">
        <v>334.57951228999997</v>
      </c>
      <c r="G83" s="16">
        <v>463.89147988999997</v>
      </c>
      <c r="H83" s="107">
        <f t="shared" si="89"/>
        <v>38.649099197657279</v>
      </c>
      <c r="I83" s="108">
        <f>(G83/G$181)*100</f>
        <v>7.5125643499576551</v>
      </c>
      <c r="J83" s="103">
        <v>37581</v>
      </c>
      <c r="K83" s="103">
        <v>31239</v>
      </c>
      <c r="L83" s="107">
        <f t="shared" si="90"/>
        <v>-16.875548814560549</v>
      </c>
      <c r="M83" s="103">
        <v>67762</v>
      </c>
      <c r="N83" s="103">
        <v>65131</v>
      </c>
      <c r="O83" s="107">
        <f t="shared" si="91"/>
        <v>-3.8827071219857734</v>
      </c>
      <c r="P83" s="108">
        <f>(N83/N$181)*100</f>
        <v>3.7029856533540126</v>
      </c>
      <c r="Q83" s="103">
        <v>0</v>
      </c>
      <c r="R83" s="103">
        <v>0</v>
      </c>
      <c r="S83" s="116" t="s">
        <v>57</v>
      </c>
      <c r="T83" s="103">
        <v>0</v>
      </c>
      <c r="U83" s="103">
        <v>0</v>
      </c>
      <c r="V83" s="116" t="s">
        <v>57</v>
      </c>
      <c r="W83" s="116" t="s">
        <v>57</v>
      </c>
      <c r="X83" s="16">
        <v>13830.711094199998</v>
      </c>
      <c r="Y83" s="16">
        <v>14370.993003300002</v>
      </c>
      <c r="Z83" s="107">
        <f t="shared" si="94"/>
        <v>3.9063928486408384</v>
      </c>
      <c r="AA83" s="16">
        <v>27794.959251199998</v>
      </c>
      <c r="AB83" s="16">
        <v>29331.455697799996</v>
      </c>
      <c r="AC83" s="107">
        <f t="shared" si="95"/>
        <v>5.5279679769045273</v>
      </c>
      <c r="AD83" s="108">
        <f>(AB83/AB$181)*100</f>
        <v>14.95162068065064</v>
      </c>
    </row>
    <row r="84" spans="1:30">
      <c r="A84" s="5"/>
      <c r="B84" s="119" t="s">
        <v>5</v>
      </c>
      <c r="C84" s="16">
        <v>20.901078459999997</v>
      </c>
      <c r="D84" s="16">
        <v>127.08052495</v>
      </c>
      <c r="E84" s="107">
        <f t="shared" si="88"/>
        <v>508.00941536678971</v>
      </c>
      <c r="F84" s="16">
        <v>50.093952270000003</v>
      </c>
      <c r="G84" s="16">
        <v>291.78143921999998</v>
      </c>
      <c r="H84" s="107">
        <f t="shared" si="89"/>
        <v>482.46839388382716</v>
      </c>
      <c r="I84" s="108">
        <f>(G84/G$182)*100</f>
        <v>2.325932285600484</v>
      </c>
      <c r="J84" s="103">
        <v>1</v>
      </c>
      <c r="K84" s="103">
        <v>6</v>
      </c>
      <c r="L84" s="107">
        <f t="shared" si="90"/>
        <v>500</v>
      </c>
      <c r="M84" s="103">
        <v>2</v>
      </c>
      <c r="N84" s="103">
        <v>14</v>
      </c>
      <c r="O84" s="107">
        <f t="shared" si="91"/>
        <v>600</v>
      </c>
      <c r="P84" s="108">
        <f>(N84/N$182)*100</f>
        <v>7.291666666666667</v>
      </c>
      <c r="Q84" s="103">
        <v>505886</v>
      </c>
      <c r="R84" s="103">
        <v>1511163</v>
      </c>
      <c r="S84" s="107">
        <f t="shared" si="92"/>
        <v>198.7161139070858</v>
      </c>
      <c r="T84" s="103">
        <v>1445543</v>
      </c>
      <c r="U84" s="103">
        <v>2938719</v>
      </c>
      <c r="V84" s="107">
        <f t="shared" si="93"/>
        <v>103.29516313246994</v>
      </c>
      <c r="W84" s="108">
        <f>(U84/U$182)*100</f>
        <v>20.769132097313996</v>
      </c>
      <c r="X84" s="16">
        <v>1935.2840645000001</v>
      </c>
      <c r="Y84" s="16">
        <v>8837.0614421000009</v>
      </c>
      <c r="Z84" s="107">
        <f t="shared" si="94"/>
        <v>356.62864714297865</v>
      </c>
      <c r="AA84" s="16">
        <v>4877.0874239000004</v>
      </c>
      <c r="AB84" s="16">
        <v>21615.084047699998</v>
      </c>
      <c r="AC84" s="107">
        <f t="shared" si="95"/>
        <v>343.19656731548463</v>
      </c>
      <c r="AD84" s="108">
        <f>(AB84/AB$182)*100</f>
        <v>11.128130615115445</v>
      </c>
    </row>
    <row r="85" spans="1:30">
      <c r="A85" s="5"/>
      <c r="B85" s="119" t="s">
        <v>6</v>
      </c>
      <c r="C85" s="16">
        <v>0</v>
      </c>
      <c r="D85" s="16">
        <v>2.6909700000000002E-2</v>
      </c>
      <c r="E85" s="116" t="s">
        <v>57</v>
      </c>
      <c r="F85" s="16">
        <v>0</v>
      </c>
      <c r="G85" s="16">
        <v>9.6625900000000001E-2</v>
      </c>
      <c r="H85" s="107">
        <v>0</v>
      </c>
      <c r="I85" s="108">
        <f>(G85/G$183)*100</f>
        <v>4.878789899189824E-2</v>
      </c>
      <c r="J85" s="103">
        <v>0</v>
      </c>
      <c r="K85" s="103">
        <v>0</v>
      </c>
      <c r="L85" s="116" t="s">
        <v>57</v>
      </c>
      <c r="M85" s="103">
        <v>0</v>
      </c>
      <c r="N85" s="103">
        <v>0</v>
      </c>
      <c r="O85" s="116" t="s">
        <v>57</v>
      </c>
      <c r="P85" s="108">
        <f>(N85/N$183)*100</f>
        <v>0</v>
      </c>
      <c r="Q85" s="103">
        <v>0</v>
      </c>
      <c r="R85" s="103">
        <v>12</v>
      </c>
      <c r="S85" s="116" t="s">
        <v>57</v>
      </c>
      <c r="T85" s="103">
        <v>0</v>
      </c>
      <c r="U85" s="103">
        <v>155</v>
      </c>
      <c r="V85" s="116" t="s">
        <v>57</v>
      </c>
      <c r="W85" s="108">
        <f>(U85/U$183)*100</f>
        <v>2.6260904628865645E-2</v>
      </c>
      <c r="X85" s="16">
        <v>0</v>
      </c>
      <c r="Y85" s="16">
        <v>14.81</v>
      </c>
      <c r="Z85" s="116" t="s">
        <v>57</v>
      </c>
      <c r="AA85" s="16">
        <v>0</v>
      </c>
      <c r="AB85" s="16">
        <v>163.08149950000001</v>
      </c>
      <c r="AC85" s="116" t="s">
        <v>57</v>
      </c>
      <c r="AD85" s="108">
        <f>(AB85/AB$183)*100</f>
        <v>0.2166301266840959</v>
      </c>
    </row>
    <row r="86" spans="1:30">
      <c r="A86" s="5"/>
      <c r="B86" s="119" t="s">
        <v>25</v>
      </c>
      <c r="C86" s="16">
        <v>402.39258212999994</v>
      </c>
      <c r="D86" s="16">
        <v>113.46835563</v>
      </c>
      <c r="E86" s="107">
        <f t="shared" si="88"/>
        <v>-71.801578689802469</v>
      </c>
      <c r="F86" s="16">
        <v>428.54784949999998</v>
      </c>
      <c r="G86" s="16">
        <v>171.02572358999998</v>
      </c>
      <c r="H86" s="107">
        <f t="shared" si="89"/>
        <v>-60.091802166422958</v>
      </c>
      <c r="I86" s="108">
        <f>(G86/G$184)*100</f>
        <v>30.698872527779059</v>
      </c>
      <c r="J86" s="103">
        <v>179</v>
      </c>
      <c r="K86" s="103">
        <v>261</v>
      </c>
      <c r="L86" s="107">
        <f t="shared" si="90"/>
        <v>45.81005586592179</v>
      </c>
      <c r="M86" s="103">
        <v>284</v>
      </c>
      <c r="N86" s="103">
        <v>574</v>
      </c>
      <c r="O86" s="107">
        <f t="shared" si="91"/>
        <v>102.11267605633803</v>
      </c>
      <c r="P86" s="108">
        <f>(N86/N$184)*100</f>
        <v>23.534235342353423</v>
      </c>
      <c r="Q86" s="103">
        <v>215862</v>
      </c>
      <c r="R86" s="103">
        <v>311085</v>
      </c>
      <c r="S86" s="107">
        <f t="shared" si="92"/>
        <v>44.112905467381943</v>
      </c>
      <c r="T86" s="103">
        <v>457413</v>
      </c>
      <c r="U86" s="103">
        <v>764504</v>
      </c>
      <c r="V86" s="107">
        <f t="shared" si="93"/>
        <v>67.136482784704413</v>
      </c>
      <c r="W86" s="108">
        <f>(U86/U$184)*100</f>
        <v>10.104040008881464</v>
      </c>
      <c r="X86" s="16">
        <v>155.03191560999997</v>
      </c>
      <c r="Y86" s="16">
        <v>35280.515872849996</v>
      </c>
      <c r="Z86" s="107">
        <f t="shared" si="94"/>
        <v>22656.937327409447</v>
      </c>
      <c r="AA86" s="16">
        <v>18337.203399220001</v>
      </c>
      <c r="AB86" s="16">
        <v>77903.319416090002</v>
      </c>
      <c r="AC86" s="107">
        <f t="shared" si="95"/>
        <v>324.83751595078962</v>
      </c>
      <c r="AD86" s="108">
        <f>(AB86/AB$184)*100</f>
        <v>27.675706329590593</v>
      </c>
    </row>
    <row r="87" spans="1:30">
      <c r="A87" s="5"/>
      <c r="B87" s="119"/>
      <c r="C87" s="16"/>
      <c r="D87" s="16"/>
      <c r="E87" s="107"/>
      <c r="F87" s="16"/>
      <c r="G87" s="16"/>
      <c r="H87" s="107"/>
      <c r="I87" s="108"/>
      <c r="J87" s="103"/>
      <c r="K87" s="103"/>
      <c r="L87" s="107"/>
      <c r="M87" s="103"/>
      <c r="N87" s="103"/>
      <c r="O87" s="107"/>
      <c r="P87" s="108"/>
      <c r="Q87" s="103"/>
      <c r="R87" s="103"/>
      <c r="S87" s="107"/>
      <c r="T87" s="103"/>
      <c r="U87" s="103"/>
      <c r="V87" s="107"/>
      <c r="W87" s="108"/>
      <c r="X87" s="16"/>
      <c r="Y87" s="16"/>
      <c r="Z87" s="107"/>
      <c r="AA87" s="16"/>
      <c r="AB87" s="16"/>
      <c r="AC87" s="107"/>
      <c r="AD87" s="108"/>
    </row>
    <row r="88" spans="1:30" s="25" customFormat="1" ht="15">
      <c r="A88" s="17">
        <v>13</v>
      </c>
      <c r="B88" s="118" t="s">
        <v>38</v>
      </c>
      <c r="C88" s="12">
        <f>C89+C90+C91+C92+C93</f>
        <v>73.341887126000003</v>
      </c>
      <c r="D88" s="12">
        <f>D89+D90+D91+D92+D93</f>
        <v>129.9311038925</v>
      </c>
      <c r="E88" s="105">
        <f t="shared" ref="E88:E92" si="96">((D88-C88)/C88)*100</f>
        <v>77.158113847385437</v>
      </c>
      <c r="F88" s="12">
        <f>F89+F90+F91+F92+F93</f>
        <v>106.02318443799999</v>
      </c>
      <c r="G88" s="12">
        <f>G89+G90+G91+G92+G93</f>
        <v>262.10802571800099</v>
      </c>
      <c r="H88" s="105">
        <f t="shared" ref="H88:H92" si="97">((G88-F88)/F88)*100</f>
        <v>147.21765065571668</v>
      </c>
      <c r="I88" s="106">
        <f>(G88/G$179)*100</f>
        <v>1.1538587808951513</v>
      </c>
      <c r="J88" s="23">
        <f>J89+J90+J91+J92+J93</f>
        <v>8919</v>
      </c>
      <c r="K88" s="23">
        <f>K89+K90+K91+K92+K93</f>
        <v>6980</v>
      </c>
      <c r="L88" s="105">
        <f t="shared" ref="L88:L91" si="98">((K88-J88)/J88)*100</f>
        <v>-21.740105392981278</v>
      </c>
      <c r="M88" s="23">
        <f>M89+M90+M91+M92+M93</f>
        <v>12648</v>
      </c>
      <c r="N88" s="23">
        <f>N89+N90+N91+N92+N93</f>
        <v>15088</v>
      </c>
      <c r="O88" s="105">
        <f t="shared" ref="O88:O92" si="99">((N88-M88)/M88)*100</f>
        <v>19.291587602783046</v>
      </c>
      <c r="P88" s="106">
        <f>(N88/N$179)*100</f>
        <v>0.81232310517613715</v>
      </c>
      <c r="Q88" s="23">
        <f>Q89+Q90+Q91+Q92+Q93</f>
        <v>220791</v>
      </c>
      <c r="R88" s="23">
        <f>R89+R90+R91+R92+R93</f>
        <v>363703</v>
      </c>
      <c r="S88" s="105">
        <f t="shared" ref="S88:S92" si="100">((R88-Q88)/Q88)*100</f>
        <v>64.727276021214635</v>
      </c>
      <c r="T88" s="23">
        <f>T89+T90+T91+T92+T93</f>
        <v>434442</v>
      </c>
      <c r="U88" s="23">
        <f>U89+U90+U91+U92+U93</f>
        <v>790088</v>
      </c>
      <c r="V88" s="105">
        <f t="shared" ref="V88:V92" si="101">((U88-T88)/T88)*100</f>
        <v>81.862711247991683</v>
      </c>
      <c r="W88" s="106">
        <f>(U88/U$179)*100</f>
        <v>3.5420415470165301</v>
      </c>
      <c r="X88" s="12">
        <f>X89+X90+X91+X92+X93</f>
        <v>12006.243739199997</v>
      </c>
      <c r="Y88" s="12">
        <f>Y89+Y90+Y91+Y92+Y93</f>
        <v>62633.536056029996</v>
      </c>
      <c r="Z88" s="105">
        <f t="shared" ref="Z88:Z92" si="102">((Y88-X88)/X88)*100</f>
        <v>421.67470040220428</v>
      </c>
      <c r="AA88" s="12">
        <f>AA89+AA90+AA91+AA92+AA93</f>
        <v>19826.526970499999</v>
      </c>
      <c r="AB88" s="12">
        <f>AB89+AB90+AB91+AB92+AB93</f>
        <v>82267.260632300022</v>
      </c>
      <c r="AC88" s="105">
        <f t="shared" ref="AC88:AC92" si="103">((AB88-AA88)/AA88)*100</f>
        <v>314.93530740258211</v>
      </c>
      <c r="AD88" s="106">
        <f>(AB88/AB$179)*100</f>
        <v>10.95799509685337</v>
      </c>
    </row>
    <row r="89" spans="1:30" s="27" customFormat="1">
      <c r="A89" s="5"/>
      <c r="B89" s="119" t="s">
        <v>3</v>
      </c>
      <c r="C89" s="110">
        <v>0.91562809999999994</v>
      </c>
      <c r="D89" s="110">
        <v>2.6621538</v>
      </c>
      <c r="E89" s="107">
        <f t="shared" si="96"/>
        <v>190.74618832689825</v>
      </c>
      <c r="F89" s="110">
        <v>1.0975230999999999</v>
      </c>
      <c r="G89" s="110">
        <v>6.4407439000000002</v>
      </c>
      <c r="H89" s="107">
        <f t="shared" si="97"/>
        <v>486.8435844311615</v>
      </c>
      <c r="I89" s="108">
        <f>(G89/G$180)*100</f>
        <v>0.19872488612285105</v>
      </c>
      <c r="J89" s="111">
        <v>37</v>
      </c>
      <c r="K89" s="111">
        <v>66</v>
      </c>
      <c r="L89" s="107">
        <f t="shared" si="98"/>
        <v>78.378378378378372</v>
      </c>
      <c r="M89" s="111">
        <v>46</v>
      </c>
      <c r="N89" s="111">
        <v>138</v>
      </c>
      <c r="O89" s="107">
        <f t="shared" si="99"/>
        <v>200</v>
      </c>
      <c r="P89" s="108">
        <f>(N89/N$180)*100</f>
        <v>0.1450829495994449</v>
      </c>
      <c r="Q89" s="111">
        <v>0</v>
      </c>
      <c r="R89" s="111">
        <v>0</v>
      </c>
      <c r="S89" s="116" t="s">
        <v>57</v>
      </c>
      <c r="T89" s="111">
        <v>0</v>
      </c>
      <c r="U89" s="111">
        <v>0</v>
      </c>
      <c r="V89" s="116" t="s">
        <v>57</v>
      </c>
      <c r="W89" s="116" t="s">
        <v>57</v>
      </c>
      <c r="X89" s="110">
        <v>4.1232375000000001</v>
      </c>
      <c r="Y89" s="110">
        <v>5.4724814999999989</v>
      </c>
      <c r="Z89" s="107">
        <f t="shared" si="102"/>
        <v>32.722927068838473</v>
      </c>
      <c r="AA89" s="110">
        <v>4.3506</v>
      </c>
      <c r="AB89" s="110">
        <v>11.1974027</v>
      </c>
      <c r="AC89" s="107">
        <f t="shared" si="103"/>
        <v>157.37605617615961</v>
      </c>
      <c r="AD89" s="108">
        <f>(AB89/AB$180)*100</f>
        <v>0.31368243402398022</v>
      </c>
    </row>
    <row r="90" spans="1:30">
      <c r="A90" s="5"/>
      <c r="B90" s="119" t="s">
        <v>4</v>
      </c>
      <c r="C90" s="110">
        <v>19.319611600000002</v>
      </c>
      <c r="D90" s="110">
        <v>25.819056260000007</v>
      </c>
      <c r="E90" s="107">
        <f t="shared" si="96"/>
        <v>33.641694225364269</v>
      </c>
      <c r="F90" s="110">
        <v>30.424921599999998</v>
      </c>
      <c r="G90" s="110">
        <v>71.701664899999997</v>
      </c>
      <c r="H90" s="107">
        <f t="shared" si="97"/>
        <v>135.6675420323844</v>
      </c>
      <c r="I90" s="108">
        <f>(G90/G$181)*100</f>
        <v>1.161184015899754</v>
      </c>
      <c r="J90" s="111">
        <v>8873</v>
      </c>
      <c r="K90" s="111">
        <v>6876</v>
      </c>
      <c r="L90" s="107">
        <f t="shared" si="98"/>
        <v>-22.506480333596304</v>
      </c>
      <c r="M90" s="111">
        <v>12581</v>
      </c>
      <c r="N90" s="111">
        <v>14882</v>
      </c>
      <c r="O90" s="107">
        <f t="shared" si="99"/>
        <v>18.289484142754947</v>
      </c>
      <c r="P90" s="108">
        <f>(N90/N$181)*100</f>
        <v>0.84610757539749759</v>
      </c>
      <c r="Q90" s="111">
        <v>0</v>
      </c>
      <c r="R90" s="111">
        <v>0</v>
      </c>
      <c r="S90" s="116" t="s">
        <v>57</v>
      </c>
      <c r="T90" s="111">
        <v>0</v>
      </c>
      <c r="U90" s="111">
        <v>0</v>
      </c>
      <c r="V90" s="116" t="s">
        <v>57</v>
      </c>
      <c r="W90" s="116" t="s">
        <v>57</v>
      </c>
      <c r="X90" s="110">
        <v>3427.9649500699993</v>
      </c>
      <c r="Y90" s="110">
        <v>1730.0459349700002</v>
      </c>
      <c r="Z90" s="107">
        <f t="shared" si="102"/>
        <v>-49.531399528029816</v>
      </c>
      <c r="AA90" s="110">
        <v>4144.1610743000001</v>
      </c>
      <c r="AB90" s="110">
        <v>3111.8347461000003</v>
      </c>
      <c r="AC90" s="107">
        <f t="shared" si="103"/>
        <v>-24.91038137011536</v>
      </c>
      <c r="AD90" s="108">
        <f>(AB90/AB$181)*100</f>
        <v>1.5862483343452249</v>
      </c>
    </row>
    <row r="91" spans="1:30">
      <c r="A91" s="5"/>
      <c r="B91" s="119" t="s">
        <v>5</v>
      </c>
      <c r="C91" s="110">
        <v>53.084723869999998</v>
      </c>
      <c r="D91" s="110">
        <v>101.3811910295</v>
      </c>
      <c r="E91" s="107">
        <f t="shared" si="96"/>
        <v>90.979972463969048</v>
      </c>
      <c r="F91" s="110">
        <v>74.407730326999996</v>
      </c>
      <c r="G91" s="110">
        <v>183.85654219900101</v>
      </c>
      <c r="H91" s="107">
        <f t="shared" si="97"/>
        <v>147.09333477987545</v>
      </c>
      <c r="I91" s="108">
        <f>(G91/G$182)*100</f>
        <v>1.4656102477344013</v>
      </c>
      <c r="J91" s="111">
        <v>9</v>
      </c>
      <c r="K91" s="111">
        <v>38</v>
      </c>
      <c r="L91" s="107">
        <f t="shared" si="98"/>
        <v>322.22222222222223</v>
      </c>
      <c r="M91" s="111">
        <v>19</v>
      </c>
      <c r="N91" s="111">
        <v>68</v>
      </c>
      <c r="O91" s="107">
        <f t="shared" si="99"/>
        <v>257.89473684210526</v>
      </c>
      <c r="P91" s="108">
        <f>(N91/N$182)*100</f>
        <v>35.416666666666671</v>
      </c>
      <c r="Q91" s="111">
        <v>220755</v>
      </c>
      <c r="R91" s="111">
        <v>363658</v>
      </c>
      <c r="S91" s="107">
        <f t="shared" si="100"/>
        <v>64.733754614844514</v>
      </c>
      <c r="T91" s="111">
        <v>434365</v>
      </c>
      <c r="U91" s="111">
        <v>790010</v>
      </c>
      <c r="V91" s="107">
        <f t="shared" si="101"/>
        <v>81.876992851633986</v>
      </c>
      <c r="W91" s="108">
        <f>(U91/U$182)*100</f>
        <v>5.5833245874134372</v>
      </c>
      <c r="X91" s="110">
        <v>8565.1837979999982</v>
      </c>
      <c r="Y91" s="110">
        <v>60865.690049559998</v>
      </c>
      <c r="Z91" s="107">
        <f t="shared" si="102"/>
        <v>610.61744248585023</v>
      </c>
      <c r="AA91" s="110">
        <v>15636.980017100001</v>
      </c>
      <c r="AB91" s="110">
        <v>79103.310249900023</v>
      </c>
      <c r="AC91" s="107">
        <f t="shared" si="103"/>
        <v>405.87332185240166</v>
      </c>
      <c r="AD91" s="108">
        <f>(AB91/AB$182)*100</f>
        <v>40.724892237583276</v>
      </c>
    </row>
    <row r="92" spans="1:30">
      <c r="A92" s="5"/>
      <c r="B92" s="119" t="s">
        <v>6</v>
      </c>
      <c r="C92" s="110">
        <v>2.1923556E-2</v>
      </c>
      <c r="D92" s="110">
        <v>6.8702803000000007E-2</v>
      </c>
      <c r="E92" s="107">
        <f t="shared" si="96"/>
        <v>213.37435861226166</v>
      </c>
      <c r="F92" s="110">
        <v>9.3009410999999986E-2</v>
      </c>
      <c r="G92" s="110">
        <v>0.10907471900000001</v>
      </c>
      <c r="H92" s="107">
        <f t="shared" si="97"/>
        <v>17.272776837604134</v>
      </c>
      <c r="I92" s="108">
        <f>(G92/G$183)*100</f>
        <v>5.5073498649344375E-2</v>
      </c>
      <c r="J92" s="111">
        <v>0</v>
      </c>
      <c r="K92" s="111">
        <v>0</v>
      </c>
      <c r="L92" s="116" t="s">
        <v>57</v>
      </c>
      <c r="M92" s="111">
        <v>2</v>
      </c>
      <c r="N92" s="111">
        <v>0</v>
      </c>
      <c r="O92" s="107">
        <f t="shared" si="99"/>
        <v>-100</v>
      </c>
      <c r="P92" s="108">
        <f>(N92/N$183)*100</f>
        <v>0</v>
      </c>
      <c r="Q92" s="111">
        <v>36</v>
      </c>
      <c r="R92" s="111">
        <v>45</v>
      </c>
      <c r="S92" s="107">
        <f t="shared" si="100"/>
        <v>25</v>
      </c>
      <c r="T92" s="111">
        <v>77</v>
      </c>
      <c r="U92" s="111">
        <v>78</v>
      </c>
      <c r="V92" s="107">
        <f t="shared" si="101"/>
        <v>1.2987012987012987</v>
      </c>
      <c r="W92" s="108">
        <f>(U92/U$183)*100</f>
        <v>1.321516491000981E-2</v>
      </c>
      <c r="X92" s="110">
        <v>8.9717536300000003</v>
      </c>
      <c r="Y92" s="110">
        <v>32.327590000000001</v>
      </c>
      <c r="Z92" s="107">
        <f t="shared" si="102"/>
        <v>260.32632340573974</v>
      </c>
      <c r="AA92" s="110">
        <v>41.035279099999997</v>
      </c>
      <c r="AB92" s="110">
        <v>40.918233600000001</v>
      </c>
      <c r="AC92" s="107">
        <f t="shared" si="103"/>
        <v>-0.28523139739043751</v>
      </c>
      <c r="AD92" s="108">
        <f>(AB92/AB$183)*100</f>
        <v>5.4353940548954961E-2</v>
      </c>
    </row>
    <row r="93" spans="1:30">
      <c r="A93" s="5"/>
      <c r="B93" s="119" t="s">
        <v>25</v>
      </c>
      <c r="C93" s="110">
        <v>0</v>
      </c>
      <c r="D93" s="110">
        <v>0</v>
      </c>
      <c r="E93" s="116" t="s">
        <v>57</v>
      </c>
      <c r="F93" s="110">
        <v>0</v>
      </c>
      <c r="G93" s="110">
        <v>0</v>
      </c>
      <c r="H93" s="107">
        <v>0</v>
      </c>
      <c r="I93" s="108">
        <f>(G93/G$184)*100</f>
        <v>0</v>
      </c>
      <c r="J93" s="111">
        <v>0</v>
      </c>
      <c r="K93" s="111">
        <v>0</v>
      </c>
      <c r="L93" s="116" t="s">
        <v>57</v>
      </c>
      <c r="M93" s="111">
        <v>0</v>
      </c>
      <c r="N93" s="111">
        <v>0</v>
      </c>
      <c r="O93" s="116" t="s">
        <v>57</v>
      </c>
      <c r="P93" s="108">
        <f>(N93/N$184)*100</f>
        <v>0</v>
      </c>
      <c r="Q93" s="111">
        <v>0</v>
      </c>
      <c r="R93" s="111">
        <v>0</v>
      </c>
      <c r="S93" s="116" t="s">
        <v>57</v>
      </c>
      <c r="T93" s="111">
        <v>0</v>
      </c>
      <c r="U93" s="111">
        <v>0</v>
      </c>
      <c r="V93" s="116" t="s">
        <v>57</v>
      </c>
      <c r="W93" s="108">
        <f>(U93/U$184)*100</f>
        <v>0</v>
      </c>
      <c r="X93" s="110">
        <v>0</v>
      </c>
      <c r="Y93" s="110">
        <v>0</v>
      </c>
      <c r="Z93" s="116" t="s">
        <v>57</v>
      </c>
      <c r="AA93" s="110">
        <v>0</v>
      </c>
      <c r="AB93" s="110">
        <v>0</v>
      </c>
      <c r="AC93" s="116" t="s">
        <v>57</v>
      </c>
      <c r="AD93" s="108">
        <f>(AB93/AB$184)*100</f>
        <v>0</v>
      </c>
    </row>
    <row r="94" spans="1:30">
      <c r="A94" s="5"/>
      <c r="B94" s="119"/>
      <c r="C94" s="110"/>
      <c r="D94" s="110"/>
      <c r="E94" s="107"/>
      <c r="F94" s="110"/>
      <c r="G94" s="110"/>
      <c r="H94" s="107"/>
      <c r="I94" s="108"/>
      <c r="J94" s="111"/>
      <c r="K94" s="111"/>
      <c r="L94" s="107"/>
      <c r="M94" s="111"/>
      <c r="N94" s="111"/>
      <c r="O94" s="107"/>
      <c r="P94" s="108"/>
      <c r="Q94" s="111"/>
      <c r="R94" s="111"/>
      <c r="S94" s="107"/>
      <c r="T94" s="111"/>
      <c r="U94" s="111"/>
      <c r="V94" s="107"/>
      <c r="W94" s="108"/>
      <c r="X94" s="110"/>
      <c r="Y94" s="110"/>
      <c r="Z94" s="107"/>
      <c r="AA94" s="110"/>
      <c r="AB94" s="110"/>
      <c r="AC94" s="107"/>
      <c r="AD94" s="108"/>
    </row>
    <row r="95" spans="1:30" s="25" customFormat="1" ht="15">
      <c r="A95" s="17">
        <v>14</v>
      </c>
      <c r="B95" s="118" t="s">
        <v>50</v>
      </c>
      <c r="C95" s="12">
        <f>C96+C97+C98+C99+C100</f>
        <v>157.77853314500007</v>
      </c>
      <c r="D95" s="12">
        <f>D96+D97+D98+D99+D100</f>
        <v>168.83904610600041</v>
      </c>
      <c r="E95" s="105">
        <f t="shared" ref="E95:E100" si="104">((D95-C95)/C95)*100</f>
        <v>7.0101507096885092</v>
      </c>
      <c r="F95" s="12">
        <f>F96+F97+F98+F99+F100</f>
        <v>279.13294634500011</v>
      </c>
      <c r="G95" s="12">
        <f>G96+G97+G98+G99+G100</f>
        <v>424.15046770500078</v>
      </c>
      <c r="H95" s="105">
        <f t="shared" ref="H95:H100" si="105">((G95-F95)/F95)*100</f>
        <v>51.952850159351406</v>
      </c>
      <c r="I95" s="106">
        <f>(G95/G$179)*100</f>
        <v>1.8672062415545823</v>
      </c>
      <c r="J95" s="23">
        <f>J96+J97+J98+J99+J100</f>
        <v>18865</v>
      </c>
      <c r="K95" s="23">
        <f>K96+K97+K98+K99+K100</f>
        <v>10833</v>
      </c>
      <c r="L95" s="105">
        <f t="shared" ref="L95:L100" si="106">((K95-J95)/J95)*100</f>
        <v>-42.576199310893188</v>
      </c>
      <c r="M95" s="23">
        <f>M96+M97+M98+M99+M100</f>
        <v>31616</v>
      </c>
      <c r="N95" s="23">
        <f>N96+N97+N98+N99+N100</f>
        <v>20445</v>
      </c>
      <c r="O95" s="105">
        <f t="shared" ref="O95:O100" si="107">((N95-M95)/M95)*100</f>
        <v>-35.333375506072869</v>
      </c>
      <c r="P95" s="106">
        <f>(N95/N$179)*100</f>
        <v>1.1007387251674259</v>
      </c>
      <c r="Q95" s="23">
        <f>Q96+Q97+Q98+Q99+Q100</f>
        <v>415021</v>
      </c>
      <c r="R95" s="23">
        <f>R96+R97+R98+R99+R100</f>
        <v>1101072</v>
      </c>
      <c r="S95" s="105">
        <f t="shared" ref="S95:S100" si="108">((R95-Q95)/Q95)*100</f>
        <v>165.30512913804364</v>
      </c>
      <c r="T95" s="23">
        <f>T96+T97+T98+T99+T100</f>
        <v>1149667</v>
      </c>
      <c r="U95" s="23">
        <f>U96+U97+U98+U99+U100</f>
        <v>2728328</v>
      </c>
      <c r="V95" s="105">
        <f t="shared" ref="V95:V100" si="109">((U95-T95)/T95)*100</f>
        <v>137.31463110622468</v>
      </c>
      <c r="W95" s="106">
        <f>(U95/U$179)*100</f>
        <v>12.231360468566178</v>
      </c>
      <c r="X95" s="12">
        <f>X96+X97+X98+X99+X100</f>
        <v>9446.9738508089977</v>
      </c>
      <c r="Y95" s="12">
        <f>Y96+Y97+Y98+Y99+Y100</f>
        <v>12409.923158559992</v>
      </c>
      <c r="Z95" s="105">
        <f t="shared" ref="Z95:Z100" si="110">((Y95-X95)/X95)*100</f>
        <v>31.364004543076618</v>
      </c>
      <c r="AA95" s="12">
        <f>AA96+AA97+AA98+AA99+AA100</f>
        <v>16287.304456508999</v>
      </c>
      <c r="AB95" s="12">
        <f>AB96+AB97+AB98+AB99+AB100</f>
        <v>25803.742648271022</v>
      </c>
      <c r="AC95" s="105">
        <f t="shared" ref="AC95:AC100" si="111">((AB95-AA95)/AA95)*100</f>
        <v>58.428564512766314</v>
      </c>
      <c r="AD95" s="106">
        <f>(AB95/AB$179)*100</f>
        <v>3.4370572600445022</v>
      </c>
    </row>
    <row r="96" spans="1:30">
      <c r="A96" s="5"/>
      <c r="B96" s="119" t="s">
        <v>3</v>
      </c>
      <c r="C96" s="16">
        <v>37.432685599999999</v>
      </c>
      <c r="D96" s="16">
        <v>37.123494899999997</v>
      </c>
      <c r="E96" s="107">
        <f t="shared" si="104"/>
        <v>-0.8259912294404067</v>
      </c>
      <c r="F96" s="16">
        <v>56.0455811</v>
      </c>
      <c r="G96" s="16">
        <v>91.955863399999998</v>
      </c>
      <c r="H96" s="107">
        <f t="shared" si="105"/>
        <v>64.073351716929565</v>
      </c>
      <c r="I96" s="108">
        <f>(G96/G$180)*100</f>
        <v>2.8372372456065897</v>
      </c>
      <c r="J96" s="103">
        <v>562</v>
      </c>
      <c r="K96" s="103">
        <v>775</v>
      </c>
      <c r="L96" s="107">
        <f t="shared" si="106"/>
        <v>37.90035587188612</v>
      </c>
      <c r="M96" s="103">
        <v>3129</v>
      </c>
      <c r="N96" s="103">
        <v>1707</v>
      </c>
      <c r="O96" s="107">
        <f t="shared" si="107"/>
        <v>-45.445829338446785</v>
      </c>
      <c r="P96" s="108">
        <f>(N96/N$180)*100</f>
        <v>1.7946130070018294</v>
      </c>
      <c r="Q96" s="103">
        <v>0</v>
      </c>
      <c r="R96" s="103">
        <v>0</v>
      </c>
      <c r="S96" s="116" t="s">
        <v>57</v>
      </c>
      <c r="T96" s="103">
        <v>0</v>
      </c>
      <c r="U96" s="103">
        <v>0</v>
      </c>
      <c r="V96" s="116" t="s">
        <v>57</v>
      </c>
      <c r="W96" s="116" t="s">
        <v>57</v>
      </c>
      <c r="X96" s="16">
        <v>229.5144655</v>
      </c>
      <c r="Y96" s="16">
        <v>217.65539479999998</v>
      </c>
      <c r="Z96" s="107">
        <f t="shared" si="110"/>
        <v>-5.1670253873388292</v>
      </c>
      <c r="AA96" s="16">
        <v>381.95468329999994</v>
      </c>
      <c r="AB96" s="16">
        <v>639.31466779999994</v>
      </c>
      <c r="AC96" s="107">
        <f t="shared" si="111"/>
        <v>67.379716953977209</v>
      </c>
      <c r="AD96" s="108">
        <f>(AB96/AB$180)*100</f>
        <v>17.909669454215159</v>
      </c>
    </row>
    <row r="97" spans="1:30">
      <c r="A97" s="5"/>
      <c r="B97" s="119" t="s">
        <v>4</v>
      </c>
      <c r="C97" s="16">
        <v>71.514743538000076</v>
      </c>
      <c r="D97" s="16">
        <v>47.852097830000375</v>
      </c>
      <c r="E97" s="107">
        <f t="shared" si="104"/>
        <v>-33.08778657008861</v>
      </c>
      <c r="F97" s="16">
        <v>114.37378910600012</v>
      </c>
      <c r="G97" s="16">
        <v>110.7827897600008</v>
      </c>
      <c r="H97" s="107">
        <f t="shared" si="105"/>
        <v>-3.1397047995596532</v>
      </c>
      <c r="I97" s="108">
        <f>(G97/G$181)*100</f>
        <v>1.7940895080400827</v>
      </c>
      <c r="J97" s="103">
        <v>18199</v>
      </c>
      <c r="K97" s="103">
        <v>9942</v>
      </c>
      <c r="L97" s="107">
        <f t="shared" si="106"/>
        <v>-45.370624759602173</v>
      </c>
      <c r="M97" s="103">
        <v>28313</v>
      </c>
      <c r="N97" s="103">
        <v>18555</v>
      </c>
      <c r="O97" s="107">
        <f t="shared" si="107"/>
        <v>-34.464733514639917</v>
      </c>
      <c r="P97" s="108">
        <f>(N97/N$181)*100</f>
        <v>1.0549338839874056</v>
      </c>
      <c r="Q97" s="103">
        <v>0</v>
      </c>
      <c r="R97" s="103">
        <v>0</v>
      </c>
      <c r="S97" s="116" t="s">
        <v>57</v>
      </c>
      <c r="T97" s="103">
        <v>0</v>
      </c>
      <c r="U97" s="103">
        <v>0</v>
      </c>
      <c r="V97" s="116" t="s">
        <v>57</v>
      </c>
      <c r="W97" s="116" t="s">
        <v>57</v>
      </c>
      <c r="X97" s="16">
        <v>5474.3112597999998</v>
      </c>
      <c r="Y97" s="16">
        <v>2884.6858737000002</v>
      </c>
      <c r="Z97" s="107">
        <f t="shared" si="110"/>
        <v>-47.30504465678866</v>
      </c>
      <c r="AA97" s="16">
        <v>8153.3215413999997</v>
      </c>
      <c r="AB97" s="16">
        <v>5213.8919629999991</v>
      </c>
      <c r="AC97" s="107">
        <f t="shared" si="111"/>
        <v>-36.051927591405573</v>
      </c>
      <c r="AD97" s="108">
        <f>(AB97/AB$181)*100</f>
        <v>2.6577656323588479</v>
      </c>
    </row>
    <row r="98" spans="1:30">
      <c r="A98" s="5"/>
      <c r="B98" s="119" t="s">
        <v>5</v>
      </c>
      <c r="C98" s="16">
        <v>17.752924470999993</v>
      </c>
      <c r="D98" s="16">
        <v>65.958654843000019</v>
      </c>
      <c r="E98" s="107">
        <f t="shared" si="104"/>
        <v>271.5368414412269</v>
      </c>
      <c r="F98" s="16">
        <v>59.427944356000026</v>
      </c>
      <c r="G98" s="16">
        <v>179.87338221899995</v>
      </c>
      <c r="H98" s="107">
        <f t="shared" si="105"/>
        <v>202.67475035225476</v>
      </c>
      <c r="I98" s="108">
        <f>(G98/G$182)*100</f>
        <v>1.4338585351478754</v>
      </c>
      <c r="J98" s="103">
        <v>8</v>
      </c>
      <c r="K98" s="103">
        <v>16</v>
      </c>
      <c r="L98" s="107">
        <f t="shared" si="106"/>
        <v>100</v>
      </c>
      <c r="M98" s="103">
        <v>21</v>
      </c>
      <c r="N98" s="103">
        <v>26</v>
      </c>
      <c r="O98" s="107">
        <f t="shared" si="107"/>
        <v>23.809523809523807</v>
      </c>
      <c r="P98" s="108">
        <f>(N98/N$182)*100</f>
        <v>13.541666666666666</v>
      </c>
      <c r="Q98" s="103">
        <v>272784</v>
      </c>
      <c r="R98" s="103">
        <v>878927</v>
      </c>
      <c r="S98" s="107">
        <f t="shared" si="108"/>
        <v>222.20621444072967</v>
      </c>
      <c r="T98" s="103">
        <v>1001009</v>
      </c>
      <c r="U98" s="103">
        <v>2449756</v>
      </c>
      <c r="V98" s="107">
        <f t="shared" si="109"/>
        <v>144.72866877320783</v>
      </c>
      <c r="W98" s="108">
        <f>(U98/U$182)*100</f>
        <v>17.313430093243873</v>
      </c>
      <c r="X98" s="16">
        <v>1319.4300609999993</v>
      </c>
      <c r="Y98" s="16">
        <v>5559.2595513999904</v>
      </c>
      <c r="Z98" s="107">
        <f t="shared" si="110"/>
        <v>321.3379485371596</v>
      </c>
      <c r="AA98" s="16">
        <v>4931.3897480999976</v>
      </c>
      <c r="AB98" s="16">
        <v>15202.97834340002</v>
      </c>
      <c r="AC98" s="107">
        <f t="shared" si="111"/>
        <v>208.28993691398119</v>
      </c>
      <c r="AD98" s="108">
        <f>(AB98/AB$182)*100</f>
        <v>7.826975290532304</v>
      </c>
    </row>
    <row r="99" spans="1:30">
      <c r="A99" s="5"/>
      <c r="B99" s="119" t="s">
        <v>6</v>
      </c>
      <c r="C99" s="16">
        <v>1.1527146000000002E-2</v>
      </c>
      <c r="D99" s="16">
        <v>2.0277095999999998E-2</v>
      </c>
      <c r="E99" s="107">
        <f t="shared" si="104"/>
        <v>75.907340810986469</v>
      </c>
      <c r="F99" s="16">
        <v>0.13806900899999999</v>
      </c>
      <c r="G99" s="16">
        <v>5.1133735E-2</v>
      </c>
      <c r="H99" s="107">
        <f t="shared" si="105"/>
        <v>-62.96508871154424</v>
      </c>
      <c r="I99" s="108">
        <f>(G99/G$183)*100</f>
        <v>2.5818207108637456E-2</v>
      </c>
      <c r="J99" s="103">
        <v>4</v>
      </c>
      <c r="K99" s="103">
        <v>0</v>
      </c>
      <c r="L99" s="107">
        <f t="shared" si="106"/>
        <v>-100</v>
      </c>
      <c r="M99" s="103">
        <v>4</v>
      </c>
      <c r="N99" s="103">
        <v>2</v>
      </c>
      <c r="O99" s="107">
        <f t="shared" si="107"/>
        <v>-50</v>
      </c>
      <c r="P99" s="108">
        <f>(N99/N$183)*100</f>
        <v>0.26246719160104987</v>
      </c>
      <c r="Q99" s="103">
        <v>1088</v>
      </c>
      <c r="R99" s="103">
        <v>989</v>
      </c>
      <c r="S99" s="107">
        <f t="shared" si="108"/>
        <v>-9.0992647058823533</v>
      </c>
      <c r="T99" s="103">
        <v>7509</v>
      </c>
      <c r="U99" s="103">
        <v>1562</v>
      </c>
      <c r="V99" s="107">
        <f t="shared" si="109"/>
        <v>-79.198295378878683</v>
      </c>
      <c r="W99" s="108">
        <f>(U99/U$183)*100</f>
        <v>0.26464214858250418</v>
      </c>
      <c r="X99" s="16">
        <v>4.4147901000000003</v>
      </c>
      <c r="Y99" s="16">
        <v>4.5261526999999999</v>
      </c>
      <c r="Z99" s="107">
        <f t="shared" si="110"/>
        <v>2.5224891212834706</v>
      </c>
      <c r="AA99" s="16">
        <v>114.9068867</v>
      </c>
      <c r="AB99" s="16">
        <v>10.670938300000003</v>
      </c>
      <c r="AC99" s="107">
        <f t="shared" si="111"/>
        <v>-90.713404038297725</v>
      </c>
      <c r="AD99" s="108">
        <f>(AB99/AB$183)*100</f>
        <v>1.4174794338135031E-2</v>
      </c>
    </row>
    <row r="100" spans="1:30">
      <c r="A100" s="5"/>
      <c r="B100" s="119" t="s">
        <v>25</v>
      </c>
      <c r="C100" s="16">
        <v>31.066652389999991</v>
      </c>
      <c r="D100" s="16">
        <v>17.884521437000004</v>
      </c>
      <c r="E100" s="107">
        <f t="shared" si="104"/>
        <v>-42.431771494128441</v>
      </c>
      <c r="F100" s="16">
        <v>49.147562773999979</v>
      </c>
      <c r="G100" s="16">
        <v>41.487298590999991</v>
      </c>
      <c r="H100" s="107">
        <f t="shared" si="105"/>
        <v>-15.586254435901381</v>
      </c>
      <c r="I100" s="108">
        <f>(G100/G$184)*100</f>
        <v>7.4469106999380408</v>
      </c>
      <c r="J100" s="103">
        <v>92</v>
      </c>
      <c r="K100" s="103">
        <v>100</v>
      </c>
      <c r="L100" s="107">
        <f t="shared" si="106"/>
        <v>8.695652173913043</v>
      </c>
      <c r="M100" s="103">
        <v>149</v>
      </c>
      <c r="N100" s="103">
        <v>155</v>
      </c>
      <c r="O100" s="107">
        <f t="shared" si="107"/>
        <v>4.0268456375838921</v>
      </c>
      <c r="P100" s="108">
        <f>(N100/N$184)*100</f>
        <v>6.3550635506355064</v>
      </c>
      <c r="Q100" s="103">
        <v>141149</v>
      </c>
      <c r="R100" s="103">
        <v>221156</v>
      </c>
      <c r="S100" s="107">
        <f t="shared" si="108"/>
        <v>56.68265449985477</v>
      </c>
      <c r="T100" s="103">
        <v>141149</v>
      </c>
      <c r="U100" s="103">
        <v>277010</v>
      </c>
      <c r="V100" s="107">
        <f t="shared" si="109"/>
        <v>96.25360434717922</v>
      </c>
      <c r="W100" s="108">
        <f>(U100/U$184)*100</f>
        <v>3.6610928430201208</v>
      </c>
      <c r="X100" s="16">
        <v>2419.3032744089996</v>
      </c>
      <c r="Y100" s="16">
        <v>3743.7961859599995</v>
      </c>
      <c r="Z100" s="107">
        <f t="shared" si="110"/>
        <v>54.746873844270482</v>
      </c>
      <c r="AA100" s="16">
        <v>2705.7315970089999</v>
      </c>
      <c r="AB100" s="16">
        <v>4736.8867357710005</v>
      </c>
      <c r="AC100" s="107">
        <f t="shared" si="111"/>
        <v>75.068611424995112</v>
      </c>
      <c r="AD100" s="108">
        <f>(AB100/AB$184)*100</f>
        <v>1.6828125835759284</v>
      </c>
    </row>
    <row r="101" spans="1:30">
      <c r="A101" s="5"/>
      <c r="B101" s="119"/>
      <c r="C101" s="16"/>
      <c r="D101" s="16"/>
      <c r="E101" s="107"/>
      <c r="F101" s="16"/>
      <c r="G101" s="16"/>
      <c r="H101" s="107"/>
      <c r="I101" s="108"/>
      <c r="J101" s="103"/>
      <c r="K101" s="103"/>
      <c r="L101" s="107"/>
      <c r="M101" s="103"/>
      <c r="N101" s="103"/>
      <c r="O101" s="107"/>
      <c r="P101" s="108"/>
      <c r="Q101" s="103"/>
      <c r="R101" s="103"/>
      <c r="S101" s="107"/>
      <c r="T101" s="103"/>
      <c r="U101" s="103"/>
      <c r="V101" s="107"/>
      <c r="W101" s="108"/>
      <c r="X101" s="16"/>
      <c r="Y101" s="16"/>
      <c r="Z101" s="107"/>
      <c r="AA101" s="16"/>
      <c r="AB101" s="16"/>
      <c r="AC101" s="107"/>
      <c r="AD101" s="108"/>
    </row>
    <row r="102" spans="1:30" s="25" customFormat="1" ht="15">
      <c r="A102" s="17">
        <v>15</v>
      </c>
      <c r="B102" s="118" t="s">
        <v>19</v>
      </c>
      <c r="C102" s="12">
        <f>C103+C104+C105+C106+C107</f>
        <v>233.56641187700012</v>
      </c>
      <c r="D102" s="12">
        <f>D103+D104+D105+D106+D107</f>
        <v>292.08732066400006</v>
      </c>
      <c r="E102" s="105">
        <f t="shared" ref="E102:E107" si="112">((D102-C102)/C102)*100</f>
        <v>25.055361478009946</v>
      </c>
      <c r="F102" s="12">
        <f>F103+F104+F105+F106+F107</f>
        <v>405.40479335200007</v>
      </c>
      <c r="G102" s="12">
        <f>G103+G104+G105+G106+G107</f>
        <v>639.61182507700005</v>
      </c>
      <c r="H102" s="105">
        <f t="shared" ref="H102:H107" si="113">((G102-F102)/F102)*100</f>
        <v>57.771155044446033</v>
      </c>
      <c r="I102" s="106">
        <f>(G102/G$179)*100</f>
        <v>2.815715843525902</v>
      </c>
      <c r="J102" s="23">
        <f>J103+J104+J105+J106+J107</f>
        <v>39017</v>
      </c>
      <c r="K102" s="23">
        <f>K103+K104+K105+K106+K107</f>
        <v>28180</v>
      </c>
      <c r="L102" s="105">
        <f t="shared" ref="L102:L107" si="114">((K102-J102)/J102)*100</f>
        <v>-27.775072404336569</v>
      </c>
      <c r="M102" s="23">
        <f>M103+M104+M105+M106+M107</f>
        <v>63855</v>
      </c>
      <c r="N102" s="23">
        <f>N103+N104+N105+N106+N107</f>
        <v>58030</v>
      </c>
      <c r="O102" s="105">
        <f t="shared" ref="O102:O107" si="115">((N102-M102)/M102)*100</f>
        <v>-9.1222300524626121</v>
      </c>
      <c r="P102" s="106">
        <f>(N102/N$179)*100</f>
        <v>3.1242782206635229</v>
      </c>
      <c r="Q102" s="23">
        <f>Q103+Q104+Q105+Q106+Q107</f>
        <v>387811</v>
      </c>
      <c r="R102" s="23">
        <f>R103+R104+R105+R106+R107</f>
        <v>286389</v>
      </c>
      <c r="S102" s="105">
        <f t="shared" ref="S102:S107" si="116">((R102-Q102)/Q102)*100</f>
        <v>-26.152429920760373</v>
      </c>
      <c r="T102" s="23">
        <f>T103+T104+T105+T106+T107</f>
        <v>650696</v>
      </c>
      <c r="U102" s="23">
        <f>U103+U104+U105+U106+U107</f>
        <v>596842</v>
      </c>
      <c r="V102" s="105">
        <f t="shared" ref="V102:V107" si="117">((U102-T102)/T102)*100</f>
        <v>-8.2763686882968397</v>
      </c>
      <c r="W102" s="106">
        <f>(U102/U$179)*100</f>
        <v>2.6757008852234683</v>
      </c>
      <c r="X102" s="12">
        <f>X103+X104+X105+X106+X107</f>
        <v>24334.047787165</v>
      </c>
      <c r="Y102" s="12">
        <f>Y103+Y104+Y105+Y106+Y107</f>
        <v>16628.269334100001</v>
      </c>
      <c r="Z102" s="105">
        <f t="shared" ref="Z102:Z107" si="118">((Y102-X102)/X102)*100</f>
        <v>-31.666652915547466</v>
      </c>
      <c r="AA102" s="12">
        <f>AA103+AA104+AA105+AA106+AA107</f>
        <v>57358.774421221999</v>
      </c>
      <c r="AB102" s="12">
        <f>AB103+AB104+AB105+AB106+AB107</f>
        <v>33873.735488799997</v>
      </c>
      <c r="AC102" s="105">
        <f t="shared" ref="AC102:AC107" si="119">((AB102-AA102)/AA102)*100</f>
        <v>-40.944108672818579</v>
      </c>
      <c r="AD102" s="106">
        <f>(AB102/AB$179)*100</f>
        <v>4.5119799121236497</v>
      </c>
    </row>
    <row r="103" spans="1:30">
      <c r="A103" s="5"/>
      <c r="B103" s="119" t="s">
        <v>3</v>
      </c>
      <c r="C103" s="16">
        <v>71.965585925999974</v>
      </c>
      <c r="D103" s="16">
        <v>85.245547500000015</v>
      </c>
      <c r="E103" s="107">
        <f t="shared" si="112"/>
        <v>18.453211216338072</v>
      </c>
      <c r="F103" s="16">
        <v>131.46995375900005</v>
      </c>
      <c r="G103" s="16">
        <v>154.732891</v>
      </c>
      <c r="H103" s="107">
        <f t="shared" si="113"/>
        <v>17.694489558917514</v>
      </c>
      <c r="I103" s="108">
        <f>(G103/G$180)*100</f>
        <v>4.7741808432151016</v>
      </c>
      <c r="J103" s="103">
        <v>187</v>
      </c>
      <c r="K103" s="103">
        <v>325</v>
      </c>
      <c r="L103" s="107">
        <f t="shared" si="114"/>
        <v>73.796791443850267</v>
      </c>
      <c r="M103" s="103">
        <v>317</v>
      </c>
      <c r="N103" s="103">
        <v>615</v>
      </c>
      <c r="O103" s="107">
        <f t="shared" si="115"/>
        <v>94.00630914826499</v>
      </c>
      <c r="P103" s="108">
        <f>(N103/N$180)*100</f>
        <v>0.64656531886709145</v>
      </c>
      <c r="Q103" s="103">
        <v>0</v>
      </c>
      <c r="R103" s="103">
        <v>0</v>
      </c>
      <c r="S103" s="116" t="s">
        <v>57</v>
      </c>
      <c r="T103" s="103">
        <v>0</v>
      </c>
      <c r="U103" s="103">
        <v>0</v>
      </c>
      <c r="V103" s="116" t="s">
        <v>57</v>
      </c>
      <c r="W103" s="116" t="s">
        <v>57</v>
      </c>
      <c r="X103" s="16">
        <v>162.6388594329988</v>
      </c>
      <c r="Y103" s="16">
        <v>155.16154449999999</v>
      </c>
      <c r="Z103" s="107">
        <f t="shared" si="118"/>
        <v>-4.5974959238318975</v>
      </c>
      <c r="AA103" s="16">
        <v>282.68881618399928</v>
      </c>
      <c r="AB103" s="16">
        <v>287.76593969999999</v>
      </c>
      <c r="AC103" s="107">
        <f t="shared" si="119"/>
        <v>1.7960114533487817</v>
      </c>
      <c r="AD103" s="108">
        <f>(AB103/AB$180)*100</f>
        <v>8.0614337818085193</v>
      </c>
    </row>
    <row r="104" spans="1:30">
      <c r="A104" s="5"/>
      <c r="B104" s="119" t="s">
        <v>4</v>
      </c>
      <c r="C104" s="16">
        <v>153.35594028400013</v>
      </c>
      <c r="D104" s="16">
        <v>172.03891289999999</v>
      </c>
      <c r="E104" s="107">
        <f t="shared" si="112"/>
        <v>12.182751174425215</v>
      </c>
      <c r="F104" s="16">
        <v>253.41259869999999</v>
      </c>
      <c r="G104" s="16">
        <v>399.76199860000003</v>
      </c>
      <c r="H104" s="107">
        <f t="shared" si="113"/>
        <v>57.751430138346961</v>
      </c>
      <c r="I104" s="108">
        <f>(G104/G$181)*100</f>
        <v>6.4740092658358881</v>
      </c>
      <c r="J104" s="103">
        <v>38855</v>
      </c>
      <c r="K104" s="103">
        <v>27844</v>
      </c>
      <c r="L104" s="107">
        <f t="shared" si="114"/>
        <v>-28.338695148629522</v>
      </c>
      <c r="M104" s="103">
        <v>63421</v>
      </c>
      <c r="N104" s="103">
        <v>57389</v>
      </c>
      <c r="O104" s="107">
        <f t="shared" si="115"/>
        <v>-9.511045237381941</v>
      </c>
      <c r="P104" s="108">
        <f>(N104/N$181)*100</f>
        <v>3.2628186832742241</v>
      </c>
      <c r="Q104" s="103">
        <v>0</v>
      </c>
      <c r="R104" s="103">
        <v>0</v>
      </c>
      <c r="S104" s="116" t="s">
        <v>57</v>
      </c>
      <c r="T104" s="103">
        <v>0</v>
      </c>
      <c r="U104" s="103">
        <v>0</v>
      </c>
      <c r="V104" s="116" t="s">
        <v>57</v>
      </c>
      <c r="W104" s="116" t="s">
        <v>57</v>
      </c>
      <c r="X104" s="16">
        <v>16403.6396092</v>
      </c>
      <c r="Y104" s="16">
        <v>12984.985679500001</v>
      </c>
      <c r="Z104" s="107">
        <f t="shared" si="118"/>
        <v>-20.840825640808657</v>
      </c>
      <c r="AA104" s="16">
        <v>27357.566559505998</v>
      </c>
      <c r="AB104" s="16">
        <v>25810.778932099998</v>
      </c>
      <c r="AC104" s="107">
        <f t="shared" si="119"/>
        <v>-5.6539664229329416</v>
      </c>
      <c r="AD104" s="108">
        <f>(AB104/AB$181)*100</f>
        <v>13.156966365424323</v>
      </c>
    </row>
    <row r="105" spans="1:30">
      <c r="A105" s="5"/>
      <c r="B105" s="119" t="s">
        <v>5</v>
      </c>
      <c r="C105" s="16">
        <v>0.86721724800000022</v>
      </c>
      <c r="D105" s="16">
        <v>32.612253077000034</v>
      </c>
      <c r="E105" s="107">
        <f t="shared" si="112"/>
        <v>3660.5632443555855</v>
      </c>
      <c r="F105" s="16">
        <v>0.48189149500000028</v>
      </c>
      <c r="G105" s="16">
        <v>82.913931916000038</v>
      </c>
      <c r="H105" s="107">
        <f t="shared" si="113"/>
        <v>17105.933861937116</v>
      </c>
      <c r="I105" s="108">
        <f>(G105/G$182)*100</f>
        <v>0.66094742587137789</v>
      </c>
      <c r="J105" s="103">
        <v>-47</v>
      </c>
      <c r="K105" s="103">
        <v>8</v>
      </c>
      <c r="L105" s="107">
        <f t="shared" si="114"/>
        <v>-117.02127659574468</v>
      </c>
      <c r="M105" s="103">
        <v>0</v>
      </c>
      <c r="N105" s="103">
        <v>21</v>
      </c>
      <c r="O105" s="116" t="s">
        <v>57</v>
      </c>
      <c r="P105" s="108">
        <f>(N105/N$182)*100</f>
        <v>10.9375</v>
      </c>
      <c r="Q105" s="103">
        <v>2339</v>
      </c>
      <c r="R105" s="103">
        <v>211354</v>
      </c>
      <c r="S105" s="107">
        <f t="shared" si="116"/>
        <v>8936.0837964942275</v>
      </c>
      <c r="T105" s="103">
        <v>3457</v>
      </c>
      <c r="U105" s="103">
        <v>538388</v>
      </c>
      <c r="V105" s="107">
        <f t="shared" si="117"/>
        <v>15473.850159097483</v>
      </c>
      <c r="W105" s="108">
        <f>(U105/U$182)*100</f>
        <v>3.8050087441530431</v>
      </c>
      <c r="X105" s="16">
        <v>107.83563040000001</v>
      </c>
      <c r="Y105" s="16">
        <v>2516.2289197999999</v>
      </c>
      <c r="Z105" s="107">
        <f t="shared" si="118"/>
        <v>2233.3928780927308</v>
      </c>
      <c r="AA105" s="16">
        <v>160.657927</v>
      </c>
      <c r="AB105" s="16">
        <v>6667.1356832999991</v>
      </c>
      <c r="AC105" s="107">
        <f t="shared" si="119"/>
        <v>4049.8952512315177</v>
      </c>
      <c r="AD105" s="108">
        <f>(AB105/AB$182)*100</f>
        <v>3.4324528439829964</v>
      </c>
    </row>
    <row r="106" spans="1:30" s="29" customFormat="1">
      <c r="A106" s="5"/>
      <c r="B106" s="119" t="s">
        <v>6</v>
      </c>
      <c r="C106" s="16">
        <v>0</v>
      </c>
      <c r="D106" s="16">
        <v>0</v>
      </c>
      <c r="E106" s="116" t="s">
        <v>57</v>
      </c>
      <c r="F106" s="16">
        <v>0</v>
      </c>
      <c r="G106" s="16">
        <v>0</v>
      </c>
      <c r="H106" s="107">
        <v>0</v>
      </c>
      <c r="I106" s="108">
        <f>(G106/G$183)*100</f>
        <v>0</v>
      </c>
      <c r="J106" s="103">
        <v>0</v>
      </c>
      <c r="K106" s="103">
        <v>0</v>
      </c>
      <c r="L106" s="116" t="s">
        <v>57</v>
      </c>
      <c r="M106" s="103">
        <v>0</v>
      </c>
      <c r="N106" s="103">
        <v>0</v>
      </c>
      <c r="O106" s="116" t="s">
        <v>57</v>
      </c>
      <c r="P106" s="108">
        <f>(N106/N$183)*100</f>
        <v>0</v>
      </c>
      <c r="Q106" s="103">
        <v>0</v>
      </c>
      <c r="R106" s="103">
        <v>0</v>
      </c>
      <c r="S106" s="116" t="s">
        <v>57</v>
      </c>
      <c r="T106" s="103">
        <v>0</v>
      </c>
      <c r="U106" s="103">
        <v>0</v>
      </c>
      <c r="V106" s="116" t="s">
        <v>57</v>
      </c>
      <c r="W106" s="108">
        <f>(U106/U$183)*100</f>
        <v>0</v>
      </c>
      <c r="X106" s="16">
        <v>0</v>
      </c>
      <c r="Y106" s="16">
        <v>0</v>
      </c>
      <c r="Z106" s="116" t="s">
        <v>57</v>
      </c>
      <c r="AA106" s="16">
        <v>0</v>
      </c>
      <c r="AB106" s="16">
        <v>0</v>
      </c>
      <c r="AC106" s="116" t="s">
        <v>57</v>
      </c>
      <c r="AD106" s="108">
        <f>(AB106/AB$183)*100</f>
        <v>0</v>
      </c>
    </row>
    <row r="107" spans="1:30" s="29" customFormat="1">
      <c r="A107" s="5"/>
      <c r="B107" s="119" t="s">
        <v>25</v>
      </c>
      <c r="C107" s="16">
        <v>7.3776684190000079</v>
      </c>
      <c r="D107" s="16">
        <v>2.1906071869999999</v>
      </c>
      <c r="E107" s="107">
        <f t="shared" si="112"/>
        <v>-70.307594993583066</v>
      </c>
      <c r="F107" s="16">
        <v>20.040349398000011</v>
      </c>
      <c r="G107" s="16">
        <v>2.2030035610000001</v>
      </c>
      <c r="H107" s="107">
        <f t="shared" si="113"/>
        <v>-89.007159918978985</v>
      </c>
      <c r="I107" s="108">
        <f>(G107/G$184)*100</f>
        <v>0.39543598517092726</v>
      </c>
      <c r="J107" s="103">
        <v>22</v>
      </c>
      <c r="K107" s="103">
        <v>3</v>
      </c>
      <c r="L107" s="107">
        <f t="shared" si="114"/>
        <v>-86.36363636363636</v>
      </c>
      <c r="M107" s="103">
        <v>117</v>
      </c>
      <c r="N107" s="103">
        <v>5</v>
      </c>
      <c r="O107" s="107">
        <f t="shared" si="115"/>
        <v>-95.726495726495727</v>
      </c>
      <c r="P107" s="108">
        <f>(N107/N$184)*100</f>
        <v>0.2050020500205002</v>
      </c>
      <c r="Q107" s="103">
        <v>385472</v>
      </c>
      <c r="R107" s="103">
        <v>75035</v>
      </c>
      <c r="S107" s="107">
        <f t="shared" si="116"/>
        <v>-80.534254109247883</v>
      </c>
      <c r="T107" s="103">
        <v>647239</v>
      </c>
      <c r="U107" s="103">
        <v>58454</v>
      </c>
      <c r="V107" s="107">
        <f t="shared" si="117"/>
        <v>-90.968714802414567</v>
      </c>
      <c r="W107" s="108">
        <f>(U107/U$184)*100</f>
        <v>0.7725552183888601</v>
      </c>
      <c r="X107" s="16">
        <v>7659.9336881319996</v>
      </c>
      <c r="Y107" s="16">
        <v>971.89319030000001</v>
      </c>
      <c r="Z107" s="107">
        <f t="shared" si="118"/>
        <v>-87.311989504480778</v>
      </c>
      <c r="AA107" s="16">
        <v>29557.861118532001</v>
      </c>
      <c r="AB107" s="16">
        <v>1108.0549337</v>
      </c>
      <c r="AC107" s="107">
        <f t="shared" si="119"/>
        <v>-96.25123438649193</v>
      </c>
      <c r="AD107" s="108">
        <f>(AB107/AB$184)*100</f>
        <v>0.39364436807042441</v>
      </c>
    </row>
    <row r="108" spans="1:30" s="29" customFormat="1">
      <c r="A108" s="5"/>
      <c r="B108" s="119"/>
      <c r="C108" s="16"/>
      <c r="D108" s="16"/>
      <c r="E108" s="107"/>
      <c r="F108" s="16"/>
      <c r="G108" s="16"/>
      <c r="H108" s="107"/>
      <c r="I108" s="108"/>
      <c r="J108" s="103"/>
      <c r="K108" s="103"/>
      <c r="L108" s="107"/>
      <c r="M108" s="103"/>
      <c r="N108" s="103"/>
      <c r="O108" s="107"/>
      <c r="P108" s="108"/>
      <c r="Q108" s="103"/>
      <c r="R108" s="103"/>
      <c r="S108" s="107"/>
      <c r="T108" s="103"/>
      <c r="U108" s="103"/>
      <c r="V108" s="107"/>
      <c r="W108" s="108"/>
      <c r="X108" s="16"/>
      <c r="Y108" s="16"/>
      <c r="Z108" s="107"/>
      <c r="AA108" s="16"/>
      <c r="AB108" s="16"/>
      <c r="AC108" s="107"/>
      <c r="AD108" s="108"/>
    </row>
    <row r="109" spans="1:30" s="30" customFormat="1" ht="15">
      <c r="A109" s="17">
        <v>16</v>
      </c>
      <c r="B109" s="118" t="s">
        <v>21</v>
      </c>
      <c r="C109" s="12">
        <f>C110+C111+C112+C113+C114</f>
        <v>70.075786100000002</v>
      </c>
      <c r="D109" s="12">
        <f>D110+D111+D112+D113+D114</f>
        <v>95.119251940999987</v>
      </c>
      <c r="E109" s="105">
        <f t="shared" ref="E109:E114" si="120">((D109-C109)/C109)*100</f>
        <v>35.737688058557481</v>
      </c>
      <c r="F109" s="12">
        <f>F110+F111+F112+F113+F114</f>
        <v>113.87373015100002</v>
      </c>
      <c r="G109" s="12">
        <f>G110+G111+G112+G113+G114</f>
        <v>184.97533261700005</v>
      </c>
      <c r="H109" s="105">
        <f t="shared" ref="H109:H114" si="121">((G109-F109)/F109)*100</f>
        <v>62.43898603454646</v>
      </c>
      <c r="I109" s="106">
        <f>(G109/G$179)*100</f>
        <v>0.81430322938206967</v>
      </c>
      <c r="J109" s="23">
        <f>J110+J111+J112+J113+J114</f>
        <v>14044</v>
      </c>
      <c r="K109" s="23">
        <f>K110+K111+K112+K113+K114</f>
        <v>13310</v>
      </c>
      <c r="L109" s="105">
        <f t="shared" ref="L109:L113" si="122">((K109-J109)/J109)*100</f>
        <v>-5.2264312161777271</v>
      </c>
      <c r="M109" s="23">
        <f>M110+M111+M112+M113+M114</f>
        <v>25837</v>
      </c>
      <c r="N109" s="23">
        <f>N110+N111+N112+N113+N114</f>
        <v>23263</v>
      </c>
      <c r="O109" s="105">
        <f t="shared" ref="O109:O113" si="123">((N109-M109)/M109)*100</f>
        <v>-9.9624569415953861</v>
      </c>
      <c r="P109" s="106">
        <f>(N109/N$179)*100</f>
        <v>1.2524570781887909</v>
      </c>
      <c r="Q109" s="23">
        <f>Q110+Q111+Q112+Q113+Q114</f>
        <v>71339</v>
      </c>
      <c r="R109" s="23">
        <f>R110+R111+R112+R113+R114</f>
        <v>395063</v>
      </c>
      <c r="S109" s="105">
        <f t="shared" ref="S109:S114" si="124">((R109-Q109)/Q109)*100</f>
        <v>453.78264343486734</v>
      </c>
      <c r="T109" s="23">
        <f>T110+T111+T112+T113+T114</f>
        <v>111793</v>
      </c>
      <c r="U109" s="23">
        <f>U110+U111+U112+U113+U114</f>
        <v>512795</v>
      </c>
      <c r="V109" s="105">
        <f t="shared" ref="V109:V114" si="125">((U109-T109)/T109)*100</f>
        <v>358.70045530578835</v>
      </c>
      <c r="W109" s="106">
        <f>(U109/U$179)*100</f>
        <v>2.2989099886371411</v>
      </c>
      <c r="X109" s="12">
        <f>X110+X111+X112+X113+X114</f>
        <v>14259.0905284</v>
      </c>
      <c r="Y109" s="12">
        <f>Y110+Y111+Y112+Y113+Y114</f>
        <v>65474.547555839992</v>
      </c>
      <c r="Z109" s="105">
        <f t="shared" ref="Z109:Z114" si="126">((Y109-X109)/X109)*100</f>
        <v>359.17758517230499</v>
      </c>
      <c r="AA109" s="12">
        <f>AA110+AA111+AA112+AA113+AA114</f>
        <v>24714.835316200006</v>
      </c>
      <c r="AB109" s="12">
        <f>AB110+AB111+AB112+AB113+AB114</f>
        <v>80487.985485679994</v>
      </c>
      <c r="AC109" s="105">
        <f t="shared" ref="AC109:AC114" si="127">((AB109-AA109)/AA109)*100</f>
        <v>225.6666874608789</v>
      </c>
      <c r="AD109" s="106">
        <f>(AB109/AB$179)*100</f>
        <v>10.720995734254439</v>
      </c>
    </row>
    <row r="110" spans="1:30" s="29" customFormat="1">
      <c r="A110" s="5"/>
      <c r="B110" s="119" t="s">
        <v>3</v>
      </c>
      <c r="C110" s="16">
        <v>0.57858370000000003</v>
      </c>
      <c r="D110" s="16">
        <v>7.3652366800000006</v>
      </c>
      <c r="E110" s="107">
        <f t="shared" si="120"/>
        <v>1172.9768709350089</v>
      </c>
      <c r="F110" s="16">
        <v>0.78665320000000005</v>
      </c>
      <c r="G110" s="16">
        <v>13.239063193</v>
      </c>
      <c r="H110" s="107">
        <f t="shared" si="121"/>
        <v>1582.960571825043</v>
      </c>
      <c r="I110" s="108">
        <f>(G110/G$180)*100</f>
        <v>0.40848252410752633</v>
      </c>
      <c r="J110" s="103">
        <v>8</v>
      </c>
      <c r="K110" s="103">
        <v>99</v>
      </c>
      <c r="L110" s="107">
        <f t="shared" si="122"/>
        <v>1137.5</v>
      </c>
      <c r="M110" s="103">
        <v>11</v>
      </c>
      <c r="N110" s="103">
        <v>193</v>
      </c>
      <c r="O110" s="107">
        <f t="shared" si="123"/>
        <v>1654.5454545454547</v>
      </c>
      <c r="P110" s="108">
        <f>(N110/N$180)*100</f>
        <v>0.20290586429487584</v>
      </c>
      <c r="Q110" s="103">
        <v>0</v>
      </c>
      <c r="R110" s="103">
        <v>0</v>
      </c>
      <c r="S110" s="116" t="s">
        <v>57</v>
      </c>
      <c r="T110" s="103">
        <v>0</v>
      </c>
      <c r="U110" s="103">
        <v>0</v>
      </c>
      <c r="V110" s="116" t="s">
        <v>57</v>
      </c>
      <c r="W110" s="116" t="s">
        <v>57</v>
      </c>
      <c r="X110" s="16">
        <v>3.1804300000000001E-2</v>
      </c>
      <c r="Y110" s="16">
        <v>2.6042337</v>
      </c>
      <c r="Z110" s="107">
        <f t="shared" si="126"/>
        <v>8088.3069270507449</v>
      </c>
      <c r="AA110" s="16">
        <v>-2.57112E-2</v>
      </c>
      <c r="AB110" s="16">
        <v>5.5012032999999994</v>
      </c>
      <c r="AC110" s="107">
        <f t="shared" si="127"/>
        <v>-21496.135925199913</v>
      </c>
      <c r="AD110" s="108">
        <f>(AB110/AB$180)*100</f>
        <v>0.15410992061621148</v>
      </c>
    </row>
    <row r="111" spans="1:30" s="29" customFormat="1">
      <c r="A111" s="5"/>
      <c r="B111" s="119" t="s">
        <v>4</v>
      </c>
      <c r="C111" s="16">
        <v>59.465402038999997</v>
      </c>
      <c r="D111" s="16">
        <v>58.556541608999993</v>
      </c>
      <c r="E111" s="107">
        <f t="shared" si="120"/>
        <v>-1.528385243917016</v>
      </c>
      <c r="F111" s="16">
        <v>94.453627183000009</v>
      </c>
      <c r="G111" s="16">
        <v>110.29348326600002</v>
      </c>
      <c r="H111" s="107">
        <f t="shared" si="121"/>
        <v>16.769981794675758</v>
      </c>
      <c r="I111" s="108">
        <f>(G111/G$181)*100</f>
        <v>1.7861653562020179</v>
      </c>
      <c r="J111" s="103">
        <v>14026</v>
      </c>
      <c r="K111" s="103">
        <v>13192</v>
      </c>
      <c r="L111" s="107">
        <f t="shared" si="122"/>
        <v>-5.9461000998146298</v>
      </c>
      <c r="M111" s="103">
        <v>25813</v>
      </c>
      <c r="N111" s="103">
        <v>23030</v>
      </c>
      <c r="O111" s="107">
        <f t="shared" si="123"/>
        <v>-10.781389222484794</v>
      </c>
      <c r="P111" s="108">
        <f>(N111/N$181)*100</f>
        <v>1.3093574426424119</v>
      </c>
      <c r="Q111" s="103">
        <v>0</v>
      </c>
      <c r="R111" s="103">
        <v>0</v>
      </c>
      <c r="S111" s="116" t="s">
        <v>57</v>
      </c>
      <c r="T111" s="103">
        <v>0</v>
      </c>
      <c r="U111" s="103">
        <v>0</v>
      </c>
      <c r="V111" s="116" t="s">
        <v>57</v>
      </c>
      <c r="W111" s="116" t="s">
        <v>57</v>
      </c>
      <c r="X111" s="16">
        <v>6183.2597208999996</v>
      </c>
      <c r="Y111" s="16">
        <v>3079.4167071400002</v>
      </c>
      <c r="Z111" s="107">
        <f t="shared" si="126"/>
        <v>-50.197519655671549</v>
      </c>
      <c r="AA111" s="16">
        <v>12836.779656800003</v>
      </c>
      <c r="AB111" s="16">
        <v>5363.8506900799994</v>
      </c>
      <c r="AC111" s="107">
        <f t="shared" si="127"/>
        <v>-58.214982001045591</v>
      </c>
      <c r="AD111" s="108">
        <f>(AB111/AB$181)*100</f>
        <v>2.7342066391794386</v>
      </c>
    </row>
    <row r="112" spans="1:30" s="32" customFormat="1">
      <c r="A112" s="31"/>
      <c r="B112" s="119" t="s">
        <v>5</v>
      </c>
      <c r="C112" s="16">
        <v>6.9609239770000002</v>
      </c>
      <c r="D112" s="16">
        <v>19.603927294000002</v>
      </c>
      <c r="E112" s="107">
        <f t="shared" si="120"/>
        <v>181.62823439495239</v>
      </c>
      <c r="F112" s="16">
        <v>12.651053861999999</v>
      </c>
      <c r="G112" s="16">
        <v>41.618115060000001</v>
      </c>
      <c r="H112" s="107">
        <f t="shared" si="121"/>
        <v>228.96955078982342</v>
      </c>
      <c r="I112" s="108">
        <f>(G112/G$182)*100</f>
        <v>0.33175831109292359</v>
      </c>
      <c r="J112" s="103">
        <v>0</v>
      </c>
      <c r="K112" s="103">
        <v>1</v>
      </c>
      <c r="L112" s="116" t="s">
        <v>57</v>
      </c>
      <c r="M112" s="103">
        <v>0</v>
      </c>
      <c r="N112" s="103">
        <v>1</v>
      </c>
      <c r="O112" s="116" t="s">
        <v>57</v>
      </c>
      <c r="P112" s="108">
        <f>(N112/N$182)*100</f>
        <v>0.52083333333333326</v>
      </c>
      <c r="Q112" s="103">
        <v>12588</v>
      </c>
      <c r="R112" s="103">
        <v>55437</v>
      </c>
      <c r="S112" s="107">
        <f t="shared" si="124"/>
        <v>340.39561487130601</v>
      </c>
      <c r="T112" s="103">
        <v>18674</v>
      </c>
      <c r="U112" s="103">
        <v>110340</v>
      </c>
      <c r="V112" s="107">
        <f t="shared" si="125"/>
        <v>490.87501338759773</v>
      </c>
      <c r="W112" s="108">
        <f>(U112/U$182)*100</f>
        <v>0.77981802125947608</v>
      </c>
      <c r="X112" s="16">
        <v>444.87806089999998</v>
      </c>
      <c r="Y112" s="16">
        <v>1151.3816451999999</v>
      </c>
      <c r="Z112" s="107">
        <f t="shared" si="126"/>
        <v>158.80836714463388</v>
      </c>
      <c r="AA112" s="16">
        <v>755.18407569999999</v>
      </c>
      <c r="AB112" s="16">
        <v>2483.7702773000001</v>
      </c>
      <c r="AC112" s="107">
        <f t="shared" si="127"/>
        <v>228.89600790346751</v>
      </c>
      <c r="AD112" s="108">
        <f>(AB112/AB$182)*100</f>
        <v>1.2787236914157165</v>
      </c>
    </row>
    <row r="113" spans="1:30" s="29" customFormat="1">
      <c r="A113" s="5"/>
      <c r="B113" s="119" t="s">
        <v>6</v>
      </c>
      <c r="C113" s="16">
        <v>2.0614330000000004E-2</v>
      </c>
      <c r="D113" s="16">
        <v>0.22584089099999999</v>
      </c>
      <c r="E113" s="107">
        <f t="shared" si="120"/>
        <v>995.5529042175998</v>
      </c>
      <c r="F113" s="16">
        <v>9.2609142999999977E-2</v>
      </c>
      <c r="G113" s="16">
        <v>0.30466242700000001</v>
      </c>
      <c r="H113" s="107">
        <f t="shared" si="121"/>
        <v>228.97661843172449</v>
      </c>
      <c r="I113" s="108">
        <f>(G113/G$183)*100</f>
        <v>0.15382873241131595</v>
      </c>
      <c r="J113" s="103">
        <v>10</v>
      </c>
      <c r="K113" s="103">
        <v>18</v>
      </c>
      <c r="L113" s="107">
        <f t="shared" si="122"/>
        <v>80</v>
      </c>
      <c r="M113" s="103">
        <v>13</v>
      </c>
      <c r="N113" s="103">
        <v>39</v>
      </c>
      <c r="O113" s="107">
        <f t="shared" si="123"/>
        <v>200</v>
      </c>
      <c r="P113" s="108">
        <f>(N113/N$183)*100</f>
        <v>5.1181102362204722</v>
      </c>
      <c r="Q113" s="103">
        <v>51773</v>
      </c>
      <c r="R113" s="103">
        <v>330325</v>
      </c>
      <c r="S113" s="107">
        <f t="shared" si="124"/>
        <v>538.02561180538123</v>
      </c>
      <c r="T113" s="103">
        <v>83514</v>
      </c>
      <c r="U113" s="103">
        <v>391102</v>
      </c>
      <c r="V113" s="107">
        <f t="shared" si="125"/>
        <v>368.30711018511863</v>
      </c>
      <c r="W113" s="108">
        <f>(U113/U$183)*100</f>
        <v>66.262531110700735</v>
      </c>
      <c r="X113" s="16">
        <v>6039.4770240000007</v>
      </c>
      <c r="Y113" s="16">
        <v>59444.187104799996</v>
      </c>
      <c r="Z113" s="107">
        <f t="shared" si="126"/>
        <v>884.26050581163679</v>
      </c>
      <c r="AA113" s="16">
        <v>8929.7423307999998</v>
      </c>
      <c r="AB113" s="16">
        <v>70443.062704700002</v>
      </c>
      <c r="AC113" s="107">
        <f t="shared" si="127"/>
        <v>688.85885051499724</v>
      </c>
      <c r="AD113" s="108">
        <f>(AB113/AB$183)*100</f>
        <v>93.573395170645142</v>
      </c>
    </row>
    <row r="114" spans="1:30" s="29" customFormat="1">
      <c r="A114" s="5"/>
      <c r="B114" s="119" t="s">
        <v>25</v>
      </c>
      <c r="C114" s="16">
        <v>3.0502620540000005</v>
      </c>
      <c r="D114" s="16">
        <v>9.3677054670000004</v>
      </c>
      <c r="E114" s="107">
        <f t="shared" si="120"/>
        <v>207.11149734546703</v>
      </c>
      <c r="F114" s="16">
        <v>5.8897867630000009</v>
      </c>
      <c r="G114" s="16">
        <v>19.520008670999999</v>
      </c>
      <c r="H114" s="107">
        <f t="shared" si="121"/>
        <v>231.42131381777494</v>
      </c>
      <c r="I114" s="108">
        <f>(G114/G$184)*100</f>
        <v>3.5038136097510955</v>
      </c>
      <c r="J114" s="103">
        <v>0</v>
      </c>
      <c r="K114" s="103">
        <v>0</v>
      </c>
      <c r="L114" s="116" t="s">
        <v>57</v>
      </c>
      <c r="M114" s="103">
        <v>0</v>
      </c>
      <c r="N114" s="103">
        <v>0</v>
      </c>
      <c r="O114" s="116" t="s">
        <v>57</v>
      </c>
      <c r="P114" s="108">
        <f>(N114/N$184)*100</f>
        <v>0</v>
      </c>
      <c r="Q114" s="103">
        <v>6978</v>
      </c>
      <c r="R114" s="103">
        <v>9301</v>
      </c>
      <c r="S114" s="107">
        <f t="shared" si="124"/>
        <v>33.290341071940382</v>
      </c>
      <c r="T114" s="103">
        <v>9605</v>
      </c>
      <c r="U114" s="103">
        <v>11353</v>
      </c>
      <c r="V114" s="107">
        <f t="shared" si="125"/>
        <v>18.198854763144194</v>
      </c>
      <c r="W114" s="108">
        <f>(U114/U$184)*100</f>
        <v>0.15004652195519091</v>
      </c>
      <c r="X114" s="16">
        <v>1591.4439183000002</v>
      </c>
      <c r="Y114" s="16">
        <v>1796.9578649999999</v>
      </c>
      <c r="Z114" s="107">
        <f t="shared" si="126"/>
        <v>12.913678222449221</v>
      </c>
      <c r="AA114" s="16">
        <v>2193.1549641000001</v>
      </c>
      <c r="AB114" s="16">
        <v>2191.8006102999998</v>
      </c>
      <c r="AC114" s="107">
        <f t="shared" si="127"/>
        <v>-6.1753675511759226E-2</v>
      </c>
      <c r="AD114" s="108">
        <f>(AB114/AB$184)*100</f>
        <v>0.77865270027443412</v>
      </c>
    </row>
    <row r="115" spans="1:30" s="29" customFormat="1">
      <c r="A115" s="5"/>
      <c r="B115" s="119"/>
      <c r="C115" s="16"/>
      <c r="D115" s="16"/>
      <c r="E115" s="107"/>
      <c r="F115" s="16"/>
      <c r="G115" s="16"/>
      <c r="H115" s="107"/>
      <c r="I115" s="108"/>
      <c r="J115" s="103"/>
      <c r="K115" s="103"/>
      <c r="L115" s="107"/>
      <c r="M115" s="103"/>
      <c r="N115" s="103"/>
      <c r="O115" s="107"/>
      <c r="P115" s="108"/>
      <c r="Q115" s="103"/>
      <c r="R115" s="103"/>
      <c r="S115" s="107"/>
      <c r="T115" s="103"/>
      <c r="U115" s="103"/>
      <c r="V115" s="107"/>
      <c r="W115" s="108"/>
      <c r="X115" s="16"/>
      <c r="Y115" s="16"/>
      <c r="Z115" s="107"/>
      <c r="AA115" s="16"/>
      <c r="AB115" s="16"/>
      <c r="AC115" s="107"/>
      <c r="AD115" s="108"/>
    </row>
    <row r="116" spans="1:30" s="30" customFormat="1" ht="15">
      <c r="A116" s="17">
        <v>17</v>
      </c>
      <c r="B116" s="118" t="s">
        <v>62</v>
      </c>
      <c r="C116" s="12">
        <f>C117+C118+C119+C120+C121</f>
        <v>12.210299252999999</v>
      </c>
      <c r="D116" s="12">
        <f>D117+D118+D119+D120+D121</f>
        <v>13.457833751999999</v>
      </c>
      <c r="E116" s="105">
        <f t="shared" ref="E116:E121" si="128">((D116-C116)/C116)*100</f>
        <v>10.217067355605462</v>
      </c>
      <c r="F116" s="12">
        <f>F117+F118+F119+F120+F121</f>
        <v>22.920763960000002</v>
      </c>
      <c r="G116" s="12">
        <f>G117+G118+G119+G120+G121</f>
        <v>35.869541562999991</v>
      </c>
      <c r="H116" s="105">
        <f t="shared" ref="H116:H121" si="129">((G116-F116)/F116)*100</f>
        <v>56.493656256822199</v>
      </c>
      <c r="I116" s="106">
        <f>(G116/G$179)*100</f>
        <v>0.15790583056651772</v>
      </c>
      <c r="J116" s="23">
        <f>J117+J118+J119+J120+J121</f>
        <v>1677</v>
      </c>
      <c r="K116" s="23">
        <f>K117+K118+K119+K120+K121</f>
        <v>1022</v>
      </c>
      <c r="L116" s="105">
        <f t="shared" ref="L116:L121" si="130">((K116-J116)/J116)*100</f>
        <v>-39.057841383422783</v>
      </c>
      <c r="M116" s="23">
        <f>M117+M118+M119+M120+M121</f>
        <v>2281</v>
      </c>
      <c r="N116" s="23">
        <f>N117+N118+N119+N120+N121</f>
        <v>2493</v>
      </c>
      <c r="O116" s="105">
        <f t="shared" ref="O116:O121" si="131">((N116-M116)/M116)*100</f>
        <v>9.2941692240245501</v>
      </c>
      <c r="P116" s="106">
        <f>(N116/N$179)*100</f>
        <v>0.13422067213706984</v>
      </c>
      <c r="Q116" s="23">
        <f>Q117+Q118+Q119+Q120+Q121</f>
        <v>166347</v>
      </c>
      <c r="R116" s="23">
        <f>R117+R118+R119+R120+R121</f>
        <v>66588</v>
      </c>
      <c r="S116" s="105">
        <f t="shared" ref="S116:S121" si="132">((R116-Q116)/Q116)*100</f>
        <v>-59.970423271835379</v>
      </c>
      <c r="T116" s="23">
        <f>T117+T118+T119+T120+T121</f>
        <v>870600</v>
      </c>
      <c r="U116" s="23">
        <f>U117+U118+U119+U120+U121</f>
        <v>143163</v>
      </c>
      <c r="V116" s="105">
        <f t="shared" ref="V116:V121" si="133">((U116-T116)/T116)*100</f>
        <v>-83.555823569951755</v>
      </c>
      <c r="W116" s="106">
        <f>(U116/U$179)*100</f>
        <v>0.6418136891023879</v>
      </c>
      <c r="X116" s="12">
        <f>X117+X118+X119+X120+X121</f>
        <v>1818.6792340000002</v>
      </c>
      <c r="Y116" s="12">
        <f>Y117+Y118+Y119+Y120+Y121</f>
        <v>3752.7604092000001</v>
      </c>
      <c r="Z116" s="105">
        <f t="shared" ref="Z116:Z121" si="134">((Y116-X116)/X116)*100</f>
        <v>106.34537080770339</v>
      </c>
      <c r="AA116" s="12">
        <f>AA117+AA118+AA119+AA120+AA121</f>
        <v>4281.2136270000001</v>
      </c>
      <c r="AB116" s="12">
        <f>AB117+AB118+AB119+AB120+AB121</f>
        <v>8204.2713110999994</v>
      </c>
      <c r="AC116" s="105">
        <f t="shared" ref="AC116:AC121" si="135">((AB116-AA116)/AA116)*100</f>
        <v>91.634242667984466</v>
      </c>
      <c r="AD116" s="106">
        <f>(AB116/AB$179)*100</f>
        <v>1.0928085377987027</v>
      </c>
    </row>
    <row r="117" spans="1:30" s="29" customFormat="1">
      <c r="A117" s="5"/>
      <c r="B117" s="119" t="s">
        <v>3</v>
      </c>
      <c r="C117" s="16">
        <v>0.14598739999999999</v>
      </c>
      <c r="D117" s="16">
        <v>0</v>
      </c>
      <c r="E117" s="107">
        <f t="shared" si="128"/>
        <v>-100</v>
      </c>
      <c r="F117" s="16">
        <v>0.2159799</v>
      </c>
      <c r="G117" s="16">
        <v>0.17605299999999999</v>
      </c>
      <c r="H117" s="107">
        <f t="shared" si="129"/>
        <v>-18.486396187793407</v>
      </c>
      <c r="I117" s="108">
        <f>(G117/G$180)*100</f>
        <v>5.431998682106625E-3</v>
      </c>
      <c r="J117" s="103">
        <v>9</v>
      </c>
      <c r="K117" s="103">
        <v>0</v>
      </c>
      <c r="L117" s="107">
        <f t="shared" si="130"/>
        <v>-100</v>
      </c>
      <c r="M117" s="103">
        <v>11</v>
      </c>
      <c r="N117" s="103">
        <v>4</v>
      </c>
      <c r="O117" s="107">
        <f t="shared" si="131"/>
        <v>-63.636363636363633</v>
      </c>
      <c r="P117" s="108">
        <f>(N117/N$180)*100</f>
        <v>4.2053028869404319E-3</v>
      </c>
      <c r="Q117" s="103">
        <v>0</v>
      </c>
      <c r="R117" s="103">
        <v>0</v>
      </c>
      <c r="S117" s="116" t="s">
        <v>57</v>
      </c>
      <c r="T117" s="103">
        <v>0</v>
      </c>
      <c r="U117" s="103">
        <v>0</v>
      </c>
      <c r="V117" s="116" t="s">
        <v>57</v>
      </c>
      <c r="W117" s="116" t="s">
        <v>57</v>
      </c>
      <c r="X117" s="16">
        <v>0.19187490000000001</v>
      </c>
      <c r="Y117" s="16">
        <v>0</v>
      </c>
      <c r="Z117" s="107">
        <f t="shared" si="134"/>
        <v>-100</v>
      </c>
      <c r="AA117" s="16">
        <v>0.27937489999999998</v>
      </c>
      <c r="AB117" s="16">
        <v>0.22006630000000002</v>
      </c>
      <c r="AC117" s="107">
        <f t="shared" si="135"/>
        <v>-21.229036681534367</v>
      </c>
      <c r="AD117" s="108">
        <f>(AB117/AB$180)*100</f>
        <v>6.1649057803959701E-3</v>
      </c>
    </row>
    <row r="118" spans="1:30" s="29" customFormat="1">
      <c r="A118" s="5"/>
      <c r="B118" s="119" t="s">
        <v>4</v>
      </c>
      <c r="C118" s="16">
        <v>9.3475995999999988</v>
      </c>
      <c r="D118" s="16">
        <v>7.1337809999999999</v>
      </c>
      <c r="E118" s="107">
        <f t="shared" si="128"/>
        <v>-23.683284423094022</v>
      </c>
      <c r="F118" s="16">
        <v>18.429142599999999</v>
      </c>
      <c r="G118" s="16">
        <v>15.168443</v>
      </c>
      <c r="H118" s="107">
        <f t="shared" si="129"/>
        <v>-17.693170381133189</v>
      </c>
      <c r="I118" s="108">
        <f>(G118/G$181)*100</f>
        <v>0.24564776260427545</v>
      </c>
      <c r="J118" s="103">
        <v>1657</v>
      </c>
      <c r="K118" s="103">
        <v>999</v>
      </c>
      <c r="L118" s="107">
        <f t="shared" si="130"/>
        <v>-39.710319855159923</v>
      </c>
      <c r="M118" s="103">
        <v>2242</v>
      </c>
      <c r="N118" s="103">
        <v>2449</v>
      </c>
      <c r="O118" s="107">
        <f t="shared" si="131"/>
        <v>9.2328278322925961</v>
      </c>
      <c r="P118" s="108">
        <f>(N118/N$181)*100</f>
        <v>0.13923649053544362</v>
      </c>
      <c r="Q118" s="103">
        <v>0</v>
      </c>
      <c r="R118" s="103">
        <v>0</v>
      </c>
      <c r="S118" s="116" t="s">
        <v>57</v>
      </c>
      <c r="T118" s="103">
        <v>0</v>
      </c>
      <c r="U118" s="103">
        <v>0</v>
      </c>
      <c r="V118" s="116" t="s">
        <v>57</v>
      </c>
      <c r="W118" s="116" t="s">
        <v>57</v>
      </c>
      <c r="X118" s="16">
        <v>57.277313100000001</v>
      </c>
      <c r="Y118" s="16">
        <v>39.2496711</v>
      </c>
      <c r="Z118" s="107">
        <f t="shared" si="134"/>
        <v>-31.474315089686005</v>
      </c>
      <c r="AA118" s="16">
        <v>82.111415399999998</v>
      </c>
      <c r="AB118" s="16">
        <v>98.843197199999992</v>
      </c>
      <c r="AC118" s="107">
        <f t="shared" si="135"/>
        <v>20.376925325781187</v>
      </c>
      <c r="AD118" s="108">
        <f>(AB118/AB$181)*100</f>
        <v>5.0385020321647267E-2</v>
      </c>
    </row>
    <row r="119" spans="1:30" s="29" customFormat="1">
      <c r="A119" s="5"/>
      <c r="B119" s="119" t="s">
        <v>5</v>
      </c>
      <c r="C119" s="16">
        <v>1.4956376219999998</v>
      </c>
      <c r="D119" s="16">
        <v>3.1838919549999996</v>
      </c>
      <c r="E119" s="107">
        <f t="shared" si="128"/>
        <v>112.8785681883576</v>
      </c>
      <c r="F119" s="16">
        <v>6.6603900000000257E-2</v>
      </c>
      <c r="G119" s="16">
        <v>13.292624452999997</v>
      </c>
      <c r="H119" s="107">
        <f t="shared" si="129"/>
        <v>19857.726879356833</v>
      </c>
      <c r="I119" s="108">
        <f>(G119/G$182)*100</f>
        <v>0.10596199833082436</v>
      </c>
      <c r="J119" s="103">
        <v>1</v>
      </c>
      <c r="K119" s="103">
        <v>0</v>
      </c>
      <c r="L119" s="107">
        <f t="shared" si="130"/>
        <v>-100</v>
      </c>
      <c r="M119" s="103">
        <v>2</v>
      </c>
      <c r="N119" s="103">
        <v>0</v>
      </c>
      <c r="O119" s="107">
        <f t="shared" si="131"/>
        <v>-100</v>
      </c>
      <c r="P119" s="108">
        <f>(N119/N$182)*100</f>
        <v>0</v>
      </c>
      <c r="Q119" s="103">
        <v>61662</v>
      </c>
      <c r="R119" s="103">
        <v>8438</v>
      </c>
      <c r="S119" s="107">
        <f t="shared" si="132"/>
        <v>-86.315721189711653</v>
      </c>
      <c r="T119" s="103">
        <v>236266</v>
      </c>
      <c r="U119" s="103">
        <v>38101</v>
      </c>
      <c r="V119" s="107">
        <f t="shared" si="133"/>
        <v>-83.873684745160119</v>
      </c>
      <c r="W119" s="108">
        <f>(U119/U$182)*100</f>
        <v>0.26927538905208714</v>
      </c>
      <c r="X119" s="16">
        <v>216.0222387</v>
      </c>
      <c r="Y119" s="16">
        <v>180.63649320000002</v>
      </c>
      <c r="Z119" s="107">
        <f t="shared" si="134"/>
        <v>-16.380603086491384</v>
      </c>
      <c r="AA119" s="16">
        <v>623.52263649999998</v>
      </c>
      <c r="AB119" s="16">
        <v>655.57071200000007</v>
      </c>
      <c r="AC119" s="107">
        <f t="shared" si="135"/>
        <v>5.1398415428659572</v>
      </c>
      <c r="AD119" s="108">
        <f>(AB119/AB$182)*100</f>
        <v>0.337508588654158</v>
      </c>
    </row>
    <row r="120" spans="1:30" s="29" customFormat="1">
      <c r="A120" s="5"/>
      <c r="B120" s="119" t="s">
        <v>6</v>
      </c>
      <c r="C120" s="16">
        <v>0</v>
      </c>
      <c r="D120" s="16">
        <v>0</v>
      </c>
      <c r="E120" s="116" t="s">
        <v>57</v>
      </c>
      <c r="F120" s="16">
        <v>0</v>
      </c>
      <c r="G120" s="16">
        <v>0</v>
      </c>
      <c r="H120" s="107">
        <v>0</v>
      </c>
      <c r="I120" s="108">
        <f>(G120/G$183)*100</f>
        <v>0</v>
      </c>
      <c r="J120" s="103">
        <v>0</v>
      </c>
      <c r="K120" s="103">
        <v>0</v>
      </c>
      <c r="L120" s="116" t="s">
        <v>57</v>
      </c>
      <c r="M120" s="103">
        <v>0</v>
      </c>
      <c r="N120" s="103">
        <v>0</v>
      </c>
      <c r="O120" s="116" t="s">
        <v>57</v>
      </c>
      <c r="P120" s="108">
        <f>(N120/N$183)*100</f>
        <v>0</v>
      </c>
      <c r="Q120" s="103">
        <v>0</v>
      </c>
      <c r="R120" s="103">
        <v>0</v>
      </c>
      <c r="S120" s="116" t="s">
        <v>57</v>
      </c>
      <c r="T120" s="103">
        <v>0</v>
      </c>
      <c r="U120" s="103">
        <v>0</v>
      </c>
      <c r="V120" s="116" t="s">
        <v>57</v>
      </c>
      <c r="W120" s="108">
        <f>(U120/U$183)*100</f>
        <v>0</v>
      </c>
      <c r="X120" s="16">
        <v>0</v>
      </c>
      <c r="Y120" s="16">
        <v>0</v>
      </c>
      <c r="Z120" s="116" t="s">
        <v>57</v>
      </c>
      <c r="AA120" s="16">
        <v>0</v>
      </c>
      <c r="AB120" s="16">
        <v>0</v>
      </c>
      <c r="AC120" s="116" t="s">
        <v>57</v>
      </c>
      <c r="AD120" s="108">
        <f>(AB120/AB$183)*100</f>
        <v>0</v>
      </c>
    </row>
    <row r="121" spans="1:30" s="29" customFormat="1">
      <c r="A121" s="5"/>
      <c r="B121" s="119" t="s">
        <v>25</v>
      </c>
      <c r="C121" s="16">
        <v>1.2210746309999998</v>
      </c>
      <c r="D121" s="16">
        <v>3.1401607970000005</v>
      </c>
      <c r="E121" s="107">
        <f t="shared" si="128"/>
        <v>157.16370787495308</v>
      </c>
      <c r="F121" s="16">
        <v>4.2090375600000023</v>
      </c>
      <c r="G121" s="16">
        <v>7.2324211099999989</v>
      </c>
      <c r="H121" s="107">
        <f t="shared" si="129"/>
        <v>71.830757195713758</v>
      </c>
      <c r="I121" s="108">
        <f>(G121/G$184)*100</f>
        <v>1.2982092346258631</v>
      </c>
      <c r="J121" s="103">
        <v>10</v>
      </c>
      <c r="K121" s="103">
        <v>23</v>
      </c>
      <c r="L121" s="107">
        <f t="shared" si="130"/>
        <v>130</v>
      </c>
      <c r="M121" s="103">
        <v>26</v>
      </c>
      <c r="N121" s="103">
        <v>40</v>
      </c>
      <c r="O121" s="107">
        <f t="shared" si="131"/>
        <v>53.846153846153847</v>
      </c>
      <c r="P121" s="108">
        <f>(N121/N$184)*100</f>
        <v>1.6400164001640016</v>
      </c>
      <c r="Q121" s="103">
        <v>104685</v>
      </c>
      <c r="R121" s="103">
        <v>58150</v>
      </c>
      <c r="S121" s="107">
        <f t="shared" si="132"/>
        <v>-44.452404833548265</v>
      </c>
      <c r="T121" s="103">
        <v>634334</v>
      </c>
      <c r="U121" s="103">
        <v>105062</v>
      </c>
      <c r="V121" s="107">
        <f t="shared" si="133"/>
        <v>-83.437432015310549</v>
      </c>
      <c r="W121" s="108">
        <f>(U121/U$184)*100</f>
        <v>1.3885481978028948</v>
      </c>
      <c r="X121" s="16">
        <v>1545.1878073</v>
      </c>
      <c r="Y121" s="16">
        <v>3532.8742449000001</v>
      </c>
      <c r="Z121" s="107">
        <f t="shared" si="134"/>
        <v>128.63720696018206</v>
      </c>
      <c r="AA121" s="16">
        <v>3575.3002001999998</v>
      </c>
      <c r="AB121" s="16">
        <v>7449.6373355999995</v>
      </c>
      <c r="AC121" s="107">
        <f t="shared" si="135"/>
        <v>108.36396717633031</v>
      </c>
      <c r="AD121" s="108">
        <f>(AB121/AB$184)*100</f>
        <v>2.6465364596445751</v>
      </c>
    </row>
    <row r="122" spans="1:30" s="29" customFormat="1">
      <c r="A122" s="5"/>
      <c r="B122" s="119"/>
      <c r="C122" s="16"/>
      <c r="D122" s="16"/>
      <c r="E122" s="107"/>
      <c r="F122" s="16"/>
      <c r="G122" s="16"/>
      <c r="H122" s="107"/>
      <c r="I122" s="108"/>
      <c r="J122" s="103"/>
      <c r="K122" s="103"/>
      <c r="L122" s="107"/>
      <c r="M122" s="103"/>
      <c r="N122" s="103"/>
      <c r="O122" s="107"/>
      <c r="P122" s="108"/>
      <c r="Q122" s="103"/>
      <c r="R122" s="103"/>
      <c r="S122" s="107"/>
      <c r="T122" s="103"/>
      <c r="U122" s="103"/>
      <c r="V122" s="107"/>
      <c r="W122" s="108"/>
      <c r="X122" s="16"/>
      <c r="Y122" s="16"/>
      <c r="Z122" s="107"/>
      <c r="AA122" s="16"/>
      <c r="AB122" s="16"/>
      <c r="AC122" s="107"/>
      <c r="AD122" s="108"/>
    </row>
    <row r="123" spans="1:30" s="30" customFormat="1" ht="15">
      <c r="A123" s="17">
        <v>18</v>
      </c>
      <c r="B123" s="118" t="s">
        <v>40</v>
      </c>
      <c r="C123" s="12">
        <f>C124+C125+C126+C127+C128</f>
        <v>55.314755991999995</v>
      </c>
      <c r="D123" s="12">
        <f>D124+D125+D126+D127+D128</f>
        <v>46.172048762999992</v>
      </c>
      <c r="E123" s="105">
        <f t="shared" ref="E123:E128" si="136">((D123-C123)/C123)*100</f>
        <v>-16.528514073753275</v>
      </c>
      <c r="F123" s="12">
        <f>F124+F125+F126+F127+F128</f>
        <v>89.330962191000012</v>
      </c>
      <c r="G123" s="12">
        <f>G124+G125+G126+G127+G128</f>
        <v>113.03720265700001</v>
      </c>
      <c r="H123" s="105">
        <f t="shared" ref="H123:H128" si="137">((G123-F123)/F123)*100</f>
        <v>26.537540718875601</v>
      </c>
      <c r="I123" s="106">
        <f>(G123/G$179)*100</f>
        <v>0.4976153190895849</v>
      </c>
      <c r="J123" s="23">
        <f>J124+J125+J126+J127+J128</f>
        <v>13151</v>
      </c>
      <c r="K123" s="23">
        <f>K124+K125+K126+K127+K128</f>
        <v>9199</v>
      </c>
      <c r="L123" s="105">
        <f t="shared" ref="L123:L128" si="138">((K123-J123)/J123)*100</f>
        <v>-30.050946696068742</v>
      </c>
      <c r="M123" s="23">
        <f>M124+M125+M126+M127+M128</f>
        <v>23249</v>
      </c>
      <c r="N123" s="23">
        <f>N124+N125+N126+N127+N128</f>
        <v>20266</v>
      </c>
      <c r="O123" s="105">
        <f t="shared" ref="O123:O128" si="139">((N123-M123)/M123)*100</f>
        <v>-12.830659383199277</v>
      </c>
      <c r="P123" s="106">
        <f>(N123/N$179)*100</f>
        <v>1.0911015409265372</v>
      </c>
      <c r="Q123" s="23">
        <f>Q124+Q125+Q126+Q127+Q128</f>
        <v>38751</v>
      </c>
      <c r="R123" s="23">
        <f>R124+R125+R126+R127+R128</f>
        <v>39531</v>
      </c>
      <c r="S123" s="105">
        <f t="shared" ref="S123:S128" si="140">((R123-Q123)/Q123)*100</f>
        <v>2.0128512812572579</v>
      </c>
      <c r="T123" s="23">
        <f>T124+T125+T126+T127+T128</f>
        <v>39402</v>
      </c>
      <c r="U123" s="23">
        <f>U124+U125+U126+U127+U128</f>
        <v>41393</v>
      </c>
      <c r="V123" s="105">
        <f t="shared" ref="V123:V128" si="141">((U123-T123)/T123)*100</f>
        <v>5.0530429927414851</v>
      </c>
      <c r="W123" s="106">
        <f>(U123/U$179)*100</f>
        <v>0.18556885531188327</v>
      </c>
      <c r="X123" s="12">
        <f>X124+X125+X126+X127+X128</f>
        <v>2869.1331985000002</v>
      </c>
      <c r="Y123" s="12">
        <f>Y124+Y125+Y126+Y127+Y128</f>
        <v>2977.0911197999994</v>
      </c>
      <c r="Z123" s="105">
        <f t="shared" ref="Z123:Z128" si="142">((Y123-X123)/X123)*100</f>
        <v>3.7627364723408561</v>
      </c>
      <c r="AA123" s="12">
        <f>AA124+AA125+AA126+AA127+AA128</f>
        <v>3613.7074791999999</v>
      </c>
      <c r="AB123" s="12">
        <f>AB124+AB125+AB126+AB127+AB128</f>
        <v>4370.1874206000002</v>
      </c>
      <c r="AC123" s="105">
        <f t="shared" ref="AC123:AC128" si="143">((AB123-AA123)/AA123)*100</f>
        <v>20.933624145125034</v>
      </c>
      <c r="AD123" s="106">
        <f>(AB123/AB$179)*100</f>
        <v>0.58210875090768444</v>
      </c>
    </row>
    <row r="124" spans="1:30" s="33" customFormat="1" ht="14.25" customHeight="1">
      <c r="A124" s="5"/>
      <c r="B124" s="119" t="s">
        <v>3</v>
      </c>
      <c r="C124" s="16">
        <v>2.2773528999999995</v>
      </c>
      <c r="D124" s="16">
        <v>2.9116917479999995</v>
      </c>
      <c r="E124" s="107">
        <f t="shared" si="136"/>
        <v>27.854218290015581</v>
      </c>
      <c r="F124" s="16">
        <v>4.2538628000000003</v>
      </c>
      <c r="G124" s="16">
        <v>7.1760514539999996</v>
      </c>
      <c r="H124" s="107">
        <f t="shared" si="137"/>
        <v>68.694943663909399</v>
      </c>
      <c r="I124" s="108">
        <f>(G124/G$180)*100</f>
        <v>0.22141231356953497</v>
      </c>
      <c r="J124" s="103">
        <v>69</v>
      </c>
      <c r="K124" s="103">
        <v>91</v>
      </c>
      <c r="L124" s="107">
        <f t="shared" si="138"/>
        <v>31.884057971014489</v>
      </c>
      <c r="M124" s="103">
        <v>151</v>
      </c>
      <c r="N124" s="103">
        <v>237</v>
      </c>
      <c r="O124" s="107">
        <f t="shared" si="139"/>
        <v>56.953642384105962</v>
      </c>
      <c r="P124" s="108">
        <f>(N124/N$180)*100</f>
        <v>0.24916419605122059</v>
      </c>
      <c r="Q124" s="103">
        <v>0</v>
      </c>
      <c r="R124" s="103">
        <v>0</v>
      </c>
      <c r="S124" s="116" t="s">
        <v>57</v>
      </c>
      <c r="T124" s="103">
        <v>0</v>
      </c>
      <c r="U124" s="103">
        <v>0</v>
      </c>
      <c r="V124" s="116" t="s">
        <v>57</v>
      </c>
      <c r="W124" s="116" t="s">
        <v>57</v>
      </c>
      <c r="X124" s="16">
        <v>1.5686895000000001</v>
      </c>
      <c r="Y124" s="16">
        <v>1.7149975</v>
      </c>
      <c r="Z124" s="107">
        <f t="shared" si="142"/>
        <v>9.3267660681097091</v>
      </c>
      <c r="AA124" s="16">
        <v>3.5399873000000004</v>
      </c>
      <c r="AB124" s="16">
        <v>4.2252530999999998</v>
      </c>
      <c r="AC124" s="107">
        <f t="shared" si="143"/>
        <v>19.357860408143253</v>
      </c>
      <c r="AD124" s="108">
        <f>(AB124/AB$180)*100</f>
        <v>0.11836563462840968</v>
      </c>
    </row>
    <row r="125" spans="1:30" s="29" customFormat="1">
      <c r="A125" s="5"/>
      <c r="B125" s="119" t="s">
        <v>4</v>
      </c>
      <c r="C125" s="16">
        <v>49.865741483999997</v>
      </c>
      <c r="D125" s="16">
        <v>37.131323206999987</v>
      </c>
      <c r="E125" s="107">
        <f t="shared" si="136"/>
        <v>-25.537408846283771</v>
      </c>
      <c r="F125" s="16">
        <v>80.712002052000003</v>
      </c>
      <c r="G125" s="16">
        <v>98.842762869000012</v>
      </c>
      <c r="H125" s="107">
        <f t="shared" si="137"/>
        <v>22.4635250719205</v>
      </c>
      <c r="I125" s="108">
        <f>(G125/G$181)*100</f>
        <v>1.6007248435712755</v>
      </c>
      <c r="J125" s="103">
        <v>13079</v>
      </c>
      <c r="K125" s="103">
        <v>9097</v>
      </c>
      <c r="L125" s="107">
        <f t="shared" si="138"/>
        <v>-30.445752733389401</v>
      </c>
      <c r="M125" s="103">
        <v>23091</v>
      </c>
      <c r="N125" s="103">
        <v>20015</v>
      </c>
      <c r="O125" s="107">
        <f t="shared" si="139"/>
        <v>-13.321207396821272</v>
      </c>
      <c r="P125" s="108">
        <f>(N125/N$181)*100</f>
        <v>1.1379413466994301</v>
      </c>
      <c r="Q125" s="103">
        <v>0</v>
      </c>
      <c r="R125" s="103">
        <v>0</v>
      </c>
      <c r="S125" s="116" t="s">
        <v>57</v>
      </c>
      <c r="T125" s="103">
        <v>0</v>
      </c>
      <c r="U125" s="103">
        <v>0</v>
      </c>
      <c r="V125" s="116" t="s">
        <v>57</v>
      </c>
      <c r="W125" s="116" t="s">
        <v>57</v>
      </c>
      <c r="X125" s="16">
        <v>871.87677330000008</v>
      </c>
      <c r="Y125" s="16">
        <v>716.14837549999993</v>
      </c>
      <c r="Z125" s="107">
        <f t="shared" si="142"/>
        <v>-17.861285283535853</v>
      </c>
      <c r="AA125" s="16">
        <v>1445.0912620999998</v>
      </c>
      <c r="AB125" s="16">
        <v>1945.3508360000001</v>
      </c>
      <c r="AC125" s="107">
        <f t="shared" si="143"/>
        <v>34.617853350869026</v>
      </c>
      <c r="AD125" s="108">
        <f>(AB125/AB$181)*100</f>
        <v>0.9916366951006873</v>
      </c>
    </row>
    <row r="126" spans="1:30" s="29" customFormat="1">
      <c r="A126" s="5"/>
      <c r="B126" s="119" t="s">
        <v>5</v>
      </c>
      <c r="C126" s="16">
        <v>0</v>
      </c>
      <c r="D126" s="16">
        <v>0</v>
      </c>
      <c r="E126" s="116" t="s">
        <v>57</v>
      </c>
      <c r="F126" s="16">
        <v>0</v>
      </c>
      <c r="G126" s="16">
        <v>0</v>
      </c>
      <c r="H126" s="107">
        <v>0</v>
      </c>
      <c r="I126" s="108">
        <f>(G126/G$182)*100</f>
        <v>0</v>
      </c>
      <c r="J126" s="103">
        <v>0</v>
      </c>
      <c r="K126" s="103">
        <v>0</v>
      </c>
      <c r="L126" s="116" t="s">
        <v>57</v>
      </c>
      <c r="M126" s="103">
        <v>0</v>
      </c>
      <c r="N126" s="103">
        <v>0</v>
      </c>
      <c r="O126" s="116" t="s">
        <v>57</v>
      </c>
      <c r="P126" s="108">
        <f>(N126/N$182)*100</f>
        <v>0</v>
      </c>
      <c r="Q126" s="103">
        <v>-415</v>
      </c>
      <c r="R126" s="103">
        <v>-302</v>
      </c>
      <c r="S126" s="107">
        <f t="shared" si="140"/>
        <v>-27.228915662650603</v>
      </c>
      <c r="T126" s="103">
        <v>-754</v>
      </c>
      <c r="U126" s="103">
        <v>-431</v>
      </c>
      <c r="V126" s="107">
        <f t="shared" si="141"/>
        <v>-42.838196286472147</v>
      </c>
      <c r="W126" s="108">
        <f>(U126/U$182)*100</f>
        <v>-3.0460537172633151E-3</v>
      </c>
      <c r="X126" s="16">
        <v>-39.211781099999996</v>
      </c>
      <c r="Y126" s="16">
        <v>-29.714562299999997</v>
      </c>
      <c r="Z126" s="107">
        <f t="shared" si="142"/>
        <v>-24.220319846679956</v>
      </c>
      <c r="AA126" s="16">
        <v>-70.783658299999999</v>
      </c>
      <c r="AB126" s="16">
        <v>-74.37349669999999</v>
      </c>
      <c r="AC126" s="107">
        <f t="shared" si="143"/>
        <v>5.0715638131972485</v>
      </c>
      <c r="AD126" s="108">
        <f>(AB126/AB$182)*100</f>
        <v>-3.8289834254358321E-2</v>
      </c>
    </row>
    <row r="127" spans="1:30" s="29" customFormat="1">
      <c r="A127" s="5"/>
      <c r="B127" s="119" t="s">
        <v>6</v>
      </c>
      <c r="C127" s="16">
        <v>1.982693458</v>
      </c>
      <c r="D127" s="16">
        <v>4.48393876</v>
      </c>
      <c r="E127" s="107">
        <f t="shared" si="136"/>
        <v>126.15390906283004</v>
      </c>
      <c r="F127" s="16">
        <v>2.7735041649999999</v>
      </c>
      <c r="G127" s="16">
        <v>4.8693037300000004</v>
      </c>
      <c r="H127" s="107">
        <f t="shared" si="137"/>
        <v>75.565041201227132</v>
      </c>
      <c r="I127" s="108">
        <f>(G127/G$183)*100</f>
        <v>2.4585861403631259</v>
      </c>
      <c r="J127" s="103">
        <v>0</v>
      </c>
      <c r="K127" s="103">
        <v>2</v>
      </c>
      <c r="L127" s="116" t="s">
        <v>57</v>
      </c>
      <c r="M127" s="103">
        <v>2</v>
      </c>
      <c r="N127" s="103">
        <v>4</v>
      </c>
      <c r="O127" s="107">
        <f t="shared" si="139"/>
        <v>100</v>
      </c>
      <c r="P127" s="108">
        <f>(N127/N$183)*100</f>
        <v>0.52493438320209973</v>
      </c>
      <c r="Q127" s="103">
        <v>-467</v>
      </c>
      <c r="R127" s="103">
        <v>1165</v>
      </c>
      <c r="S127" s="107">
        <f t="shared" si="140"/>
        <v>-349.46466809421844</v>
      </c>
      <c r="T127" s="103">
        <v>-931</v>
      </c>
      <c r="U127" s="103">
        <v>1378</v>
      </c>
      <c r="V127" s="107">
        <f t="shared" si="141"/>
        <v>-248.01288936627284</v>
      </c>
      <c r="W127" s="108">
        <f>(U127/U$183)*100</f>
        <v>0.23346791341017328</v>
      </c>
      <c r="X127" s="16">
        <v>-15.6244146</v>
      </c>
      <c r="Y127" s="16">
        <v>-2.3933271999999999</v>
      </c>
      <c r="Z127" s="107">
        <f t="shared" si="142"/>
        <v>-84.682132026885668</v>
      </c>
      <c r="AA127" s="16">
        <v>-50.971046400000006</v>
      </c>
      <c r="AB127" s="16">
        <v>-3.7429735999999996</v>
      </c>
      <c r="AC127" s="107">
        <f t="shared" si="143"/>
        <v>-92.656667138777834</v>
      </c>
      <c r="AD127" s="108">
        <f>(AB127/AB$183)*100</f>
        <v>-4.9719977289221966E-3</v>
      </c>
    </row>
    <row r="128" spans="1:30" s="29" customFormat="1">
      <c r="A128" s="5"/>
      <c r="B128" s="119" t="s">
        <v>25</v>
      </c>
      <c r="C128" s="16">
        <v>1.18896815</v>
      </c>
      <c r="D128" s="16">
        <v>1.6450950479999999</v>
      </c>
      <c r="E128" s="107">
        <f t="shared" si="136"/>
        <v>38.363256240295414</v>
      </c>
      <c r="F128" s="16">
        <v>1.5915931739999996</v>
      </c>
      <c r="G128" s="16">
        <v>2.1490846040000005</v>
      </c>
      <c r="H128" s="107">
        <f t="shared" si="137"/>
        <v>35.027256908806088</v>
      </c>
      <c r="I128" s="108">
        <f>(G128/G$184)*100</f>
        <v>0.38575760958491356</v>
      </c>
      <c r="J128" s="103">
        <v>3</v>
      </c>
      <c r="K128" s="103">
        <v>9</v>
      </c>
      <c r="L128" s="107">
        <f t="shared" si="138"/>
        <v>200</v>
      </c>
      <c r="M128" s="103">
        <v>5</v>
      </c>
      <c r="N128" s="103">
        <v>10</v>
      </c>
      <c r="O128" s="107">
        <f t="shared" si="139"/>
        <v>100</v>
      </c>
      <c r="P128" s="108">
        <f>(N128/N$184)*100</f>
        <v>0.41000410004100041</v>
      </c>
      <c r="Q128" s="103">
        <v>39633</v>
      </c>
      <c r="R128" s="103">
        <v>38668</v>
      </c>
      <c r="S128" s="107">
        <f t="shared" si="140"/>
        <v>-2.4348396538238335</v>
      </c>
      <c r="T128" s="103">
        <v>41087</v>
      </c>
      <c r="U128" s="103">
        <v>40446</v>
      </c>
      <c r="V128" s="107">
        <f t="shared" si="141"/>
        <v>-1.5601041692019373</v>
      </c>
      <c r="W128" s="108">
        <f>(U128/U$184)*100</f>
        <v>0.53455312490087659</v>
      </c>
      <c r="X128" s="16">
        <v>2050.5239314</v>
      </c>
      <c r="Y128" s="16">
        <v>2291.3356362999998</v>
      </c>
      <c r="Z128" s="107">
        <f t="shared" si="142"/>
        <v>11.743910968919295</v>
      </c>
      <c r="AA128" s="16">
        <v>2286.8309345000002</v>
      </c>
      <c r="AB128" s="16">
        <v>2498.7278018000002</v>
      </c>
      <c r="AC128" s="107">
        <f t="shared" si="143"/>
        <v>9.2659612087296583</v>
      </c>
      <c r="AD128" s="108">
        <f>(AB128/AB$184)*100</f>
        <v>0.88769076027224225</v>
      </c>
    </row>
    <row r="129" spans="1:30" s="29" customFormat="1">
      <c r="A129" s="5"/>
      <c r="B129" s="119"/>
      <c r="C129" s="16"/>
      <c r="D129" s="16"/>
      <c r="E129" s="107"/>
      <c r="F129" s="16"/>
      <c r="G129" s="16"/>
      <c r="H129" s="107"/>
      <c r="I129" s="108"/>
      <c r="J129" s="103"/>
      <c r="K129" s="103"/>
      <c r="L129" s="107"/>
      <c r="M129" s="103"/>
      <c r="N129" s="103"/>
      <c r="O129" s="107"/>
      <c r="P129" s="108"/>
      <c r="Q129" s="103"/>
      <c r="R129" s="103"/>
      <c r="S129" s="107"/>
      <c r="T129" s="103"/>
      <c r="U129" s="103"/>
      <c r="V129" s="107"/>
      <c r="W129" s="108"/>
      <c r="X129" s="16"/>
      <c r="Y129" s="16"/>
      <c r="Z129" s="107"/>
      <c r="AA129" s="16"/>
      <c r="AB129" s="16"/>
      <c r="AC129" s="107"/>
      <c r="AD129" s="108"/>
    </row>
    <row r="130" spans="1:30" s="30" customFormat="1" ht="15">
      <c r="A130" s="17">
        <v>19</v>
      </c>
      <c r="B130" s="118" t="s">
        <v>12</v>
      </c>
      <c r="C130" s="12">
        <f>C131+C132+C133+C134+C135</f>
        <v>0</v>
      </c>
      <c r="D130" s="12">
        <f>D131+D132+D133+D134+D135</f>
        <v>5.8179999999999994E-4</v>
      </c>
      <c r="E130" s="117" t="s">
        <v>57</v>
      </c>
      <c r="F130" s="12">
        <f>F131+F132+F133+F134+F135</f>
        <v>5.8179999999999994E-4</v>
      </c>
      <c r="G130" s="12">
        <f>G131+G132+G133+G134+G135</f>
        <v>5.8179999999999994E-4</v>
      </c>
      <c r="H130" s="117" t="s">
        <v>57</v>
      </c>
      <c r="I130" s="106">
        <f>(G130/G$179)*100</f>
        <v>2.5612151206963004E-6</v>
      </c>
      <c r="J130" s="23">
        <f>J131+J132+J133+J134+J135</f>
        <v>0</v>
      </c>
      <c r="K130" s="23">
        <f>K131+K132+K133+K134+K135</f>
        <v>0</v>
      </c>
      <c r="L130" s="117" t="s">
        <v>57</v>
      </c>
      <c r="M130" s="23">
        <f>M131+M132+M133+M134+M135</f>
        <v>0</v>
      </c>
      <c r="N130" s="23">
        <f>N131+N132+N133+N134+N135</f>
        <v>0</v>
      </c>
      <c r="O130" s="117" t="s">
        <v>57</v>
      </c>
      <c r="P130" s="106">
        <f>(N130/N$179)*100</f>
        <v>0</v>
      </c>
      <c r="Q130" s="23">
        <f>Q131+Q132+Q133+Q134+Q135</f>
        <v>0</v>
      </c>
      <c r="R130" s="23">
        <f>R131+R132+R133+R134+R135</f>
        <v>0</v>
      </c>
      <c r="S130" s="117" t="s">
        <v>57</v>
      </c>
      <c r="T130" s="23">
        <f>T131+T132+T133+T134+T135</f>
        <v>0</v>
      </c>
      <c r="U130" s="23">
        <f>U131+U132+U133+U134+U135</f>
        <v>0</v>
      </c>
      <c r="V130" s="117" t="s">
        <v>57</v>
      </c>
      <c r="W130" s="106">
        <f>(U130/U$179)*100</f>
        <v>0</v>
      </c>
      <c r="X130" s="12">
        <f>X131+X132+X133+X134+X135</f>
        <v>0</v>
      </c>
      <c r="Y130" s="12">
        <f>Y131+Y132+Y133+Y134+Y135</f>
        <v>0</v>
      </c>
      <c r="Z130" s="117" t="s">
        <v>57</v>
      </c>
      <c r="AA130" s="12">
        <f>AA131+AA132+AA133+AA134+AA135</f>
        <v>0</v>
      </c>
      <c r="AB130" s="12">
        <f>AB131+AB132+AB133+AB134+AB135</f>
        <v>0</v>
      </c>
      <c r="AC130" s="117" t="s">
        <v>57</v>
      </c>
      <c r="AD130" s="106">
        <f>(AB130/AB$179)*100</f>
        <v>0</v>
      </c>
    </row>
    <row r="131" spans="1:30" s="29" customFormat="1">
      <c r="A131" s="5"/>
      <c r="B131" s="119" t="s">
        <v>3</v>
      </c>
      <c r="C131" s="16">
        <v>0</v>
      </c>
      <c r="D131" s="16">
        <v>0</v>
      </c>
      <c r="E131" s="116" t="s">
        <v>57</v>
      </c>
      <c r="F131" s="16">
        <v>0</v>
      </c>
      <c r="G131" s="16">
        <v>0</v>
      </c>
      <c r="H131" s="116" t="s">
        <v>57</v>
      </c>
      <c r="I131" s="108">
        <f>(G131/G$180)*100</f>
        <v>0</v>
      </c>
      <c r="J131" s="103">
        <v>0</v>
      </c>
      <c r="K131" s="103">
        <v>0</v>
      </c>
      <c r="L131" s="116" t="s">
        <v>57</v>
      </c>
      <c r="M131" s="103">
        <v>0</v>
      </c>
      <c r="N131" s="103">
        <v>0</v>
      </c>
      <c r="O131" s="116" t="s">
        <v>57</v>
      </c>
      <c r="P131" s="108">
        <f>(N131/N$180)*100</f>
        <v>0</v>
      </c>
      <c r="Q131" s="103">
        <v>0</v>
      </c>
      <c r="R131" s="103">
        <v>0</v>
      </c>
      <c r="S131" s="116" t="s">
        <v>57</v>
      </c>
      <c r="T131" s="103">
        <v>0</v>
      </c>
      <c r="U131" s="103">
        <v>0</v>
      </c>
      <c r="V131" s="116" t="s">
        <v>57</v>
      </c>
      <c r="W131" s="116" t="s">
        <v>57</v>
      </c>
      <c r="X131" s="16">
        <v>0</v>
      </c>
      <c r="Y131" s="16">
        <v>0</v>
      </c>
      <c r="Z131" s="116" t="s">
        <v>57</v>
      </c>
      <c r="AA131" s="16">
        <v>0</v>
      </c>
      <c r="AB131" s="16">
        <v>0</v>
      </c>
      <c r="AC131" s="116" t="s">
        <v>57</v>
      </c>
      <c r="AD131" s="108">
        <f>(AB131/AB$180)*100</f>
        <v>0</v>
      </c>
    </row>
    <row r="132" spans="1:30" s="29" customFormat="1">
      <c r="A132" s="5"/>
      <c r="B132" s="119" t="s">
        <v>4</v>
      </c>
      <c r="C132" s="16">
        <v>0</v>
      </c>
      <c r="D132" s="16">
        <v>5.8179999999999994E-4</v>
      </c>
      <c r="E132" s="116" t="s">
        <v>57</v>
      </c>
      <c r="F132" s="16">
        <v>5.8179999999999994E-4</v>
      </c>
      <c r="G132" s="16">
        <v>5.8179999999999994E-4</v>
      </c>
      <c r="H132" s="116" t="s">
        <v>57</v>
      </c>
      <c r="I132" s="108">
        <f>(G132/G$181)*100</f>
        <v>9.4220526314511947E-6</v>
      </c>
      <c r="J132" s="103">
        <v>0</v>
      </c>
      <c r="K132" s="103">
        <v>0</v>
      </c>
      <c r="L132" s="116" t="s">
        <v>57</v>
      </c>
      <c r="M132" s="103">
        <v>0</v>
      </c>
      <c r="N132" s="103">
        <v>0</v>
      </c>
      <c r="O132" s="116" t="s">
        <v>57</v>
      </c>
      <c r="P132" s="108">
        <f>(N132/N$181)*100</f>
        <v>0</v>
      </c>
      <c r="Q132" s="103">
        <v>0</v>
      </c>
      <c r="R132" s="103">
        <v>0</v>
      </c>
      <c r="S132" s="116" t="s">
        <v>57</v>
      </c>
      <c r="T132" s="103">
        <v>0</v>
      </c>
      <c r="U132" s="103">
        <v>0</v>
      </c>
      <c r="V132" s="116" t="s">
        <v>57</v>
      </c>
      <c r="W132" s="116" t="s">
        <v>57</v>
      </c>
      <c r="X132" s="16">
        <v>0</v>
      </c>
      <c r="Y132" s="16">
        <v>0</v>
      </c>
      <c r="Z132" s="116" t="s">
        <v>57</v>
      </c>
      <c r="AA132" s="16">
        <v>0</v>
      </c>
      <c r="AB132" s="16">
        <v>0</v>
      </c>
      <c r="AC132" s="116" t="s">
        <v>57</v>
      </c>
      <c r="AD132" s="108">
        <f>(AB132/AB$181)*100</f>
        <v>0</v>
      </c>
    </row>
    <row r="133" spans="1:30" s="29" customFormat="1">
      <c r="A133" s="5"/>
      <c r="B133" s="119" t="s">
        <v>5</v>
      </c>
      <c r="C133" s="16">
        <v>0</v>
      </c>
      <c r="D133" s="16">
        <v>0</v>
      </c>
      <c r="E133" s="116" t="s">
        <v>57</v>
      </c>
      <c r="F133" s="16">
        <v>0</v>
      </c>
      <c r="G133" s="16">
        <v>0</v>
      </c>
      <c r="H133" s="116" t="s">
        <v>57</v>
      </c>
      <c r="I133" s="108">
        <f>(G133/G$182)*100</f>
        <v>0</v>
      </c>
      <c r="J133" s="103">
        <v>0</v>
      </c>
      <c r="K133" s="103">
        <v>0</v>
      </c>
      <c r="L133" s="116" t="s">
        <v>57</v>
      </c>
      <c r="M133" s="103">
        <v>0</v>
      </c>
      <c r="N133" s="103">
        <v>0</v>
      </c>
      <c r="O133" s="116" t="s">
        <v>57</v>
      </c>
      <c r="P133" s="108">
        <f>(N133/N$182)*100</f>
        <v>0</v>
      </c>
      <c r="Q133" s="103">
        <v>0</v>
      </c>
      <c r="R133" s="103">
        <v>0</v>
      </c>
      <c r="S133" s="116" t="s">
        <v>57</v>
      </c>
      <c r="T133" s="103">
        <v>0</v>
      </c>
      <c r="U133" s="103">
        <v>0</v>
      </c>
      <c r="V133" s="116" t="s">
        <v>57</v>
      </c>
      <c r="W133" s="108">
        <f>(U133/U$182)*100</f>
        <v>0</v>
      </c>
      <c r="X133" s="16">
        <v>0</v>
      </c>
      <c r="Y133" s="16">
        <v>0</v>
      </c>
      <c r="Z133" s="116" t="s">
        <v>57</v>
      </c>
      <c r="AA133" s="16">
        <v>0</v>
      </c>
      <c r="AB133" s="16">
        <v>0</v>
      </c>
      <c r="AC133" s="116" t="s">
        <v>57</v>
      </c>
      <c r="AD133" s="108">
        <f>(AB133/AB$182)*100</f>
        <v>0</v>
      </c>
    </row>
    <row r="134" spans="1:30" s="29" customFormat="1">
      <c r="A134" s="5"/>
      <c r="B134" s="119" t="s">
        <v>6</v>
      </c>
      <c r="C134" s="16">
        <v>0</v>
      </c>
      <c r="D134" s="16">
        <v>0</v>
      </c>
      <c r="E134" s="116" t="s">
        <v>57</v>
      </c>
      <c r="F134" s="16">
        <v>0</v>
      </c>
      <c r="G134" s="16">
        <v>0</v>
      </c>
      <c r="H134" s="116" t="s">
        <v>57</v>
      </c>
      <c r="I134" s="108">
        <f>(G134/G$183)*100</f>
        <v>0</v>
      </c>
      <c r="J134" s="103">
        <v>0</v>
      </c>
      <c r="K134" s="103">
        <v>0</v>
      </c>
      <c r="L134" s="116" t="s">
        <v>57</v>
      </c>
      <c r="M134" s="103">
        <v>0</v>
      </c>
      <c r="N134" s="103">
        <v>0</v>
      </c>
      <c r="O134" s="116" t="s">
        <v>57</v>
      </c>
      <c r="P134" s="108">
        <f>(N134/N$183)*100</f>
        <v>0</v>
      </c>
      <c r="Q134" s="103">
        <v>0</v>
      </c>
      <c r="R134" s="103">
        <v>0</v>
      </c>
      <c r="S134" s="116" t="s">
        <v>57</v>
      </c>
      <c r="T134" s="103">
        <v>0</v>
      </c>
      <c r="U134" s="103">
        <v>0</v>
      </c>
      <c r="V134" s="116" t="s">
        <v>57</v>
      </c>
      <c r="W134" s="108">
        <f>(U134/U$183)*100</f>
        <v>0</v>
      </c>
      <c r="X134" s="16">
        <v>0</v>
      </c>
      <c r="Y134" s="16">
        <v>0</v>
      </c>
      <c r="Z134" s="116" t="s">
        <v>57</v>
      </c>
      <c r="AA134" s="16">
        <v>0</v>
      </c>
      <c r="AB134" s="16">
        <v>0</v>
      </c>
      <c r="AC134" s="116" t="s">
        <v>57</v>
      </c>
      <c r="AD134" s="108">
        <f>(AB134/AB$183)*100</f>
        <v>0</v>
      </c>
    </row>
    <row r="135" spans="1:30" s="29" customFormat="1">
      <c r="A135" s="5"/>
      <c r="B135" s="119" t="s">
        <v>25</v>
      </c>
      <c r="C135" s="16">
        <v>0</v>
      </c>
      <c r="D135" s="16">
        <v>0</v>
      </c>
      <c r="E135" s="116" t="s">
        <v>57</v>
      </c>
      <c r="F135" s="16">
        <v>0</v>
      </c>
      <c r="G135" s="16">
        <v>0</v>
      </c>
      <c r="H135" s="116" t="s">
        <v>57</v>
      </c>
      <c r="I135" s="108">
        <f>(G135/G$184)*100</f>
        <v>0</v>
      </c>
      <c r="J135" s="103">
        <v>0</v>
      </c>
      <c r="K135" s="103">
        <v>0</v>
      </c>
      <c r="L135" s="116" t="s">
        <v>57</v>
      </c>
      <c r="M135" s="103">
        <v>0</v>
      </c>
      <c r="N135" s="103">
        <v>0</v>
      </c>
      <c r="O135" s="116" t="s">
        <v>57</v>
      </c>
      <c r="P135" s="108">
        <f>(N135/N$184)*100</f>
        <v>0</v>
      </c>
      <c r="Q135" s="103">
        <v>0</v>
      </c>
      <c r="R135" s="103">
        <v>0</v>
      </c>
      <c r="S135" s="116" t="s">
        <v>57</v>
      </c>
      <c r="T135" s="103">
        <v>0</v>
      </c>
      <c r="U135" s="103">
        <v>0</v>
      </c>
      <c r="V135" s="116" t="s">
        <v>57</v>
      </c>
      <c r="W135" s="108">
        <f>(U135/U$184)*100</f>
        <v>0</v>
      </c>
      <c r="X135" s="16">
        <v>0</v>
      </c>
      <c r="Y135" s="16">
        <v>0</v>
      </c>
      <c r="Z135" s="116" t="s">
        <v>57</v>
      </c>
      <c r="AA135" s="16">
        <v>0</v>
      </c>
      <c r="AB135" s="16">
        <v>0</v>
      </c>
      <c r="AC135" s="116" t="s">
        <v>57</v>
      </c>
      <c r="AD135" s="108">
        <f>(AB135/AB$184)*100</f>
        <v>0</v>
      </c>
    </row>
    <row r="136" spans="1:30" s="29" customFormat="1">
      <c r="A136" s="5"/>
      <c r="B136" s="119"/>
      <c r="C136" s="16"/>
      <c r="D136" s="16"/>
      <c r="E136" s="107"/>
      <c r="F136" s="16"/>
      <c r="G136" s="16"/>
      <c r="H136" s="107"/>
      <c r="I136" s="108"/>
      <c r="J136" s="103"/>
      <c r="K136" s="103"/>
      <c r="L136" s="107"/>
      <c r="M136" s="103"/>
      <c r="N136" s="103"/>
      <c r="O136" s="107"/>
      <c r="P136" s="108"/>
      <c r="Q136" s="103"/>
      <c r="R136" s="103"/>
      <c r="S136" s="107"/>
      <c r="T136" s="103"/>
      <c r="U136" s="103"/>
      <c r="V136" s="107"/>
      <c r="W136" s="108"/>
      <c r="X136" s="16"/>
      <c r="Y136" s="16"/>
      <c r="Z136" s="107"/>
      <c r="AA136" s="16"/>
      <c r="AB136" s="16"/>
      <c r="AC136" s="107"/>
      <c r="AD136" s="108"/>
    </row>
    <row r="137" spans="1:30" s="30" customFormat="1" ht="15">
      <c r="A137" s="20">
        <v>20</v>
      </c>
      <c r="B137" s="118" t="s">
        <v>7</v>
      </c>
      <c r="C137" s="12">
        <f>C138+C139+C140+C141+C142</f>
        <v>638.47914967899919</v>
      </c>
      <c r="D137" s="12">
        <f>D138+D139+D140+D141+D142</f>
        <v>648.41147265900031</v>
      </c>
      <c r="E137" s="105">
        <f t="shared" ref="E137:E142" si="144">((D137-C137)/C137)*100</f>
        <v>1.5556221350367787</v>
      </c>
      <c r="F137" s="12">
        <f>F138+F139+F140+F141+F142</f>
        <v>1555.9088540199994</v>
      </c>
      <c r="G137" s="12">
        <f>G138+G139+G140+G141+G142</f>
        <v>1576.8380401720003</v>
      </c>
      <c r="H137" s="105">
        <f t="shared" ref="H137:H142" si="145">((G137-F137)/F137)*100</f>
        <v>1.3451421719161929</v>
      </c>
      <c r="I137" s="106">
        <f>(G137/G$179)*100</f>
        <v>6.9415975101025236</v>
      </c>
      <c r="J137" s="23">
        <f>J138+J139+J140+J141+J142</f>
        <v>57262</v>
      </c>
      <c r="K137" s="23">
        <f>K138+K139+K140+K141+K142</f>
        <v>62896</v>
      </c>
      <c r="L137" s="105">
        <f t="shared" ref="L137:L142" si="146">((K137-J137)/J137)*100</f>
        <v>9.8389857147846751</v>
      </c>
      <c r="M137" s="23">
        <f>M138+M139+M140+M141+M142</f>
        <v>75785</v>
      </c>
      <c r="N137" s="23">
        <f>N138+N139+N140+N141+N142</f>
        <v>130530</v>
      </c>
      <c r="O137" s="105">
        <f t="shared" ref="O137:O142" si="147">((N137-M137)/M137)*100</f>
        <v>72.23725011545821</v>
      </c>
      <c r="P137" s="106">
        <f>(N137/N$179)*100</f>
        <v>7.0276070333139691</v>
      </c>
      <c r="Q137" s="23">
        <f>Q138+Q139+Q140+Q141+Q142</f>
        <v>255922</v>
      </c>
      <c r="R137" s="23">
        <f>R138+R139+R140+R141+R142</f>
        <v>179694</v>
      </c>
      <c r="S137" s="105">
        <f t="shared" ref="S137:S142" si="148">((R137-Q137)/Q137)*100</f>
        <v>-29.785637811520697</v>
      </c>
      <c r="T137" s="23">
        <f>T138+T139+T140+T141+T142</f>
        <v>729960</v>
      </c>
      <c r="U137" s="23">
        <f>U138+U139+U140+U141+U142</f>
        <v>898811</v>
      </c>
      <c r="V137" s="105">
        <f t="shared" ref="V137:V142" si="149">((U137-T137)/T137)*100</f>
        <v>23.131541454326264</v>
      </c>
      <c r="W137" s="106">
        <f>(U137/U$179)*100</f>
        <v>4.029457357807579</v>
      </c>
      <c r="X137" s="12">
        <f>X138+X139+X140+X141+X142</f>
        <v>20957.734235999997</v>
      </c>
      <c r="Y137" s="12">
        <f>Y138+Y139+Y140+Y141+Y142</f>
        <v>21710.400713000003</v>
      </c>
      <c r="Z137" s="105">
        <f t="shared" ref="Z137:Z142" si="150">((Y137-X137)/X137)*100</f>
        <v>3.5913542395585814</v>
      </c>
      <c r="AA137" s="12">
        <f>AA138+AA139+AA140+AA141+AA142</f>
        <v>41810.677366999997</v>
      </c>
      <c r="AB137" s="12">
        <f>AB138+AB139+AB140+AB141+AB142</f>
        <v>54644.996216000007</v>
      </c>
      <c r="AC137" s="105">
        <f t="shared" ref="AC137:AC142" si="151">((AB137-AA137)/AA137)*100</f>
        <v>30.696271041831487</v>
      </c>
      <c r="AD137" s="106">
        <f>(AB137/AB$179)*100</f>
        <v>7.2787108261557529</v>
      </c>
    </row>
    <row r="138" spans="1:30" s="29" customFormat="1">
      <c r="A138" s="9"/>
      <c r="B138" s="120" t="s">
        <v>3</v>
      </c>
      <c r="C138" s="16">
        <v>89.505406384999986</v>
      </c>
      <c r="D138" s="16">
        <v>111.95812716199994</v>
      </c>
      <c r="E138" s="107">
        <f t="shared" si="144"/>
        <v>25.085323539475883</v>
      </c>
      <c r="F138" s="16">
        <v>124.277423355</v>
      </c>
      <c r="G138" s="16">
        <v>246.44839804099996</v>
      </c>
      <c r="H138" s="107">
        <f t="shared" si="145"/>
        <v>98.305043175072171</v>
      </c>
      <c r="I138" s="108">
        <f>(G138/G$180)*100</f>
        <v>7.6040020525978029</v>
      </c>
      <c r="J138" s="103">
        <v>1801</v>
      </c>
      <c r="K138" s="103">
        <v>8656</v>
      </c>
      <c r="L138" s="107">
        <f t="shared" si="146"/>
        <v>380.62187673514717</v>
      </c>
      <c r="M138" s="103">
        <v>2344</v>
      </c>
      <c r="N138" s="103">
        <v>13158</v>
      </c>
      <c r="O138" s="107">
        <f t="shared" si="147"/>
        <v>461.34812286689419</v>
      </c>
      <c r="P138" s="108">
        <f>(N138/N$180)*100</f>
        <v>13.833343846590552</v>
      </c>
      <c r="Q138" s="103">
        <v>0</v>
      </c>
      <c r="R138" s="103">
        <v>0</v>
      </c>
      <c r="S138" s="116" t="s">
        <v>57</v>
      </c>
      <c r="T138" s="103">
        <v>0</v>
      </c>
      <c r="U138" s="103">
        <v>0</v>
      </c>
      <c r="V138" s="116" t="s">
        <v>57</v>
      </c>
      <c r="W138" s="116" t="s">
        <v>57</v>
      </c>
      <c r="X138" s="16">
        <v>78.602213000000006</v>
      </c>
      <c r="Y138" s="16">
        <v>209.20490000000001</v>
      </c>
      <c r="Z138" s="107">
        <f t="shared" si="150"/>
        <v>166.15650121708404</v>
      </c>
      <c r="AA138" s="16">
        <v>104.02991300000002</v>
      </c>
      <c r="AB138" s="16">
        <v>356.41033799999997</v>
      </c>
      <c r="AC138" s="107">
        <f t="shared" si="151"/>
        <v>242.60370668578747</v>
      </c>
      <c r="AD138" s="108">
        <f>(AB138/AB$180)*100</f>
        <v>9.9844281152047429</v>
      </c>
    </row>
    <row r="139" spans="1:30" s="29" customFormat="1">
      <c r="A139" s="9"/>
      <c r="B139" s="120" t="s">
        <v>4</v>
      </c>
      <c r="C139" s="16">
        <v>293.32406781499941</v>
      </c>
      <c r="D139" s="16">
        <v>274.26197102400039</v>
      </c>
      <c r="E139" s="107">
        <f t="shared" si="144"/>
        <v>-6.4986473605778432</v>
      </c>
      <c r="F139" s="16">
        <v>395.0184855899995</v>
      </c>
      <c r="G139" s="16">
        <v>642.71677898600035</v>
      </c>
      <c r="H139" s="107">
        <f t="shared" si="145"/>
        <v>62.705494155808616</v>
      </c>
      <c r="I139" s="108">
        <f>(G139/G$181)*100</f>
        <v>10.408579097151737</v>
      </c>
      <c r="J139" s="103">
        <v>55427</v>
      </c>
      <c r="K139" s="103">
        <v>54225</v>
      </c>
      <c r="L139" s="107">
        <f t="shared" si="146"/>
        <v>-2.1686181824742454</v>
      </c>
      <c r="M139" s="103">
        <v>73389</v>
      </c>
      <c r="N139" s="103">
        <v>117341</v>
      </c>
      <c r="O139" s="107">
        <f t="shared" si="147"/>
        <v>59.889084195179109</v>
      </c>
      <c r="P139" s="108">
        <f>(N139/N$181)*100</f>
        <v>6.6713552617066103</v>
      </c>
      <c r="Q139" s="103">
        <v>0</v>
      </c>
      <c r="R139" s="103">
        <v>0</v>
      </c>
      <c r="S139" s="116" t="s">
        <v>57</v>
      </c>
      <c r="T139" s="103">
        <v>0</v>
      </c>
      <c r="U139" s="103">
        <v>0</v>
      </c>
      <c r="V139" s="116" t="s">
        <v>57</v>
      </c>
      <c r="W139" s="116" t="s">
        <v>57</v>
      </c>
      <c r="X139" s="16">
        <v>4053.5174810000003</v>
      </c>
      <c r="Y139" s="16">
        <v>5099.6922000000004</v>
      </c>
      <c r="Z139" s="107">
        <f t="shared" si="150"/>
        <v>25.809059018586233</v>
      </c>
      <c r="AA139" s="16">
        <v>5463.0163810000013</v>
      </c>
      <c r="AB139" s="16">
        <v>10723.307509</v>
      </c>
      <c r="AC139" s="107">
        <f t="shared" si="151"/>
        <v>96.289133349387939</v>
      </c>
      <c r="AD139" s="108">
        <f>(AB139/AB$181)*100</f>
        <v>5.466173515846549</v>
      </c>
    </row>
    <row r="140" spans="1:30" s="29" customFormat="1">
      <c r="A140" s="9"/>
      <c r="B140" s="120" t="s">
        <v>5</v>
      </c>
      <c r="C140" s="16">
        <v>232.17176248199988</v>
      </c>
      <c r="D140" s="16">
        <v>252.01197737300001</v>
      </c>
      <c r="E140" s="107">
        <f t="shared" si="144"/>
        <v>8.5454900625731032</v>
      </c>
      <c r="F140" s="16">
        <v>986.34175997099987</v>
      </c>
      <c r="G140" s="16">
        <v>652.43428634899999</v>
      </c>
      <c r="H140" s="107">
        <f t="shared" si="145"/>
        <v>-33.853121420289185</v>
      </c>
      <c r="I140" s="108">
        <f>(G140/G$182)*100</f>
        <v>5.2008721833319171</v>
      </c>
      <c r="J140" s="103">
        <v>1</v>
      </c>
      <c r="K140" s="103">
        <v>4</v>
      </c>
      <c r="L140" s="107">
        <f t="shared" si="146"/>
        <v>300</v>
      </c>
      <c r="M140" s="103">
        <v>5</v>
      </c>
      <c r="N140" s="103">
        <v>7</v>
      </c>
      <c r="O140" s="107">
        <f t="shared" si="147"/>
        <v>40</v>
      </c>
      <c r="P140" s="108">
        <f>(N140/N$182)*100</f>
        <v>3.6458333333333335</v>
      </c>
      <c r="Q140" s="103">
        <v>10973</v>
      </c>
      <c r="R140" s="103">
        <v>16655</v>
      </c>
      <c r="S140" s="107">
        <f t="shared" si="148"/>
        <v>51.781645858015125</v>
      </c>
      <c r="T140" s="103">
        <v>11495</v>
      </c>
      <c r="U140" s="103">
        <v>32381</v>
      </c>
      <c r="V140" s="107">
        <f t="shared" si="149"/>
        <v>181.69638973466724</v>
      </c>
      <c r="W140" s="108">
        <f>(U140/U$182)*100</f>
        <v>0.22884980375569236</v>
      </c>
      <c r="X140" s="16">
        <v>1778.684252</v>
      </c>
      <c r="Y140" s="16">
        <v>2546.6436129999997</v>
      </c>
      <c r="Z140" s="107">
        <f t="shared" si="150"/>
        <v>43.175699123466444</v>
      </c>
      <c r="AA140" s="16">
        <v>2426.1096429999998</v>
      </c>
      <c r="AB140" s="16">
        <v>5680.7657690000015</v>
      </c>
      <c r="AC140" s="107">
        <f t="shared" si="151"/>
        <v>134.151238192824</v>
      </c>
      <c r="AD140" s="108">
        <f>(AB140/AB$182)*100</f>
        <v>2.9246383373667899</v>
      </c>
    </row>
    <row r="141" spans="1:30" s="29" customFormat="1">
      <c r="A141" s="9"/>
      <c r="B141" s="120" t="s">
        <v>6</v>
      </c>
      <c r="C141" s="16">
        <v>2.1036746969999989</v>
      </c>
      <c r="D141" s="16">
        <v>-1.0402899999998E-2</v>
      </c>
      <c r="E141" s="107">
        <f t="shared" si="144"/>
        <v>-100.4945108678083</v>
      </c>
      <c r="F141" s="16">
        <v>8.8746187040000013</v>
      </c>
      <c r="G141" s="16">
        <v>9.7072767960000004</v>
      </c>
      <c r="H141" s="107">
        <f t="shared" si="145"/>
        <v>9.3824661066812958</v>
      </c>
      <c r="I141" s="108">
        <f>(G141/G$183)*100</f>
        <v>4.9013529479119535</v>
      </c>
      <c r="J141" s="103">
        <v>0</v>
      </c>
      <c r="K141" s="103">
        <v>0</v>
      </c>
      <c r="L141" s="116" t="s">
        <v>57</v>
      </c>
      <c r="M141" s="103">
        <v>0</v>
      </c>
      <c r="N141" s="103">
        <v>0</v>
      </c>
      <c r="O141" s="116" t="s">
        <v>57</v>
      </c>
      <c r="P141" s="108">
        <f>(N141/N$183)*100</f>
        <v>0</v>
      </c>
      <c r="Q141" s="103">
        <v>4090</v>
      </c>
      <c r="R141" s="103">
        <v>-1802</v>
      </c>
      <c r="S141" s="107">
        <f t="shared" si="148"/>
        <v>-144.05867970660148</v>
      </c>
      <c r="T141" s="103">
        <v>16462</v>
      </c>
      <c r="U141" s="103">
        <v>16920</v>
      </c>
      <c r="V141" s="107">
        <f t="shared" si="149"/>
        <v>2.7821649860284294</v>
      </c>
      <c r="W141" s="108">
        <f>(U141/U$183)*100</f>
        <v>2.8666742343252052</v>
      </c>
      <c r="X141" s="16">
        <v>-0.90890999999999988</v>
      </c>
      <c r="Y141" s="16">
        <v>-0.90099999999999991</v>
      </c>
      <c r="Z141" s="107">
        <f t="shared" si="150"/>
        <v>-0.8702731843636855</v>
      </c>
      <c r="AA141" s="16">
        <v>-0.60336999999999985</v>
      </c>
      <c r="AB141" s="16">
        <v>1.6231</v>
      </c>
      <c r="AC141" s="107">
        <f t="shared" si="151"/>
        <v>-369.00575103170536</v>
      </c>
      <c r="AD141" s="108">
        <f>(AB141/AB$183)*100</f>
        <v>2.1560530145907568E-3</v>
      </c>
    </row>
    <row r="142" spans="1:30" s="29" customFormat="1">
      <c r="A142" s="9"/>
      <c r="B142" s="119" t="s">
        <v>25</v>
      </c>
      <c r="C142" s="16">
        <v>21.374238300000002</v>
      </c>
      <c r="D142" s="16">
        <v>10.1898</v>
      </c>
      <c r="E142" s="107">
        <f t="shared" si="144"/>
        <v>-52.326722211195708</v>
      </c>
      <c r="F142" s="16">
        <v>41.396566400000005</v>
      </c>
      <c r="G142" s="16">
        <v>25.531300000000002</v>
      </c>
      <c r="H142" s="107">
        <f t="shared" si="145"/>
        <v>-38.325078091500849</v>
      </c>
      <c r="I142" s="108">
        <f>(G142/G$184)*100</f>
        <v>4.5828317969725223</v>
      </c>
      <c r="J142" s="103">
        <v>33</v>
      </c>
      <c r="K142" s="103">
        <v>11</v>
      </c>
      <c r="L142" s="107">
        <f t="shared" si="146"/>
        <v>-66.666666666666657</v>
      </c>
      <c r="M142" s="103">
        <v>47</v>
      </c>
      <c r="N142" s="103">
        <v>24</v>
      </c>
      <c r="O142" s="107">
        <f t="shared" si="147"/>
        <v>-48.936170212765958</v>
      </c>
      <c r="P142" s="108">
        <f>(N142/N$184)*100</f>
        <v>0.98400984009840098</v>
      </c>
      <c r="Q142" s="103">
        <v>240859</v>
      </c>
      <c r="R142" s="103">
        <v>164841</v>
      </c>
      <c r="S142" s="107">
        <f t="shared" si="148"/>
        <v>-31.56120385785875</v>
      </c>
      <c r="T142" s="103">
        <v>702003</v>
      </c>
      <c r="U142" s="103">
        <v>849510</v>
      </c>
      <c r="V142" s="107">
        <f t="shared" si="149"/>
        <v>21.012303366224931</v>
      </c>
      <c r="W142" s="108">
        <f>(U142/U$184)*100</f>
        <v>11.22751879381258</v>
      </c>
      <c r="X142" s="16">
        <v>15047.839199999999</v>
      </c>
      <c r="Y142" s="16">
        <v>13855.761</v>
      </c>
      <c r="Z142" s="107">
        <f t="shared" si="150"/>
        <v>-7.9219227701476118</v>
      </c>
      <c r="AA142" s="16">
        <v>33818.124799999998</v>
      </c>
      <c r="AB142" s="16">
        <v>37882.889500000005</v>
      </c>
      <c r="AC142" s="107">
        <f t="shared" si="151"/>
        <v>12.019485775864212</v>
      </c>
      <c r="AD142" s="108">
        <f>(AB142/AB$184)*100</f>
        <v>13.458164973927788</v>
      </c>
    </row>
    <row r="143" spans="1:30" s="29" customFormat="1">
      <c r="A143" s="9"/>
      <c r="B143" s="119"/>
      <c r="C143" s="16"/>
      <c r="D143" s="16"/>
      <c r="E143" s="107"/>
      <c r="F143" s="16"/>
      <c r="G143" s="16"/>
      <c r="H143" s="107"/>
      <c r="I143" s="108"/>
      <c r="J143" s="103"/>
      <c r="K143" s="103"/>
      <c r="L143" s="107"/>
      <c r="M143" s="103"/>
      <c r="N143" s="103"/>
      <c r="O143" s="107"/>
      <c r="P143" s="108"/>
      <c r="Q143" s="103"/>
      <c r="R143" s="103"/>
      <c r="S143" s="107"/>
      <c r="T143" s="103"/>
      <c r="U143" s="103"/>
      <c r="V143" s="107"/>
      <c r="W143" s="108"/>
      <c r="X143" s="16"/>
      <c r="Y143" s="16"/>
      <c r="Z143" s="107"/>
      <c r="AA143" s="16"/>
      <c r="AB143" s="16"/>
      <c r="AC143" s="107"/>
      <c r="AD143" s="108"/>
    </row>
    <row r="144" spans="1:30" s="30" customFormat="1" ht="15">
      <c r="A144" s="20">
        <v>21</v>
      </c>
      <c r="B144" s="118" t="s">
        <v>13</v>
      </c>
      <c r="C144" s="12">
        <f>C145+C146+C147+C148+C149</f>
        <v>19.938952343535203</v>
      </c>
      <c r="D144" s="12">
        <f>D145+D146+D147+D148+D149</f>
        <v>40.618171811885496</v>
      </c>
      <c r="E144" s="105">
        <f t="shared" ref="E144:E149" si="152">((D144-C144)/C144)*100</f>
        <v>103.71266810843804</v>
      </c>
      <c r="F144" s="12">
        <f>F145+F146+F147+F148+F149</f>
        <v>33.667074360506156</v>
      </c>
      <c r="G144" s="12">
        <f>G145+G146+G147+G148+G149</f>
        <v>79.062605966360906</v>
      </c>
      <c r="H144" s="105">
        <f t="shared" ref="H144:H149" si="153">((G144-F144)/F144)*100</f>
        <v>134.83657985769889</v>
      </c>
      <c r="I144" s="106">
        <f>(G144/G$179)*100</f>
        <v>0.34805146421914251</v>
      </c>
      <c r="J144" s="23">
        <f>J145+J146+J147+J148+J149</f>
        <v>8801</v>
      </c>
      <c r="K144" s="23">
        <f>K145+K146+K147+K148+K149</f>
        <v>11191</v>
      </c>
      <c r="L144" s="105">
        <f t="shared" ref="L144:L146" si="154">((K144-J144)/J144)*100</f>
        <v>27.156004999431882</v>
      </c>
      <c r="M144" s="23">
        <f>M145+M146+M147+M148+M149</f>
        <v>12775</v>
      </c>
      <c r="N144" s="23">
        <f>N145+N146+N147+N148+N149</f>
        <v>22034</v>
      </c>
      <c r="O144" s="105">
        <f t="shared" ref="O144:O149" si="155">((N144-M144)/M144)*100</f>
        <v>72.477495107632095</v>
      </c>
      <c r="P144" s="106">
        <f>(N144/N$179)*100</f>
        <v>1.1862889249371025</v>
      </c>
      <c r="Q144" s="23">
        <f>Q145+Q146+Q147+Q148+Q149</f>
        <v>21551</v>
      </c>
      <c r="R144" s="23">
        <f>R145+R146+R147+R148+R149</f>
        <v>225687</v>
      </c>
      <c r="S144" s="105">
        <f t="shared" ref="S144:S149" si="156">((R144-Q144)/Q144)*100</f>
        <v>947.22286668832078</v>
      </c>
      <c r="T144" s="23">
        <f>T145+T146+T147+T148+T149</f>
        <v>48889</v>
      </c>
      <c r="U144" s="23">
        <f>U145+U146+U147+U148+U149</f>
        <v>330800</v>
      </c>
      <c r="V144" s="105">
        <f t="shared" ref="V144:V149" si="157">((U144-T144)/T144)*100</f>
        <v>576.63482582994129</v>
      </c>
      <c r="W144" s="106">
        <f>(U144/U$179)*100</f>
        <v>1.4830086569509575</v>
      </c>
      <c r="X144" s="12">
        <f>X145+X146+X147+X148+X149</f>
        <v>608.2547085999995</v>
      </c>
      <c r="Y144" s="12">
        <f>Y145+Y146+Y147+Y148+Y149</f>
        <v>6073.734770600001</v>
      </c>
      <c r="Z144" s="105">
        <f t="shared" ref="Z144:Z149" si="158">((Y144-X144)/X144)*100</f>
        <v>898.5512129580917</v>
      </c>
      <c r="AA144" s="12">
        <f>AA145+AA146+AA147+AA148+AA149</f>
        <v>1501.8735835999996</v>
      </c>
      <c r="AB144" s="12">
        <f>AB145+AB146+AB147+AB148+AB149</f>
        <v>9980.4344271000009</v>
      </c>
      <c r="AC144" s="105">
        <f t="shared" ref="AC144:AC149" si="159">((AB144-AA144)/AA144)*100</f>
        <v>564.53225731401722</v>
      </c>
      <c r="AD144" s="106">
        <f>(AB144/AB$179)*100</f>
        <v>1.3293933780710931</v>
      </c>
    </row>
    <row r="145" spans="1:30" s="29" customFormat="1">
      <c r="A145" s="9"/>
      <c r="B145" s="120" t="s">
        <v>3</v>
      </c>
      <c r="C145" s="16">
        <v>1.5109412</v>
      </c>
      <c r="D145" s="16">
        <v>1.8824450000000013</v>
      </c>
      <c r="E145" s="107">
        <f t="shared" si="152"/>
        <v>24.587574949971668</v>
      </c>
      <c r="F145" s="16">
        <v>2.8118911999999994</v>
      </c>
      <c r="G145" s="16">
        <v>6.6079732000000009</v>
      </c>
      <c r="H145" s="107">
        <f t="shared" si="153"/>
        <v>135.00102706676569</v>
      </c>
      <c r="I145" s="108">
        <f>(G145/G$180)*100</f>
        <v>0.20388463538704771</v>
      </c>
      <c r="J145" s="103">
        <v>65</v>
      </c>
      <c r="K145" s="103">
        <v>121</v>
      </c>
      <c r="L145" s="107">
        <f t="shared" si="154"/>
        <v>86.15384615384616</v>
      </c>
      <c r="M145" s="103">
        <v>112</v>
      </c>
      <c r="N145" s="103">
        <v>283</v>
      </c>
      <c r="O145" s="107">
        <f t="shared" si="155"/>
        <v>152.67857142857142</v>
      </c>
      <c r="P145" s="108">
        <f>(N145/N$180)*100</f>
        <v>0.29752517925103555</v>
      </c>
      <c r="Q145" s="103">
        <v>0</v>
      </c>
      <c r="R145" s="103">
        <v>0</v>
      </c>
      <c r="S145" s="116" t="s">
        <v>57</v>
      </c>
      <c r="T145" s="103">
        <v>0</v>
      </c>
      <c r="U145" s="103">
        <v>0</v>
      </c>
      <c r="V145" s="116" t="s">
        <v>57</v>
      </c>
      <c r="W145" s="116" t="s">
        <v>57</v>
      </c>
      <c r="X145" s="16">
        <v>2.2397500000000004</v>
      </c>
      <c r="Y145" s="16">
        <v>4.3507249999999997</v>
      </c>
      <c r="Z145" s="107">
        <f t="shared" si="158"/>
        <v>94.250474383301665</v>
      </c>
      <c r="AA145" s="16">
        <v>3.7494499999999999</v>
      </c>
      <c r="AB145" s="16">
        <v>9.3932749999999992</v>
      </c>
      <c r="AC145" s="107">
        <f t="shared" si="159"/>
        <v>150.5240768646068</v>
      </c>
      <c r="AD145" s="108">
        <f>(AB145/AB$180)*100</f>
        <v>0.26314185926854294</v>
      </c>
    </row>
    <row r="146" spans="1:30" s="29" customFormat="1">
      <c r="A146" s="9"/>
      <c r="B146" s="120" t="s">
        <v>4</v>
      </c>
      <c r="C146" s="16">
        <v>17.052347725535203</v>
      </c>
      <c r="D146" s="16">
        <v>19.496993455885494</v>
      </c>
      <c r="E146" s="107">
        <f t="shared" si="152"/>
        <v>14.336124090934021</v>
      </c>
      <c r="F146" s="16">
        <v>25.623883853506157</v>
      </c>
      <c r="G146" s="16">
        <v>36.235893662360915</v>
      </c>
      <c r="H146" s="107">
        <f t="shared" si="153"/>
        <v>41.41452509512019</v>
      </c>
      <c r="I146" s="108">
        <f>(G146/G$181)*100</f>
        <v>0.58682794299490093</v>
      </c>
      <c r="J146" s="103">
        <v>8736</v>
      </c>
      <c r="K146" s="103">
        <v>11053</v>
      </c>
      <c r="L146" s="107">
        <f t="shared" si="154"/>
        <v>26.522435897435898</v>
      </c>
      <c r="M146" s="103">
        <v>12661</v>
      </c>
      <c r="N146" s="103">
        <v>21718</v>
      </c>
      <c r="O146" s="107">
        <f t="shared" si="155"/>
        <v>71.534633915172577</v>
      </c>
      <c r="P146" s="108">
        <f>(N146/N$181)*100</f>
        <v>1.2347644350546201</v>
      </c>
      <c r="Q146" s="103">
        <v>0</v>
      </c>
      <c r="R146" s="103">
        <v>0</v>
      </c>
      <c r="S146" s="116" t="s">
        <v>57</v>
      </c>
      <c r="T146" s="103">
        <v>0</v>
      </c>
      <c r="U146" s="103">
        <v>0</v>
      </c>
      <c r="V146" s="116" t="s">
        <v>57</v>
      </c>
      <c r="W146" s="116" t="s">
        <v>57</v>
      </c>
      <c r="X146" s="16">
        <v>374.24228879999953</v>
      </c>
      <c r="Y146" s="16">
        <v>455.38748020000094</v>
      </c>
      <c r="Z146" s="107">
        <f t="shared" si="158"/>
        <v>21.682528626091898</v>
      </c>
      <c r="AA146" s="16">
        <v>553.40100639999969</v>
      </c>
      <c r="AB146" s="16">
        <v>859.93998300000123</v>
      </c>
      <c r="AC146" s="107">
        <f t="shared" si="159"/>
        <v>55.391835767359332</v>
      </c>
      <c r="AD146" s="108">
        <f>(AB146/AB$181)*100</f>
        <v>0.43835180109746658</v>
      </c>
    </row>
    <row r="147" spans="1:30" s="29" customFormat="1" ht="14.25" customHeight="1">
      <c r="A147" s="9"/>
      <c r="B147" s="120" t="s">
        <v>5</v>
      </c>
      <c r="C147" s="16">
        <v>1.2598495269999999</v>
      </c>
      <c r="D147" s="16">
        <v>10.959376185999997</v>
      </c>
      <c r="E147" s="107">
        <f t="shared" si="152"/>
        <v>769.89564635523311</v>
      </c>
      <c r="F147" s="16">
        <v>4.4432985269999996</v>
      </c>
      <c r="G147" s="16">
        <v>19.389606366999995</v>
      </c>
      <c r="H147" s="107">
        <f t="shared" si="153"/>
        <v>336.37865538805818</v>
      </c>
      <c r="I147" s="108">
        <f>(G147/G$182)*100</f>
        <v>0.15456401741882533</v>
      </c>
      <c r="J147" s="103">
        <v>0</v>
      </c>
      <c r="K147" s="103">
        <v>0</v>
      </c>
      <c r="L147" s="116" t="s">
        <v>57</v>
      </c>
      <c r="M147" s="103">
        <v>0</v>
      </c>
      <c r="N147" s="103">
        <v>0</v>
      </c>
      <c r="O147" s="116" t="s">
        <v>57</v>
      </c>
      <c r="P147" s="108">
        <f>(N147/N$182)*100</f>
        <v>0</v>
      </c>
      <c r="Q147" s="103">
        <v>19541</v>
      </c>
      <c r="R147" s="103">
        <v>147955</v>
      </c>
      <c r="S147" s="107">
        <f t="shared" si="156"/>
        <v>657.15162990635076</v>
      </c>
      <c r="T147" s="103">
        <v>35728</v>
      </c>
      <c r="U147" s="103">
        <v>214937</v>
      </c>
      <c r="V147" s="107">
        <f t="shared" si="157"/>
        <v>501.59258844603676</v>
      </c>
      <c r="W147" s="108">
        <f>(U147/U$182)*100</f>
        <v>1.5190479067921698</v>
      </c>
      <c r="X147" s="16">
        <v>126.89257720000002</v>
      </c>
      <c r="Y147" s="16">
        <v>1261.1873893000002</v>
      </c>
      <c r="Z147" s="107">
        <f t="shared" si="158"/>
        <v>893.9016269739692</v>
      </c>
      <c r="AA147" s="16">
        <v>246.67236460000001</v>
      </c>
      <c r="AB147" s="16">
        <v>1991.0697478000002</v>
      </c>
      <c r="AC147" s="107">
        <f t="shared" si="159"/>
        <v>707.17179284703718</v>
      </c>
      <c r="AD147" s="108">
        <f>(AB147/AB$182)*100</f>
        <v>1.0250658368215331</v>
      </c>
    </row>
    <row r="148" spans="1:30" s="27" customFormat="1">
      <c r="A148" s="9"/>
      <c r="B148" s="120" t="s">
        <v>6</v>
      </c>
      <c r="C148" s="16">
        <v>0</v>
      </c>
      <c r="D148" s="16">
        <v>0</v>
      </c>
      <c r="E148" s="116" t="s">
        <v>57</v>
      </c>
      <c r="F148" s="16">
        <v>0</v>
      </c>
      <c r="G148" s="16">
        <v>0</v>
      </c>
      <c r="H148" s="107">
        <v>0</v>
      </c>
      <c r="I148" s="108">
        <f>(G148/G$183)*100</f>
        <v>0</v>
      </c>
      <c r="J148" s="103">
        <v>0</v>
      </c>
      <c r="K148" s="103">
        <v>0</v>
      </c>
      <c r="L148" s="116" t="s">
        <v>57</v>
      </c>
      <c r="M148" s="103">
        <v>0</v>
      </c>
      <c r="N148" s="103">
        <v>0</v>
      </c>
      <c r="O148" s="116" t="s">
        <v>57</v>
      </c>
      <c r="P148" s="108">
        <f>(N148/N$183)*100</f>
        <v>0</v>
      </c>
      <c r="Q148" s="103">
        <v>0</v>
      </c>
      <c r="R148" s="103">
        <v>0</v>
      </c>
      <c r="S148" s="116" t="s">
        <v>57</v>
      </c>
      <c r="T148" s="103">
        <v>0</v>
      </c>
      <c r="U148" s="103">
        <v>0</v>
      </c>
      <c r="V148" s="116" t="s">
        <v>57</v>
      </c>
      <c r="W148" s="108">
        <f>(U148/U$183)*100</f>
        <v>0</v>
      </c>
      <c r="X148" s="16">
        <v>0</v>
      </c>
      <c r="Y148" s="16">
        <v>0</v>
      </c>
      <c r="Z148" s="116" t="s">
        <v>57</v>
      </c>
      <c r="AA148" s="16">
        <v>0</v>
      </c>
      <c r="AB148" s="16">
        <v>0</v>
      </c>
      <c r="AC148" s="116" t="s">
        <v>57</v>
      </c>
      <c r="AD148" s="108">
        <f>(AB148/AB$183)*100</f>
        <v>0</v>
      </c>
    </row>
    <row r="149" spans="1:30" s="27" customFormat="1">
      <c r="A149" s="9"/>
      <c r="B149" s="119" t="s">
        <v>25</v>
      </c>
      <c r="C149" s="16">
        <v>0.11581389099999999</v>
      </c>
      <c r="D149" s="16">
        <v>8.2793571700000026</v>
      </c>
      <c r="E149" s="107">
        <f t="shared" si="152"/>
        <v>7048.8463935643122</v>
      </c>
      <c r="F149" s="16">
        <v>0.78800077999999996</v>
      </c>
      <c r="G149" s="16">
        <v>16.829132736999998</v>
      </c>
      <c r="H149" s="107">
        <f t="shared" si="153"/>
        <v>2035.674629281458</v>
      </c>
      <c r="I149" s="108">
        <f>(G149/G$184)*100</f>
        <v>3.0208052321109702</v>
      </c>
      <c r="J149" s="103">
        <v>0</v>
      </c>
      <c r="K149" s="103">
        <v>17</v>
      </c>
      <c r="L149" s="116" t="s">
        <v>57</v>
      </c>
      <c r="M149" s="103">
        <v>2</v>
      </c>
      <c r="N149" s="103">
        <v>33</v>
      </c>
      <c r="O149" s="107">
        <f t="shared" si="155"/>
        <v>1550</v>
      </c>
      <c r="P149" s="108">
        <f>(N149/N$184)*100</f>
        <v>1.3530135301353015</v>
      </c>
      <c r="Q149" s="103">
        <v>2010</v>
      </c>
      <c r="R149" s="103">
        <v>77732</v>
      </c>
      <c r="S149" s="107">
        <f t="shared" si="156"/>
        <v>3767.26368159204</v>
      </c>
      <c r="T149" s="103">
        <v>13161</v>
      </c>
      <c r="U149" s="103">
        <v>115863</v>
      </c>
      <c r="V149" s="107">
        <f t="shared" si="157"/>
        <v>780.35103715523132</v>
      </c>
      <c r="W149" s="108">
        <f>(U149/U$184)*100</f>
        <v>1.5312992313304221</v>
      </c>
      <c r="X149" s="16">
        <v>104.88009259999998</v>
      </c>
      <c r="Y149" s="16">
        <v>4352.8091760999996</v>
      </c>
      <c r="Z149" s="107">
        <f t="shared" si="158"/>
        <v>4050.2720565866466</v>
      </c>
      <c r="AA149" s="16">
        <v>698.05076259999998</v>
      </c>
      <c r="AB149" s="16">
        <v>7120.0314213000001</v>
      </c>
      <c r="AC149" s="107">
        <f t="shared" si="159"/>
        <v>919.98762880514903</v>
      </c>
      <c r="AD149" s="108">
        <f>(AB149/AB$184)*100</f>
        <v>2.529441622646154</v>
      </c>
    </row>
    <row r="150" spans="1:30" s="27" customFormat="1">
      <c r="A150" s="9"/>
      <c r="B150" s="119"/>
      <c r="C150" s="16"/>
      <c r="D150" s="16"/>
      <c r="E150" s="107"/>
      <c r="F150" s="16"/>
      <c r="G150" s="16"/>
      <c r="H150" s="107"/>
      <c r="I150" s="108"/>
      <c r="J150" s="103"/>
      <c r="K150" s="103"/>
      <c r="L150" s="107"/>
      <c r="M150" s="103"/>
      <c r="N150" s="103"/>
      <c r="O150" s="107"/>
      <c r="P150" s="108"/>
      <c r="Q150" s="103"/>
      <c r="R150" s="103"/>
      <c r="S150" s="107"/>
      <c r="T150" s="103"/>
      <c r="U150" s="103"/>
      <c r="V150" s="107"/>
      <c r="W150" s="108"/>
      <c r="X150" s="16"/>
      <c r="Y150" s="16"/>
      <c r="Z150" s="107"/>
      <c r="AA150" s="16"/>
      <c r="AB150" s="16"/>
      <c r="AC150" s="107"/>
      <c r="AD150" s="108"/>
    </row>
    <row r="151" spans="1:30" s="26" customFormat="1" ht="15">
      <c r="A151" s="20">
        <v>22</v>
      </c>
      <c r="B151" s="118" t="s">
        <v>61</v>
      </c>
      <c r="C151" s="12">
        <f>C152+C153+C154+C155+C156</f>
        <v>24.951503089999999</v>
      </c>
      <c r="D151" s="12">
        <f>D152+D153+D154+D155+D156</f>
        <v>33.741769204999997</v>
      </c>
      <c r="E151" s="105">
        <f t="shared" ref="E151:E156" si="160">((D151-C151)/C151)*100</f>
        <v>35.229405151639696</v>
      </c>
      <c r="F151" s="12">
        <f>F152+F153+F154+F155+F156</f>
        <v>31.559542902999993</v>
      </c>
      <c r="G151" s="12">
        <f>G152+G153+G154+G155+G156</f>
        <v>93.243738200999985</v>
      </c>
      <c r="H151" s="105">
        <f t="shared" ref="H151:H156" si="161">((G151-F151)/F151)*100</f>
        <v>195.45338627872331</v>
      </c>
      <c r="I151" s="106">
        <f>(G151/G$179)*100</f>
        <v>0.41048001407811691</v>
      </c>
      <c r="J151" s="23">
        <f>J152+J153+J154+J155+J156</f>
        <v>2679</v>
      </c>
      <c r="K151" s="23">
        <f>K152+K153+K154+K155+K156</f>
        <v>2922</v>
      </c>
      <c r="L151" s="105">
        <f t="shared" ref="L151:L156" si="162">((K151-J151)/J151)*100</f>
        <v>9.0705487122060475</v>
      </c>
      <c r="M151" s="23">
        <f>M152+M153+M154+M155+M156</f>
        <v>3121</v>
      </c>
      <c r="N151" s="23">
        <f>N152+N153+N154+N155+N156</f>
        <v>5643</v>
      </c>
      <c r="O151" s="105">
        <f t="shared" ref="O151:O156" si="163">((N151-M151)/M151)*100</f>
        <v>80.807433514899074</v>
      </c>
      <c r="P151" s="106">
        <f>(N151/N$179)*100</f>
        <v>0.30381357916946855</v>
      </c>
      <c r="Q151" s="23">
        <f>Q152+Q153+Q154+Q155+Q156</f>
        <v>61318</v>
      </c>
      <c r="R151" s="23">
        <f>R152+R153+R154+R155+R156</f>
        <v>62509</v>
      </c>
      <c r="S151" s="105">
        <f t="shared" ref="S151:S156" si="164">((R151-Q151)/Q151)*100</f>
        <v>1.9423334094393163</v>
      </c>
      <c r="T151" s="23">
        <f>T152+T153+T154+T155+T156</f>
        <v>87204</v>
      </c>
      <c r="U151" s="23">
        <f>U152+U153+U154+U155+U156</f>
        <v>250170</v>
      </c>
      <c r="V151" s="105">
        <f t="shared" ref="V151:V156" si="165">((U151-T151)/T151)*100</f>
        <v>186.87904224576855</v>
      </c>
      <c r="W151" s="106">
        <f>(U151/U$179)*100</f>
        <v>1.1215365045629415</v>
      </c>
      <c r="X151" s="12">
        <f>X152+X153+X154+X155+X156</f>
        <v>2183.1107855</v>
      </c>
      <c r="Y151" s="12">
        <f>Y152+Y153+Y154+Y155+Y156</f>
        <v>2501.8401867000002</v>
      </c>
      <c r="Z151" s="105">
        <f t="shared" ref="Z151:Z156" si="166">((Y151-X151)/X151)*100</f>
        <v>14.599781344903267</v>
      </c>
      <c r="AA151" s="12">
        <f>AA152+AA153+AA154+AA155+AA156</f>
        <v>2821.9452999999999</v>
      </c>
      <c r="AB151" s="12">
        <f>AB152+AB153+AB154+AB155+AB156</f>
        <v>16395.617968299997</v>
      </c>
      <c r="AC151" s="105">
        <f t="shared" ref="AC151:AC156" si="167">((AB151-AA151)/AA151)*100</f>
        <v>481.00410267697242</v>
      </c>
      <c r="AD151" s="106">
        <f>(AB151/AB$179)*100</f>
        <v>2.1838955123293911</v>
      </c>
    </row>
    <row r="152" spans="1:30" s="27" customFormat="1">
      <c r="A152" s="9"/>
      <c r="B152" s="120" t="s">
        <v>3</v>
      </c>
      <c r="C152" s="16">
        <v>5.4017480000000004</v>
      </c>
      <c r="D152" s="16">
        <v>5.3043665999999998</v>
      </c>
      <c r="E152" s="107">
        <f t="shared" si="160"/>
        <v>-1.8027756940901467</v>
      </c>
      <c r="F152" s="16">
        <v>6.7494969999999999</v>
      </c>
      <c r="G152" s="16">
        <v>9.2121895000000009</v>
      </c>
      <c r="H152" s="107">
        <f t="shared" si="161"/>
        <v>36.487052294415442</v>
      </c>
      <c r="I152" s="108">
        <f>(G152/G$180)*100</f>
        <v>0.28423600406307481</v>
      </c>
      <c r="J152" s="103">
        <v>105</v>
      </c>
      <c r="K152" s="103">
        <v>100</v>
      </c>
      <c r="L152" s="107">
        <f t="shared" si="162"/>
        <v>-4.7619047619047619</v>
      </c>
      <c r="M152" s="103">
        <v>119</v>
      </c>
      <c r="N152" s="103">
        <v>210</v>
      </c>
      <c r="O152" s="107">
        <f t="shared" si="163"/>
        <v>76.470588235294116</v>
      </c>
      <c r="P152" s="108">
        <f>(N152/N$180)*100</f>
        <v>0.22077840156437267</v>
      </c>
      <c r="Q152" s="103">
        <v>0</v>
      </c>
      <c r="R152" s="103">
        <v>0</v>
      </c>
      <c r="S152" s="116" t="s">
        <v>57</v>
      </c>
      <c r="T152" s="103">
        <v>0</v>
      </c>
      <c r="U152" s="103">
        <v>0</v>
      </c>
      <c r="V152" s="116" t="s">
        <v>57</v>
      </c>
      <c r="W152" s="116" t="s">
        <v>57</v>
      </c>
      <c r="X152" s="16">
        <v>3.5128944</v>
      </c>
      <c r="Y152" s="16">
        <v>34.239027700000001</v>
      </c>
      <c r="Z152" s="107">
        <f t="shared" si="166"/>
        <v>874.66714911783288</v>
      </c>
      <c r="AA152" s="16">
        <v>3.6543372000000001</v>
      </c>
      <c r="AB152" s="16">
        <v>42.979087799999995</v>
      </c>
      <c r="AC152" s="107">
        <f t="shared" si="167"/>
        <v>1076.1117118584457</v>
      </c>
      <c r="AD152" s="108">
        <f>(AB152/AB$180)*100</f>
        <v>1.2040100043230877</v>
      </c>
    </row>
    <row r="153" spans="1:30" s="27" customFormat="1">
      <c r="A153" s="9"/>
      <c r="B153" s="120" t="s">
        <v>4</v>
      </c>
      <c r="C153" s="16">
        <v>15.124625059999998</v>
      </c>
      <c r="D153" s="16">
        <v>18.0929866</v>
      </c>
      <c r="E153" s="107">
        <f t="shared" si="160"/>
        <v>19.626017360591696</v>
      </c>
      <c r="F153" s="16">
        <v>19.326650559999997</v>
      </c>
      <c r="G153" s="16">
        <v>35.776522899999996</v>
      </c>
      <c r="H153" s="107">
        <f t="shared" si="161"/>
        <v>85.1149674845676</v>
      </c>
      <c r="I153" s="108">
        <f>(G153/G$181)*100</f>
        <v>0.57938859012395827</v>
      </c>
      <c r="J153" s="103">
        <v>2573</v>
      </c>
      <c r="K153" s="103">
        <v>2813</v>
      </c>
      <c r="L153" s="107">
        <f t="shared" si="162"/>
        <v>9.3276331130975514</v>
      </c>
      <c r="M153" s="103">
        <v>3001</v>
      </c>
      <c r="N153" s="103">
        <v>5423</v>
      </c>
      <c r="O153" s="107">
        <f t="shared" si="163"/>
        <v>80.706431189603464</v>
      </c>
      <c r="P153" s="108">
        <f>(N153/N$181)*100</f>
        <v>0.30832155499130698</v>
      </c>
      <c r="Q153" s="103">
        <v>0</v>
      </c>
      <c r="R153" s="103">
        <v>0</v>
      </c>
      <c r="S153" s="116" t="s">
        <v>57</v>
      </c>
      <c r="T153" s="103">
        <v>0</v>
      </c>
      <c r="U153" s="103">
        <v>0</v>
      </c>
      <c r="V153" s="116" t="s">
        <v>57</v>
      </c>
      <c r="W153" s="116" t="s">
        <v>57</v>
      </c>
      <c r="X153" s="16">
        <v>268.8090153</v>
      </c>
      <c r="Y153" s="16">
        <v>350.56191740000003</v>
      </c>
      <c r="Z153" s="107">
        <f t="shared" si="166"/>
        <v>30.41300605515816</v>
      </c>
      <c r="AA153" s="16">
        <v>314.44884130000003</v>
      </c>
      <c r="AB153" s="16">
        <v>618.81149440000002</v>
      </c>
      <c r="AC153" s="107">
        <f t="shared" si="167"/>
        <v>96.79242316228563</v>
      </c>
      <c r="AD153" s="108">
        <f>(AB153/AB$181)*100</f>
        <v>0.31543728454600128</v>
      </c>
    </row>
    <row r="154" spans="1:30">
      <c r="A154" s="9"/>
      <c r="B154" s="120" t="s">
        <v>5</v>
      </c>
      <c r="C154" s="16">
        <v>2.5327416</v>
      </c>
      <c r="D154" s="16">
        <v>8.4035297999999994</v>
      </c>
      <c r="E154" s="107">
        <f t="shared" si="160"/>
        <v>231.79578208846885</v>
      </c>
      <c r="F154" s="16">
        <v>3.3007616999999998</v>
      </c>
      <c r="G154" s="16">
        <v>14.578411099999999</v>
      </c>
      <c r="H154" s="107">
        <f t="shared" si="161"/>
        <v>341.66808830822288</v>
      </c>
      <c r="I154" s="108">
        <f>(G154/G$182)*100</f>
        <v>0.11621163135287679</v>
      </c>
      <c r="J154" s="103">
        <v>0</v>
      </c>
      <c r="K154" s="103">
        <v>0</v>
      </c>
      <c r="L154" s="116" t="s">
        <v>57</v>
      </c>
      <c r="M154" s="103">
        <v>0</v>
      </c>
      <c r="N154" s="103">
        <v>0</v>
      </c>
      <c r="O154" s="116" t="s">
        <v>57</v>
      </c>
      <c r="P154" s="108">
        <f>(N154/N$182)*100</f>
        <v>0</v>
      </c>
      <c r="Q154" s="103">
        <v>2617</v>
      </c>
      <c r="R154" s="103">
        <v>3303</v>
      </c>
      <c r="S154" s="107">
        <f t="shared" si="164"/>
        <v>26.213221245701185</v>
      </c>
      <c r="T154" s="103">
        <v>3136</v>
      </c>
      <c r="U154" s="103">
        <v>5952</v>
      </c>
      <c r="V154" s="107">
        <f t="shared" si="165"/>
        <v>89.795918367346943</v>
      </c>
      <c r="W154" s="108">
        <f>(U154/U$182)*100</f>
        <v>4.2065224420304533E-2</v>
      </c>
      <c r="X154" s="16">
        <v>165.71770000000001</v>
      </c>
      <c r="Y154" s="16">
        <v>455.65550000000002</v>
      </c>
      <c r="Z154" s="107">
        <f t="shared" si="166"/>
        <v>174.95886076140329</v>
      </c>
      <c r="AA154" s="16">
        <v>211.8459</v>
      </c>
      <c r="AB154" s="16">
        <v>786.78210000000001</v>
      </c>
      <c r="AC154" s="107">
        <f t="shared" si="167"/>
        <v>271.39359317315086</v>
      </c>
      <c r="AD154" s="108">
        <f>(AB154/AB$182)*100</f>
        <v>0.40506037150322632</v>
      </c>
    </row>
    <row r="155" spans="1:30">
      <c r="A155" s="9"/>
      <c r="B155" s="120" t="s">
        <v>6</v>
      </c>
      <c r="C155" s="16">
        <v>8.7372995999999994E-2</v>
      </c>
      <c r="D155" s="16">
        <v>4.3549732000000001E-2</v>
      </c>
      <c r="E155" s="107">
        <f t="shared" si="160"/>
        <v>-50.156531201013181</v>
      </c>
      <c r="F155" s="16">
        <v>0.107458896</v>
      </c>
      <c r="G155" s="16">
        <v>4.5892973999999996E-2</v>
      </c>
      <c r="H155" s="107">
        <f t="shared" si="161"/>
        <v>-57.29253164856636</v>
      </c>
      <c r="I155" s="108">
        <f>(G155/G$183)*100</f>
        <v>2.3172066495109615E-2</v>
      </c>
      <c r="J155" s="103">
        <v>0</v>
      </c>
      <c r="K155" s="103">
        <v>0</v>
      </c>
      <c r="L155" s="116" t="s">
        <v>57</v>
      </c>
      <c r="M155" s="103">
        <v>0</v>
      </c>
      <c r="N155" s="103">
        <v>0</v>
      </c>
      <c r="O155" s="116" t="s">
        <v>57</v>
      </c>
      <c r="P155" s="108">
        <f>(N155/N$183)*100</f>
        <v>0</v>
      </c>
      <c r="Q155" s="103">
        <v>70</v>
      </c>
      <c r="R155" s="103">
        <v>19</v>
      </c>
      <c r="S155" s="107">
        <f t="shared" si="164"/>
        <v>-72.857142857142847</v>
      </c>
      <c r="T155" s="103">
        <v>84</v>
      </c>
      <c r="U155" s="103">
        <v>23</v>
      </c>
      <c r="V155" s="107">
        <f t="shared" si="165"/>
        <v>-72.61904761904762</v>
      </c>
      <c r="W155" s="108">
        <f>(U155/U$183)*100</f>
        <v>3.8967793965413544E-3</v>
      </c>
      <c r="X155" s="16">
        <v>17.0318</v>
      </c>
      <c r="Y155" s="16">
        <v>5.9683999999999999</v>
      </c>
      <c r="Z155" s="107">
        <f t="shared" si="166"/>
        <v>-64.957315139914755</v>
      </c>
      <c r="AA155" s="16">
        <v>20.063500000000001</v>
      </c>
      <c r="AB155" s="16">
        <v>6.7423999999999999</v>
      </c>
      <c r="AC155" s="107">
        <f t="shared" si="167"/>
        <v>-66.394696837540806</v>
      </c>
      <c r="AD155" s="108">
        <f>(AB155/AB$183)*100</f>
        <v>8.9563008105333734E-3</v>
      </c>
    </row>
    <row r="156" spans="1:30">
      <c r="A156" s="9"/>
      <c r="B156" s="119" t="s">
        <v>25</v>
      </c>
      <c r="C156" s="16">
        <v>1.805015434</v>
      </c>
      <c r="D156" s="16">
        <v>1.8973364730000009</v>
      </c>
      <c r="E156" s="107">
        <f t="shared" si="160"/>
        <v>5.1146952685835529</v>
      </c>
      <c r="F156" s="16">
        <v>2.0751747470000002</v>
      </c>
      <c r="G156" s="16">
        <v>33.630721727000001</v>
      </c>
      <c r="H156" s="107">
        <f t="shared" si="161"/>
        <v>1520.621192293258</v>
      </c>
      <c r="I156" s="108">
        <f>(G156/G$184)*100</f>
        <v>6.0366664010696773</v>
      </c>
      <c r="J156" s="103">
        <v>1</v>
      </c>
      <c r="K156" s="103">
        <v>9</v>
      </c>
      <c r="L156" s="107">
        <f t="shared" si="162"/>
        <v>800</v>
      </c>
      <c r="M156" s="103">
        <v>1</v>
      </c>
      <c r="N156" s="103">
        <v>10</v>
      </c>
      <c r="O156" s="107">
        <f t="shared" si="163"/>
        <v>900</v>
      </c>
      <c r="P156" s="108">
        <f>(N156/N$184)*100</f>
        <v>0.41000410004100041</v>
      </c>
      <c r="Q156" s="103">
        <v>58631</v>
      </c>
      <c r="R156" s="103">
        <v>59187</v>
      </c>
      <c r="S156" s="107">
        <f t="shared" si="164"/>
        <v>0.94830379833194045</v>
      </c>
      <c r="T156" s="103">
        <v>83984</v>
      </c>
      <c r="U156" s="103">
        <v>244195</v>
      </c>
      <c r="V156" s="107">
        <f t="shared" si="165"/>
        <v>190.76371689845686</v>
      </c>
      <c r="W156" s="108">
        <f>(U156/U$184)*100</f>
        <v>3.227394559045877</v>
      </c>
      <c r="X156" s="16">
        <v>1728.0393758</v>
      </c>
      <c r="Y156" s="16">
        <v>1655.4153416000001</v>
      </c>
      <c r="Z156" s="107">
        <f t="shared" si="166"/>
        <v>-4.2026839907151077</v>
      </c>
      <c r="AA156" s="16">
        <v>2271.9327214999998</v>
      </c>
      <c r="AB156" s="16">
        <v>14940.302886099998</v>
      </c>
      <c r="AC156" s="107">
        <f t="shared" si="167"/>
        <v>557.60322674678287</v>
      </c>
      <c r="AD156" s="108">
        <f>(AB156/AB$184)*100</f>
        <v>5.3076484834025992</v>
      </c>
    </row>
    <row r="157" spans="1:30">
      <c r="A157" s="9"/>
      <c r="B157" s="119"/>
      <c r="C157" s="16"/>
      <c r="D157" s="16"/>
      <c r="E157" s="107"/>
      <c r="F157" s="16"/>
      <c r="G157" s="16"/>
      <c r="H157" s="107"/>
      <c r="I157" s="108"/>
      <c r="J157" s="103"/>
      <c r="K157" s="103"/>
      <c r="L157" s="107"/>
      <c r="M157" s="103"/>
      <c r="N157" s="103"/>
      <c r="O157" s="107"/>
      <c r="P157" s="108"/>
      <c r="Q157" s="103"/>
      <c r="R157" s="103"/>
      <c r="S157" s="107"/>
      <c r="T157" s="103"/>
      <c r="U157" s="103"/>
      <c r="V157" s="107"/>
      <c r="W157" s="108"/>
      <c r="X157" s="16"/>
      <c r="Y157" s="16"/>
      <c r="Z157" s="107"/>
      <c r="AA157" s="16"/>
      <c r="AB157" s="16"/>
      <c r="AC157" s="107"/>
      <c r="AD157" s="108"/>
    </row>
    <row r="158" spans="1:30" s="25" customFormat="1" ht="15">
      <c r="A158" s="20">
        <v>23</v>
      </c>
      <c r="B158" s="118" t="s">
        <v>42</v>
      </c>
      <c r="C158" s="12">
        <f>C159+C160+C161+C162+C163</f>
        <v>221.83840484899994</v>
      </c>
      <c r="D158" s="12">
        <f>D159+D160+D161+D162+D163</f>
        <v>173.49696129500001</v>
      </c>
      <c r="E158" s="105">
        <f t="shared" ref="E158:E163" si="168">((D158-C158)/C158)*100</f>
        <v>-21.791287034769653</v>
      </c>
      <c r="F158" s="12">
        <f>F159+F160+F161+F162+F163</f>
        <v>376.19564163599995</v>
      </c>
      <c r="G158" s="12">
        <f>G159+G160+G161+G162+G163</f>
        <v>338.04265929000007</v>
      </c>
      <c r="H158" s="105">
        <f t="shared" ref="H158:H163" si="169">((G158-F158)/F158)*100</f>
        <v>-10.141792759767272</v>
      </c>
      <c r="I158" s="106">
        <f>(G158/G$179)*100</f>
        <v>1.4881402035303128</v>
      </c>
      <c r="J158" s="23">
        <f>J159+J160+J161+J162+J163</f>
        <v>28975</v>
      </c>
      <c r="K158" s="23">
        <f>K159+K160+K161+K162+K163</f>
        <v>22586</v>
      </c>
      <c r="L158" s="105">
        <f t="shared" ref="L158:L163" si="170">((K158-J158)/J158)*100</f>
        <v>-22.050043140638483</v>
      </c>
      <c r="M158" s="23">
        <f>M159+M160+M161+M162+M163</f>
        <v>58687</v>
      </c>
      <c r="N158" s="23">
        <f>N159+N160+N161+N162+N163</f>
        <v>44614</v>
      </c>
      <c r="O158" s="105">
        <f t="shared" ref="O158:O163" si="171">((N158-M158)/M158)*100</f>
        <v>-23.979757016034213</v>
      </c>
      <c r="P158" s="106">
        <f>(N158/N$179)*100</f>
        <v>2.4019739537598213</v>
      </c>
      <c r="Q158" s="23">
        <f>Q159+Q160+Q161+Q162+Q163</f>
        <v>23170</v>
      </c>
      <c r="R158" s="23">
        <f>R159+R160+R161+R162+R163</f>
        <v>33171</v>
      </c>
      <c r="S158" s="105">
        <f t="shared" ref="S158:S163" si="172">((R158-Q158)/Q158)*100</f>
        <v>43.163573586534312</v>
      </c>
      <c r="T158" s="23">
        <f>T159+T160+T161+T162+T163</f>
        <v>71606</v>
      </c>
      <c r="U158" s="23">
        <f>U159+U160+U161+U162+U163</f>
        <v>69970</v>
      </c>
      <c r="V158" s="105">
        <f t="shared" ref="V158:V163" si="173">((U158-T158)/T158)*100</f>
        <v>-2.2847247437365583</v>
      </c>
      <c r="W158" s="106">
        <f>(U158/U$179)*100</f>
        <v>0.3136823329106968</v>
      </c>
      <c r="X158" s="12">
        <f>X159+X160+X161+X162+X163</f>
        <v>18840.598113687</v>
      </c>
      <c r="Y158" s="12">
        <f>Y159+Y160+Y161+Y162+Y163</f>
        <v>15275.450008087999</v>
      </c>
      <c r="Z158" s="105">
        <f t="shared" ref="Z158:Z163" si="174">((Y158-X158)/X158)*100</f>
        <v>-18.922690692123261</v>
      </c>
      <c r="AA158" s="12">
        <f>AA159+AA160+AA161+AA162+AA163</f>
        <v>49926.816916266995</v>
      </c>
      <c r="AB158" s="12">
        <f>AB159+AB160+AB161+AB162+AB163</f>
        <v>34144.402101347005</v>
      </c>
      <c r="AC158" s="105">
        <f t="shared" ref="AC158:AC163" si="175">((AB158-AA158)/AA158)*100</f>
        <v>-31.611097581864495</v>
      </c>
      <c r="AD158" s="106">
        <f>(AB158/AB$179)*100</f>
        <v>4.5480326916908282</v>
      </c>
    </row>
    <row r="159" spans="1:30" ht="15" customHeight="1">
      <c r="A159" s="9"/>
      <c r="B159" s="120" t="s">
        <v>3</v>
      </c>
      <c r="C159" s="16">
        <v>62.71936989999999</v>
      </c>
      <c r="D159" s="16">
        <v>21.228300859000001</v>
      </c>
      <c r="E159" s="107">
        <f t="shared" si="168"/>
        <v>-66.153517018990328</v>
      </c>
      <c r="F159" s="16">
        <v>78.565933000000001</v>
      </c>
      <c r="G159" s="16">
        <v>38.337891751999997</v>
      </c>
      <c r="H159" s="107">
        <f t="shared" si="169"/>
        <v>-51.20290654220323</v>
      </c>
      <c r="I159" s="108">
        <f>(G159/G$180)*100</f>
        <v>1.1828902516379187</v>
      </c>
      <c r="J159" s="103">
        <v>262</v>
      </c>
      <c r="K159" s="103">
        <v>234</v>
      </c>
      <c r="L159" s="107">
        <f t="shared" si="170"/>
        <v>-10.687022900763358</v>
      </c>
      <c r="M159" s="103">
        <v>402</v>
      </c>
      <c r="N159" s="103">
        <v>425</v>
      </c>
      <c r="O159" s="107">
        <f t="shared" si="171"/>
        <v>5.721393034825871</v>
      </c>
      <c r="P159" s="108">
        <f>(N159/N$180)*100</f>
        <v>0.44681343173742089</v>
      </c>
      <c r="Q159" s="103">
        <v>0</v>
      </c>
      <c r="R159" s="103">
        <v>0</v>
      </c>
      <c r="S159" s="116" t="s">
        <v>57</v>
      </c>
      <c r="T159" s="103">
        <v>0</v>
      </c>
      <c r="U159" s="103">
        <v>0</v>
      </c>
      <c r="V159" s="116" t="s">
        <v>57</v>
      </c>
      <c r="W159" s="116" t="s">
        <v>57</v>
      </c>
      <c r="X159" s="16">
        <v>494.76718299999999</v>
      </c>
      <c r="Y159" s="16">
        <v>73.532094499999985</v>
      </c>
      <c r="Z159" s="107">
        <f t="shared" si="174"/>
        <v>-85.138041279508229</v>
      </c>
      <c r="AA159" s="16">
        <v>575.15219999999999</v>
      </c>
      <c r="AB159" s="16">
        <v>143.33970699999998</v>
      </c>
      <c r="AC159" s="107">
        <f t="shared" si="175"/>
        <v>-75.077952062080271</v>
      </c>
      <c r="AD159" s="108">
        <f>(AB159/AB$180)*100</f>
        <v>4.0154980033042982</v>
      </c>
    </row>
    <row r="160" spans="1:30" s="27" customFormat="1">
      <c r="A160" s="9"/>
      <c r="B160" s="120" t="s">
        <v>4</v>
      </c>
      <c r="C160" s="16">
        <v>152.06530711399998</v>
      </c>
      <c r="D160" s="16">
        <v>144.32201479699998</v>
      </c>
      <c r="E160" s="107">
        <f t="shared" si="168"/>
        <v>-5.0920834370163242</v>
      </c>
      <c r="F160" s="16">
        <v>285.43772181399993</v>
      </c>
      <c r="G160" s="16">
        <v>286.14500695200002</v>
      </c>
      <c r="H160" s="107">
        <f t="shared" si="169"/>
        <v>0.24778965215430682</v>
      </c>
      <c r="I160" s="108">
        <f>(G160/G$181)*100</f>
        <v>4.6340208245594923</v>
      </c>
      <c r="J160" s="103">
        <v>28679</v>
      </c>
      <c r="K160" s="103">
        <v>22329</v>
      </c>
      <c r="L160" s="107">
        <f t="shared" si="170"/>
        <v>-22.141636737682624</v>
      </c>
      <c r="M160" s="103">
        <v>58225</v>
      </c>
      <c r="N160" s="103">
        <v>44147</v>
      </c>
      <c r="O160" s="107">
        <f t="shared" si="171"/>
        <v>-24.178617432374409</v>
      </c>
      <c r="P160" s="108">
        <f>(N160/N$181)*100</f>
        <v>2.5099523673614654</v>
      </c>
      <c r="Q160" s="103">
        <v>0</v>
      </c>
      <c r="R160" s="103">
        <v>0</v>
      </c>
      <c r="S160" s="116" t="s">
        <v>57</v>
      </c>
      <c r="T160" s="103">
        <v>0</v>
      </c>
      <c r="U160" s="103">
        <v>0</v>
      </c>
      <c r="V160" s="116" t="s">
        <v>57</v>
      </c>
      <c r="W160" s="116" t="s">
        <v>57</v>
      </c>
      <c r="X160" s="16">
        <v>15474.147758999999</v>
      </c>
      <c r="Y160" s="16">
        <v>9684.4541719999997</v>
      </c>
      <c r="Z160" s="107">
        <f t="shared" si="174"/>
        <v>-37.415266269721549</v>
      </c>
      <c r="AA160" s="16">
        <v>38417.851261000003</v>
      </c>
      <c r="AB160" s="16">
        <v>22258.5672605</v>
      </c>
      <c r="AC160" s="107">
        <f t="shared" si="175"/>
        <v>-42.061915151678846</v>
      </c>
      <c r="AD160" s="108">
        <f>(AB160/AB$181)*100</f>
        <v>11.34623722745226</v>
      </c>
    </row>
    <row r="161" spans="1:33" s="27" customFormat="1">
      <c r="A161" s="9"/>
      <c r="B161" s="120" t="s">
        <v>5</v>
      </c>
      <c r="C161" s="16">
        <v>-6.3210427E-2</v>
      </c>
      <c r="D161" s="16">
        <v>2.221224962</v>
      </c>
      <c r="E161" s="107">
        <f t="shared" si="168"/>
        <v>-3614.0167017065082</v>
      </c>
      <c r="F161" s="16">
        <v>-0.57051503299999995</v>
      </c>
      <c r="G161" s="16">
        <v>5.2938634810000007</v>
      </c>
      <c r="H161" s="107">
        <f t="shared" si="169"/>
        <v>-1027.9095509828574</v>
      </c>
      <c r="I161" s="108">
        <f>(G161/G$182)*100</f>
        <v>4.219997001500591E-2</v>
      </c>
      <c r="J161" s="103">
        <v>0</v>
      </c>
      <c r="K161" s="103">
        <v>0</v>
      </c>
      <c r="L161" s="116" t="s">
        <v>57</v>
      </c>
      <c r="M161" s="103">
        <v>0</v>
      </c>
      <c r="N161" s="103">
        <v>1</v>
      </c>
      <c r="O161" s="116" t="s">
        <v>57</v>
      </c>
      <c r="P161" s="108">
        <f>(N161/N$182)*100</f>
        <v>0.52083333333333326</v>
      </c>
      <c r="Q161" s="103">
        <v>121</v>
      </c>
      <c r="R161" s="103">
        <v>2218</v>
      </c>
      <c r="S161" s="107">
        <f t="shared" si="172"/>
        <v>1733.0578512396694</v>
      </c>
      <c r="T161" s="103">
        <v>54</v>
      </c>
      <c r="U161" s="103">
        <v>4367</v>
      </c>
      <c r="V161" s="107">
        <f t="shared" si="173"/>
        <v>7987.0370370370365</v>
      </c>
      <c r="W161" s="108">
        <f>(U161/U$182)*100</f>
        <v>3.0863379543593729E-2</v>
      </c>
      <c r="X161" s="16">
        <v>3.0560685000000003</v>
      </c>
      <c r="Y161" s="16">
        <v>193.57249160000001</v>
      </c>
      <c r="Z161" s="107">
        <f t="shared" si="174"/>
        <v>6234.036413123592</v>
      </c>
      <c r="AA161" s="16">
        <v>-24.762130800000001</v>
      </c>
      <c r="AB161" s="16">
        <v>402.49663029999994</v>
      </c>
      <c r="AC161" s="107">
        <f t="shared" si="175"/>
        <v>-1725.45232294791</v>
      </c>
      <c r="AD161" s="108">
        <f>(AB161/AB$182)*100</f>
        <v>0.20721802719979865</v>
      </c>
    </row>
    <row r="162" spans="1:33" s="27" customFormat="1">
      <c r="A162" s="9"/>
      <c r="B162" s="120" t="s">
        <v>6</v>
      </c>
      <c r="C162" s="16">
        <v>4.6339359629999999</v>
      </c>
      <c r="D162" s="16">
        <v>0.32992457000000003</v>
      </c>
      <c r="E162" s="107">
        <f t="shared" si="168"/>
        <v>-92.880251849954192</v>
      </c>
      <c r="F162" s="16">
        <v>5.5328654080000002</v>
      </c>
      <c r="G162" s="16">
        <v>0.65941502500000015</v>
      </c>
      <c r="H162" s="107">
        <f t="shared" si="169"/>
        <v>-88.081853138040401</v>
      </c>
      <c r="I162" s="108">
        <f>(G162/G$183)*100</f>
        <v>0.33294876046111921</v>
      </c>
      <c r="J162" s="103">
        <v>4</v>
      </c>
      <c r="K162" s="103">
        <v>0</v>
      </c>
      <c r="L162" s="107">
        <f t="shared" si="170"/>
        <v>-100</v>
      </c>
      <c r="M162" s="103">
        <v>13</v>
      </c>
      <c r="N162" s="103">
        <v>8</v>
      </c>
      <c r="O162" s="107">
        <f t="shared" si="171"/>
        <v>-38.461538461538467</v>
      </c>
      <c r="P162" s="108">
        <f>(N162/N$183)*100</f>
        <v>1.0498687664041995</v>
      </c>
      <c r="Q162" s="103">
        <v>972</v>
      </c>
      <c r="R162" s="103">
        <v>0</v>
      </c>
      <c r="S162" s="107">
        <f t="shared" si="172"/>
        <v>-100</v>
      </c>
      <c r="T162" s="103">
        <v>5663</v>
      </c>
      <c r="U162" s="103">
        <v>13098</v>
      </c>
      <c r="V162" s="107">
        <f t="shared" si="173"/>
        <v>131.29083524633586</v>
      </c>
      <c r="W162" s="108">
        <f>(U162/U$183)*100</f>
        <v>2.219131153734724</v>
      </c>
      <c r="X162" s="16">
        <v>0.1593</v>
      </c>
      <c r="Y162" s="16">
        <v>0</v>
      </c>
      <c r="Z162" s="107">
        <f t="shared" si="174"/>
        <v>-100</v>
      </c>
      <c r="AA162" s="16">
        <v>0.2311</v>
      </c>
      <c r="AB162" s="16">
        <v>0.91269999999999996</v>
      </c>
      <c r="AC162" s="107">
        <f t="shared" si="175"/>
        <v>294.93725659887497</v>
      </c>
      <c r="AD162" s="108">
        <f>(AB162/AB$183)*100</f>
        <v>1.2123896164235005E-3</v>
      </c>
    </row>
    <row r="163" spans="1:33" s="27" customFormat="1">
      <c r="A163" s="9"/>
      <c r="B163" s="119" t="s">
        <v>25</v>
      </c>
      <c r="C163" s="16">
        <v>2.4830022989999954</v>
      </c>
      <c r="D163" s="16">
        <v>5.3954961070000094</v>
      </c>
      <c r="E163" s="107">
        <f t="shared" si="168"/>
        <v>117.29726586129188</v>
      </c>
      <c r="F163" s="16">
        <v>7.2296364470000185</v>
      </c>
      <c r="G163" s="16">
        <v>7.606482080000009</v>
      </c>
      <c r="H163" s="107">
        <f t="shared" si="169"/>
        <v>5.2125115247857989</v>
      </c>
      <c r="I163" s="108">
        <f>(G163/G$184)*100</f>
        <v>1.3653526431997483</v>
      </c>
      <c r="J163" s="103">
        <v>30</v>
      </c>
      <c r="K163" s="103">
        <v>23</v>
      </c>
      <c r="L163" s="107">
        <f t="shared" si="170"/>
        <v>-23.333333333333332</v>
      </c>
      <c r="M163" s="103">
        <v>47</v>
      </c>
      <c r="N163" s="103">
        <v>33</v>
      </c>
      <c r="O163" s="107">
        <f t="shared" si="171"/>
        <v>-29.787234042553191</v>
      </c>
      <c r="P163" s="108">
        <f>(N163/N$184)*100</f>
        <v>1.3530135301353015</v>
      </c>
      <c r="Q163" s="103">
        <v>22077</v>
      </c>
      <c r="R163" s="103">
        <v>30953</v>
      </c>
      <c r="S163" s="107">
        <f t="shared" si="172"/>
        <v>40.204737962585497</v>
      </c>
      <c r="T163" s="103">
        <v>65889</v>
      </c>
      <c r="U163" s="103">
        <v>52505</v>
      </c>
      <c r="V163" s="107">
        <f t="shared" si="173"/>
        <v>-20.312950568380153</v>
      </c>
      <c r="W163" s="108">
        <f>(U163/U$184)*100</f>
        <v>0.69393047082333292</v>
      </c>
      <c r="X163" s="16">
        <v>2868.4678031870003</v>
      </c>
      <c r="Y163" s="16">
        <v>5323.8912499879998</v>
      </c>
      <c r="Z163" s="107">
        <f t="shared" si="174"/>
        <v>85.600523180804416</v>
      </c>
      <c r="AA163" s="16">
        <v>10958.344486066999</v>
      </c>
      <c r="AB163" s="16">
        <v>11339.085803547001</v>
      </c>
      <c r="AC163" s="107">
        <f t="shared" si="175"/>
        <v>3.4744419466288563</v>
      </c>
      <c r="AD163" s="108">
        <f>(AB163/AB$184)*100</f>
        <v>4.0282905927135806</v>
      </c>
    </row>
    <row r="164" spans="1:33" s="27" customFormat="1">
      <c r="A164" s="9"/>
      <c r="B164" s="119"/>
      <c r="C164" s="16"/>
      <c r="D164" s="16"/>
      <c r="E164" s="107"/>
      <c r="F164" s="16"/>
      <c r="G164" s="16"/>
      <c r="H164" s="107"/>
      <c r="I164" s="108"/>
      <c r="J164" s="103"/>
      <c r="K164" s="103"/>
      <c r="L164" s="107"/>
      <c r="M164" s="103"/>
      <c r="N164" s="103"/>
      <c r="O164" s="107"/>
      <c r="P164" s="108"/>
      <c r="Q164" s="103"/>
      <c r="R164" s="103"/>
      <c r="S164" s="107"/>
      <c r="T164" s="103"/>
      <c r="U164" s="103"/>
      <c r="V164" s="107"/>
      <c r="W164" s="108"/>
      <c r="X164" s="16"/>
      <c r="Y164" s="16"/>
      <c r="Z164" s="107"/>
      <c r="AA164" s="16"/>
      <c r="AB164" s="16"/>
      <c r="AC164" s="107"/>
      <c r="AD164" s="108"/>
    </row>
    <row r="165" spans="1:33" s="26" customFormat="1" ht="15">
      <c r="A165" s="22"/>
      <c r="B165" s="118" t="s">
        <v>10</v>
      </c>
      <c r="C165" s="12">
        <f>C166+C167+C168+C169+C170</f>
        <v>3527.4838011983734</v>
      </c>
      <c r="D165" s="12">
        <f>D166+D167+D168+D169+D170</f>
        <v>4029.3469153375154</v>
      </c>
      <c r="E165" s="105">
        <f t="shared" ref="E165:E170" si="176">((D165-C165)/C165)*100</f>
        <v>14.227226613163941</v>
      </c>
      <c r="F165" s="12">
        <f>F166+F167+F168+F169+F170</f>
        <v>6673.5768383070008</v>
      </c>
      <c r="G165" s="12">
        <f>G166+G167+G168+G169+G170</f>
        <v>8911.3817349132678</v>
      </c>
      <c r="H165" s="105">
        <f t="shared" ref="H165:H170" si="177">((G165-F165)/F165)*100</f>
        <v>33.532316339883018</v>
      </c>
      <c r="I165" s="106">
        <f>(G165/G$179)*100</f>
        <v>39.229916888547088</v>
      </c>
      <c r="J165" s="23">
        <f>J166+J167+J168+J169+J170</f>
        <v>381991</v>
      </c>
      <c r="K165" s="23">
        <f>K166+K167+K168+K169+K170</f>
        <v>307369</v>
      </c>
      <c r="L165" s="105">
        <f t="shared" ref="L165:L170" si="178">((K165-J165)/J165)*100</f>
        <v>-19.535015222871742</v>
      </c>
      <c r="M165" s="23">
        <f>M166+M167+M168+M169+M170</f>
        <v>613545</v>
      </c>
      <c r="N165" s="23">
        <f>N166+N167+N168+N169+N170</f>
        <v>612117</v>
      </c>
      <c r="O165" s="105">
        <f t="shared" ref="O165:O170" si="179">((N165-M165)/M165)*100</f>
        <v>-0.23274576436936165</v>
      </c>
      <c r="P165" s="106">
        <f>(N165/N$179)*100</f>
        <v>32.955778245698667</v>
      </c>
      <c r="Q165" s="23">
        <f>Q166+Q167+Q168+Q169+Q170</f>
        <v>3852875</v>
      </c>
      <c r="R165" s="23">
        <f>R166+R167+R168+R169+R170</f>
        <v>8709536</v>
      </c>
      <c r="S165" s="105">
        <f t="shared" ref="S165:S170" si="180">((R165-Q165)/Q165)*100</f>
        <v>126.0529085423223</v>
      </c>
      <c r="T165" s="23">
        <f>T166+T167+T168+T169+T170</f>
        <v>9698190</v>
      </c>
      <c r="U165" s="23">
        <f>U166+U167+U168+U169+U170</f>
        <v>20002595</v>
      </c>
      <c r="V165" s="105">
        <f t="shared" ref="V165:V170" si="181">((U165-T165)/T165)*100</f>
        <v>106.25080556268746</v>
      </c>
      <c r="W165" s="106">
        <f>(U165/U$179)*100</f>
        <v>89.673583876916368</v>
      </c>
      <c r="X165" s="12">
        <f>X166+X167+X168+X169+X170</f>
        <v>209720.15204084426</v>
      </c>
      <c r="Y165" s="12">
        <f>Y166+Y167+Y168+Y169+Y170</f>
        <v>366594.1734976194</v>
      </c>
      <c r="Z165" s="105">
        <f t="shared" ref="Z165:Z170" si="182">((Y165-X165)/X165)*100</f>
        <v>74.801596284472922</v>
      </c>
      <c r="AA165" s="12">
        <f>AA166+AA167+AA168+AA169+AA170</f>
        <v>428101.50535221276</v>
      </c>
      <c r="AB165" s="12">
        <f>AB166+AB167+AB168+AB169+AB170</f>
        <v>692850.02917700843</v>
      </c>
      <c r="AC165" s="105">
        <f t="shared" ref="AC165:AC170" si="183">((AB165-AA165)/AA165)*100</f>
        <v>61.842465049726613</v>
      </c>
      <c r="AD165" s="106">
        <f>(AB165/AB$179)*100</f>
        <v>92.287590035488336</v>
      </c>
    </row>
    <row r="166" spans="1:33">
      <c r="A166" s="8"/>
      <c r="B166" s="119" t="s">
        <v>3</v>
      </c>
      <c r="C166" s="13">
        <f t="shared" ref="C166:D170" si="184">C5+C12+C19+C26+C33+C40+C47+C54+C61+C68+C75+C82+C89+C96+C103+C110+C117+C124+C131+C138+C145+C152+C159</f>
        <v>583.29144446143994</v>
      </c>
      <c r="D166" s="13">
        <f t="shared" si="184"/>
        <v>729.81060857166688</v>
      </c>
      <c r="E166" s="107">
        <f t="shared" si="176"/>
        <v>25.119374799935539</v>
      </c>
      <c r="F166" s="13">
        <f t="shared" ref="F166:G170" si="185">F5+F12+F19+F26+F33+F40+F47+F54+F61+F68+F75+F82+F89+F96+F103+F110+F117+F124+F131+F138+F145+F152+F159</f>
        <v>890.41302624744003</v>
      </c>
      <c r="G166" s="13">
        <f t="shared" si="185"/>
        <v>1458.9909516491668</v>
      </c>
      <c r="H166" s="107">
        <f t="shared" si="177"/>
        <v>63.855526440122254</v>
      </c>
      <c r="I166" s="108">
        <f>(G166/G$180)*100</f>
        <v>45.016199250019973</v>
      </c>
      <c r="J166" s="14">
        <f t="shared" ref="J166:K170" si="186">J5+J12+J19+J26+J33+J40+J47+J54+J61+J68+J75+J82+J89+J96+J103+J110+J117+J124+J131+J138+J145+J152+J159</f>
        <v>7469</v>
      </c>
      <c r="K166" s="14">
        <f t="shared" si="186"/>
        <v>15261</v>
      </c>
      <c r="L166" s="107">
        <f t="shared" si="178"/>
        <v>104.32454143794349</v>
      </c>
      <c r="M166" s="14">
        <f t="shared" ref="M166:N170" si="187">M5+M12+M19+M26+M33+M40+M47+M54+M61+M68+M75+M82+M89+M96+M103+M110+M117+M124+M131+M138+M145+M152+M159</f>
        <v>13311</v>
      </c>
      <c r="N166" s="14">
        <f t="shared" si="187"/>
        <v>27050</v>
      </c>
      <c r="O166" s="107">
        <f t="shared" si="179"/>
        <v>103.21538577116671</v>
      </c>
      <c r="P166" s="108">
        <f>(N166/N$180)*100</f>
        <v>28.438360772934672</v>
      </c>
      <c r="Q166" s="14">
        <f t="shared" ref="Q166:R170" si="188">Q5+Q12+Q19+Q26+Q33+Q40+Q47+Q54+Q61+Q68+Q75+Q82+Q89+Q96+Q103+Q110+Q117+Q124+Q131+Q138+Q145+Q152+Q159</f>
        <v>0</v>
      </c>
      <c r="R166" s="14">
        <f t="shared" si="188"/>
        <v>0</v>
      </c>
      <c r="S166" s="116" t="s">
        <v>57</v>
      </c>
      <c r="T166" s="14">
        <f t="shared" ref="T166:U170" si="189">T5+T12+T19+T26+T33+T40+T47+T54+T61+T68+T75+T82+T89+T96+T103+T110+T117+T124+T131+T138+T145+T152+T159</f>
        <v>0</v>
      </c>
      <c r="U166" s="14">
        <f t="shared" si="189"/>
        <v>0</v>
      </c>
      <c r="V166" s="116" t="s">
        <v>57</v>
      </c>
      <c r="W166" s="116" t="s">
        <v>57</v>
      </c>
      <c r="X166" s="13">
        <f t="shared" ref="X166:Y170" si="190">X5+X12+X19+X26+X33+X40+X47+X54+X61+X68+X75+X82+X89+X96+X103+X110+X117+X124+X131+X138+X145+X152+X159</f>
        <v>1292.9527375849989</v>
      </c>
      <c r="Y166" s="13">
        <f t="shared" si="190"/>
        <v>1088.7683428299999</v>
      </c>
      <c r="Z166" s="107">
        <f t="shared" si="182"/>
        <v>-15.792100424055588</v>
      </c>
      <c r="AA166" s="13">
        <f t="shared" ref="AA166:AB170" si="191">AA5+AA12+AA19+AA26+AA33+AA40+AA47+AA54+AA61+AA68+AA75+AA82+AA89+AA96+AA103+AA110+AA117+AA124+AA131+AA138+AA145+AA152+AA159</f>
        <v>1863.0774383929993</v>
      </c>
      <c r="AB166" s="13">
        <f t="shared" si="191"/>
        <v>2301.4074165679999</v>
      </c>
      <c r="AC166" s="107">
        <f t="shared" si="183"/>
        <v>23.527201239315254</v>
      </c>
      <c r="AD166" s="108">
        <f>(AB166/AB$180)*100</f>
        <v>64.471297447388437</v>
      </c>
    </row>
    <row r="167" spans="1:33">
      <c r="A167" s="8"/>
      <c r="B167" s="119" t="s">
        <v>4</v>
      </c>
      <c r="C167" s="13">
        <f t="shared" si="184"/>
        <v>1638.4572776298899</v>
      </c>
      <c r="D167" s="13">
        <f t="shared" si="184"/>
        <v>1708.2478366156038</v>
      </c>
      <c r="E167" s="107">
        <f t="shared" si="176"/>
        <v>4.2595287615109161</v>
      </c>
      <c r="F167" s="13">
        <f t="shared" si="185"/>
        <v>2661.4272335369042</v>
      </c>
      <c r="G167" s="13">
        <f t="shared" si="185"/>
        <v>3632.8010712504356</v>
      </c>
      <c r="H167" s="107">
        <f t="shared" si="177"/>
        <v>36.498230177896843</v>
      </c>
      <c r="I167" s="108">
        <f>(G167/G$181)*100</f>
        <v>58.831974721405786</v>
      </c>
      <c r="J167" s="14">
        <f t="shared" si="186"/>
        <v>374067</v>
      </c>
      <c r="K167" s="14">
        <f t="shared" si="186"/>
        <v>291499</v>
      </c>
      <c r="L167" s="107">
        <f t="shared" si="178"/>
        <v>-22.073051084431398</v>
      </c>
      <c r="M167" s="14">
        <f t="shared" si="187"/>
        <v>599283</v>
      </c>
      <c r="N167" s="14">
        <f t="shared" si="187"/>
        <v>583867</v>
      </c>
      <c r="O167" s="107">
        <f t="shared" si="179"/>
        <v>-2.572407360128687</v>
      </c>
      <c r="P167" s="108">
        <f>(N167/N$181)*100</f>
        <v>33.195423446083247</v>
      </c>
      <c r="Q167" s="14">
        <f t="shared" si="188"/>
        <v>0</v>
      </c>
      <c r="R167" s="14">
        <f t="shared" si="188"/>
        <v>0</v>
      </c>
      <c r="S167" s="116" t="s">
        <v>57</v>
      </c>
      <c r="T167" s="14">
        <f t="shared" si="189"/>
        <v>0</v>
      </c>
      <c r="U167" s="14">
        <f t="shared" si="189"/>
        <v>0</v>
      </c>
      <c r="V167" s="116" t="s">
        <v>57</v>
      </c>
      <c r="W167" s="116" t="s">
        <v>57</v>
      </c>
      <c r="X167" s="13">
        <f t="shared" si="190"/>
        <v>99962.462580650492</v>
      </c>
      <c r="Y167" s="13">
        <f t="shared" si="190"/>
        <v>78761.017993280009</v>
      </c>
      <c r="Z167" s="107">
        <f t="shared" si="182"/>
        <v>-21.209406051061411</v>
      </c>
      <c r="AA167" s="13">
        <f t="shared" si="191"/>
        <v>183144.8780570185</v>
      </c>
      <c r="AB167" s="13">
        <f t="shared" si="191"/>
        <v>157142.92370565399</v>
      </c>
      <c r="AC167" s="107">
        <f t="shared" si="183"/>
        <v>-14.19747831728569</v>
      </c>
      <c r="AD167" s="108">
        <f>(AB167/AB$181)*100</f>
        <v>80.103129285587727</v>
      </c>
    </row>
    <row r="168" spans="1:33">
      <c r="A168" s="8"/>
      <c r="B168" s="119" t="s">
        <v>5</v>
      </c>
      <c r="C168" s="13">
        <f t="shared" si="184"/>
        <v>791.256545223378</v>
      </c>
      <c r="D168" s="13">
        <f t="shared" si="184"/>
        <v>1328.0138757955012</v>
      </c>
      <c r="E168" s="107">
        <f t="shared" si="176"/>
        <v>67.836068315945795</v>
      </c>
      <c r="F168" s="13">
        <f t="shared" si="185"/>
        <v>2461.9060869693885</v>
      </c>
      <c r="G168" s="13">
        <f t="shared" si="185"/>
        <v>3293.7595093890018</v>
      </c>
      <c r="H168" s="107">
        <f t="shared" si="177"/>
        <v>33.788998972078033</v>
      </c>
      <c r="I168" s="108">
        <f>(G168/G$182)*100</f>
        <v>26.256164903330724</v>
      </c>
      <c r="J168" s="14">
        <f t="shared" si="186"/>
        <v>-17</v>
      </c>
      <c r="K168" s="14">
        <f t="shared" si="186"/>
        <v>91</v>
      </c>
      <c r="L168" s="107">
        <f t="shared" si="178"/>
        <v>-635.29411764705878</v>
      </c>
      <c r="M168" s="14">
        <f t="shared" si="187"/>
        <v>85</v>
      </c>
      <c r="N168" s="14">
        <f t="shared" si="187"/>
        <v>170</v>
      </c>
      <c r="O168" s="107">
        <f t="shared" si="179"/>
        <v>100</v>
      </c>
      <c r="P168" s="108">
        <f>(N168/N$182)*100</f>
        <v>88.541666666666657</v>
      </c>
      <c r="Q168" s="14">
        <f t="shared" si="188"/>
        <v>1985162</v>
      </c>
      <c r="R168" s="14">
        <f t="shared" si="188"/>
        <v>6117219</v>
      </c>
      <c r="S168" s="107">
        <f t="shared" si="180"/>
        <v>208.14709328508201</v>
      </c>
      <c r="T168" s="14">
        <f t="shared" si="189"/>
        <v>5205986</v>
      </c>
      <c r="U168" s="14">
        <f t="shared" si="189"/>
        <v>14145066</v>
      </c>
      <c r="V168" s="107">
        <f t="shared" si="181"/>
        <v>171.7077226100877</v>
      </c>
      <c r="W168" s="108">
        <f>(U168/U$182)*100</f>
        <v>99.968981137436032</v>
      </c>
      <c r="X168" s="13">
        <f t="shared" si="190"/>
        <v>28770.086910627644</v>
      </c>
      <c r="Y168" s="13">
        <f t="shared" si="190"/>
        <v>109627.60080064859</v>
      </c>
      <c r="Z168" s="107">
        <f t="shared" si="182"/>
        <v>281.04716590255509</v>
      </c>
      <c r="AA168" s="13">
        <f t="shared" si="191"/>
        <v>51387.913523993695</v>
      </c>
      <c r="AB168" s="13">
        <f t="shared" si="191"/>
        <v>194164.34368830704</v>
      </c>
      <c r="AC168" s="107">
        <f t="shared" si="183"/>
        <v>277.84048888781825</v>
      </c>
      <c r="AD168" s="108">
        <f>(AB168/AB$182)*100</f>
        <v>99.961960480628321</v>
      </c>
    </row>
    <row r="169" spans="1:33">
      <c r="A169" s="8"/>
      <c r="B169" s="119" t="s">
        <v>6</v>
      </c>
      <c r="C169" s="13">
        <f t="shared" si="184"/>
        <v>15.242473892180325</v>
      </c>
      <c r="D169" s="13">
        <f t="shared" si="184"/>
        <v>12.840792081000002</v>
      </c>
      <c r="E169" s="107">
        <f t="shared" si="176"/>
        <v>-15.756509265942917</v>
      </c>
      <c r="F169" s="13">
        <f t="shared" si="185"/>
        <v>26.104504095180328</v>
      </c>
      <c r="G169" s="13">
        <f t="shared" si="185"/>
        <v>28.336489071880006</v>
      </c>
      <c r="H169" s="107">
        <f t="shared" si="177"/>
        <v>8.5501910649655652</v>
      </c>
      <c r="I169" s="108">
        <f>(G169/G$183)*100</f>
        <v>14.307527967386696</v>
      </c>
      <c r="J169" s="14">
        <f t="shared" si="186"/>
        <v>24</v>
      </c>
      <c r="K169" s="14">
        <f t="shared" si="186"/>
        <v>22</v>
      </c>
      <c r="L169" s="107">
        <f t="shared" si="178"/>
        <v>-8.3333333333333321</v>
      </c>
      <c r="M169" s="14">
        <f t="shared" si="187"/>
        <v>43</v>
      </c>
      <c r="N169" s="14">
        <f t="shared" si="187"/>
        <v>57</v>
      </c>
      <c r="O169" s="107">
        <f t="shared" si="179"/>
        <v>32.558139534883722</v>
      </c>
      <c r="P169" s="108">
        <f>(N169/N$183)*100</f>
        <v>7.4803149606299222</v>
      </c>
      <c r="Q169" s="14">
        <f t="shared" si="188"/>
        <v>68845</v>
      </c>
      <c r="R169" s="14">
        <f t="shared" si="188"/>
        <v>365667</v>
      </c>
      <c r="S169" s="107">
        <f t="shared" si="180"/>
        <v>431.14532645798533</v>
      </c>
      <c r="T169" s="14">
        <f t="shared" si="189"/>
        <v>124514</v>
      </c>
      <c r="U169" s="14">
        <f t="shared" si="189"/>
        <v>462262</v>
      </c>
      <c r="V169" s="107">
        <f t="shared" si="181"/>
        <v>271.25303178759015</v>
      </c>
      <c r="W169" s="108">
        <f>(U169/U$183)*100</f>
        <v>78.31882771321736</v>
      </c>
      <c r="X169" s="13">
        <f t="shared" si="190"/>
        <v>6212.5239323300011</v>
      </c>
      <c r="Y169" s="13">
        <f t="shared" si="190"/>
        <v>61630.008321499998</v>
      </c>
      <c r="Z169" s="107">
        <f t="shared" si="182"/>
        <v>892.02850552860116</v>
      </c>
      <c r="AA169" s="13">
        <f t="shared" si="191"/>
        <v>9250.8121064999996</v>
      </c>
      <c r="AB169" s="13">
        <f t="shared" si="191"/>
        <v>73241.111982399991</v>
      </c>
      <c r="AC169" s="107">
        <f t="shared" si="183"/>
        <v>691.72629536965496</v>
      </c>
      <c r="AD169" s="108">
        <f>(AB169/AB$183)*100</f>
        <v>97.290197943215261</v>
      </c>
    </row>
    <row r="170" spans="1:33">
      <c r="A170" s="8"/>
      <c r="B170" s="119" t="s">
        <v>25</v>
      </c>
      <c r="C170" s="13">
        <f t="shared" si="184"/>
        <v>499.23605999148486</v>
      </c>
      <c r="D170" s="13">
        <f t="shared" si="184"/>
        <v>250.43380227374348</v>
      </c>
      <c r="E170" s="107">
        <f t="shared" si="176"/>
        <v>-49.836595882513983</v>
      </c>
      <c r="F170" s="13">
        <f t="shared" si="185"/>
        <v>633.7259874580875</v>
      </c>
      <c r="G170" s="13">
        <f t="shared" si="185"/>
        <v>497.49371355278356</v>
      </c>
      <c r="H170" s="107">
        <f t="shared" si="177"/>
        <v>-21.497031303977238</v>
      </c>
      <c r="I170" s="108">
        <f>(G170/G$184)*100</f>
        <v>89.299409323600301</v>
      </c>
      <c r="J170" s="14">
        <f t="shared" si="186"/>
        <v>448</v>
      </c>
      <c r="K170" s="14">
        <f t="shared" si="186"/>
        <v>496</v>
      </c>
      <c r="L170" s="107">
        <f t="shared" si="178"/>
        <v>10.714285714285714</v>
      </c>
      <c r="M170" s="14">
        <f t="shared" si="187"/>
        <v>823</v>
      </c>
      <c r="N170" s="14">
        <f t="shared" si="187"/>
        <v>973</v>
      </c>
      <c r="O170" s="107">
        <f t="shared" si="179"/>
        <v>18.226002430133658</v>
      </c>
      <c r="P170" s="108">
        <f>(N170/N$184)*100</f>
        <v>39.893398933989339</v>
      </c>
      <c r="Q170" s="14">
        <f t="shared" si="188"/>
        <v>1798868</v>
      </c>
      <c r="R170" s="14">
        <f t="shared" si="188"/>
        <v>2226650</v>
      </c>
      <c r="S170" s="107">
        <f t="shared" si="180"/>
        <v>23.780622035635744</v>
      </c>
      <c r="T170" s="14">
        <f t="shared" si="189"/>
        <v>4367690</v>
      </c>
      <c r="U170" s="14">
        <f t="shared" si="189"/>
        <v>5395267</v>
      </c>
      <c r="V170" s="107">
        <f t="shared" si="181"/>
        <v>23.526784181111754</v>
      </c>
      <c r="W170" s="108">
        <f>(U170/U$184)*100</f>
        <v>71.306355004810797</v>
      </c>
      <c r="X170" s="13">
        <f t="shared" si="190"/>
        <v>73482.125879651154</v>
      </c>
      <c r="Y170" s="13">
        <f t="shared" si="190"/>
        <v>115486.77803936078</v>
      </c>
      <c r="Z170" s="107">
        <f t="shared" si="182"/>
        <v>57.163087835135244</v>
      </c>
      <c r="AA170" s="13">
        <f t="shared" si="191"/>
        <v>182454.82422630757</v>
      </c>
      <c r="AB170" s="13">
        <f t="shared" si="191"/>
        <v>266000.24238407949</v>
      </c>
      <c r="AC170" s="107">
        <f t="shared" si="183"/>
        <v>45.789646018976455</v>
      </c>
      <c r="AD170" s="108">
        <f>(AB170/AB$184)*100</f>
        <v>94.49847127183159</v>
      </c>
    </row>
    <row r="171" spans="1:33">
      <c r="A171" s="8"/>
      <c r="B171" s="119"/>
      <c r="C171" s="13"/>
      <c r="D171" s="13"/>
      <c r="E171" s="107"/>
      <c r="F171" s="13"/>
      <c r="G171" s="13"/>
      <c r="H171" s="107"/>
      <c r="I171" s="108"/>
      <c r="J171" s="14"/>
      <c r="K171" s="14"/>
      <c r="L171" s="107"/>
      <c r="M171" s="14"/>
      <c r="N171" s="14"/>
      <c r="O171" s="107"/>
      <c r="P171" s="108"/>
      <c r="Q171" s="14"/>
      <c r="R171" s="14"/>
      <c r="S171" s="107"/>
      <c r="T171" s="14"/>
      <c r="U171" s="14"/>
      <c r="V171" s="107"/>
      <c r="W171" s="108"/>
      <c r="X171" s="13"/>
      <c r="Y171" s="13"/>
      <c r="Z171" s="107"/>
      <c r="AA171" s="13"/>
      <c r="AB171" s="13"/>
      <c r="AC171" s="107"/>
      <c r="AD171" s="108"/>
    </row>
    <row r="172" spans="1:33" s="25" customFormat="1" ht="15">
      <c r="A172" s="17">
        <v>24</v>
      </c>
      <c r="B172" s="118" t="s">
        <v>52</v>
      </c>
      <c r="C172" s="12">
        <f>C173+C174+C175+C176+C177</f>
        <v>10211.527302688</v>
      </c>
      <c r="D172" s="12">
        <f>D173+D174+D175+D176+D177</f>
        <v>8947.642609888002</v>
      </c>
      <c r="E172" s="105">
        <f t="shared" ref="E172:E177" si="192">((D172-C172)/C172)*100</f>
        <v>-12.377038765467567</v>
      </c>
      <c r="F172" s="12">
        <f>F173+F174+F175+F176+F177</f>
        <v>13793.179628557</v>
      </c>
      <c r="G172" s="12">
        <f>G173+G174+G175+G176+G177</f>
        <v>13804.398571812</v>
      </c>
      <c r="H172" s="105">
        <f t="shared" ref="H172:H177" si="193">((G172-F172)/F172)*100</f>
        <v>8.1336889369387794E-2</v>
      </c>
      <c r="I172" s="106">
        <f>(G172/G$179)*100</f>
        <v>60.770083111452934</v>
      </c>
      <c r="J172" s="23">
        <f>J173+J174+J175+J176+J177</f>
        <v>626182</v>
      </c>
      <c r="K172" s="23">
        <f>K173+K174+K175+K176+K177</f>
        <v>553087</v>
      </c>
      <c r="L172" s="105">
        <f t="shared" ref="L172:L177" si="194">((K172-J172)/J172)*100</f>
        <v>-11.673123788291582</v>
      </c>
      <c r="M172" s="23">
        <f>M173+M174+M175+M176+M177</f>
        <v>810828</v>
      </c>
      <c r="N172" s="23">
        <f>N173+N174+N175+N176+N177</f>
        <v>1245272</v>
      </c>
      <c r="O172" s="105">
        <f t="shared" ref="O172:O177" si="195">((N172-M172)/M172)*100</f>
        <v>53.580290764502458</v>
      </c>
      <c r="P172" s="106">
        <f>(N172/N$179)*100</f>
        <v>67.044221754301333</v>
      </c>
      <c r="Q172" s="23">
        <f>Q173+Q174+Q175+Q176+Q177</f>
        <v>1219117</v>
      </c>
      <c r="R172" s="23">
        <f>R173+R174+R175+R176+R177</f>
        <v>591420.00000000023</v>
      </c>
      <c r="S172" s="105">
        <f t="shared" ref="S172:S177" si="196">((R172-Q172)/Q172)*100</f>
        <v>-51.487839149154659</v>
      </c>
      <c r="T172" s="23">
        <f>T173+T174+T175+T176+T177</f>
        <v>1424221</v>
      </c>
      <c r="U172" s="23">
        <f>U173+U174+U175+U176+U177</f>
        <v>2303411</v>
      </c>
      <c r="V172" s="105">
        <f t="shared" ref="V172:V177" si="197">((U172-T172)/T172)*100</f>
        <v>61.731290298345556</v>
      </c>
      <c r="W172" s="106">
        <f>(U172/U$179)*100</f>
        <v>10.326416123083622</v>
      </c>
      <c r="X172" s="12">
        <f>X173+X174+X175+X176+X177</f>
        <v>27845.315473000002</v>
      </c>
      <c r="Y172" s="12">
        <f>Y173+Y174+Y175+Y176+Y177</f>
        <v>26198.724784400009</v>
      </c>
      <c r="Z172" s="105">
        <f t="shared" ref="Z172:Z177" si="198">((Y172-X172)/X172)*100</f>
        <v>-5.913349016270252</v>
      </c>
      <c r="AA172" s="12">
        <f>AA173+AA174+AA175+AA176+AA177</f>
        <v>36949.089547600008</v>
      </c>
      <c r="AB172" s="12">
        <f>AB173+AB174+AB175+AB176+AB177</f>
        <v>57900.996947500003</v>
      </c>
      <c r="AC172" s="105">
        <f t="shared" ref="AC172:AC177" si="199">((AB172-AA172)/AA172)*100</f>
        <v>56.704800189754359</v>
      </c>
      <c r="AD172" s="106">
        <f>(AB172/AB$179)*100</f>
        <v>7.7124099645116422</v>
      </c>
      <c r="AF172" s="113"/>
      <c r="AG172" s="113"/>
    </row>
    <row r="173" spans="1:33">
      <c r="A173" s="8"/>
      <c r="B173" s="119" t="s">
        <v>3</v>
      </c>
      <c r="C173" s="16">
        <v>1126.7258994000001</v>
      </c>
      <c r="D173" s="16">
        <v>811.3331968</v>
      </c>
      <c r="E173" s="107">
        <f t="shared" si="192"/>
        <v>-27.991963508423112</v>
      </c>
      <c r="F173" s="16">
        <v>1458.3715632000001</v>
      </c>
      <c r="G173" s="16">
        <v>1782.0444444</v>
      </c>
      <c r="H173" s="107">
        <f t="shared" si="193"/>
        <v>22.194130039795052</v>
      </c>
      <c r="I173" s="108">
        <f>(G173/G$180)*100</f>
        <v>54.983800749980027</v>
      </c>
      <c r="J173" s="103">
        <v>37305</v>
      </c>
      <c r="K173" s="103">
        <v>33106</v>
      </c>
      <c r="L173" s="107">
        <f t="shared" si="194"/>
        <v>-11.2558638252245</v>
      </c>
      <c r="M173" s="103">
        <v>47022</v>
      </c>
      <c r="N173" s="103">
        <v>68068</v>
      </c>
      <c r="O173" s="107">
        <f t="shared" si="195"/>
        <v>44.757772957339121</v>
      </c>
      <c r="P173" s="108">
        <f>(N173/N$180)*100</f>
        <v>71.561639227065328</v>
      </c>
      <c r="Q173" s="103">
        <v>0</v>
      </c>
      <c r="R173" s="103">
        <v>0</v>
      </c>
      <c r="S173" s="116" t="s">
        <v>57</v>
      </c>
      <c r="T173" s="103">
        <v>0</v>
      </c>
      <c r="U173" s="103">
        <v>0</v>
      </c>
      <c r="V173" s="116" t="s">
        <v>57</v>
      </c>
      <c r="W173" s="116" t="s">
        <v>57</v>
      </c>
      <c r="X173" s="16">
        <v>500.39420000000007</v>
      </c>
      <c r="Y173" s="16">
        <v>634.44320000000016</v>
      </c>
      <c r="Z173" s="107">
        <f t="shared" si="198"/>
        <v>26.788679804841877</v>
      </c>
      <c r="AA173" s="16">
        <v>630.29550000000006</v>
      </c>
      <c r="AB173" s="16">
        <v>1268.2546000000002</v>
      </c>
      <c r="AC173" s="107">
        <f t="shared" si="199"/>
        <v>101.21587414157329</v>
      </c>
      <c r="AD173" s="108">
        <f>(AB173/AB$180)*100</f>
        <v>35.528702552611556</v>
      </c>
      <c r="AF173" s="113"/>
      <c r="AG173" s="113"/>
    </row>
    <row r="174" spans="1:33">
      <c r="A174" s="8"/>
      <c r="B174" s="119" t="s">
        <v>4</v>
      </c>
      <c r="C174" s="16">
        <v>1668.311594</v>
      </c>
      <c r="D174" s="16">
        <v>1304.6833082999999</v>
      </c>
      <c r="E174" s="107">
        <f t="shared" si="192"/>
        <v>-21.796185257464565</v>
      </c>
      <c r="F174" s="16">
        <v>2400.6712514999999</v>
      </c>
      <c r="G174" s="16">
        <v>2542.0742213999997</v>
      </c>
      <c r="H174" s="107">
        <f t="shared" si="193"/>
        <v>5.8901430094456977</v>
      </c>
      <c r="I174" s="108">
        <f>(G174/G$181)*100</f>
        <v>41.168025278594214</v>
      </c>
      <c r="J174" s="103">
        <v>587913</v>
      </c>
      <c r="K174" s="103">
        <v>518717</v>
      </c>
      <c r="L174" s="107">
        <f t="shared" si="194"/>
        <v>-11.769768656246757</v>
      </c>
      <c r="M174" s="103">
        <v>762562</v>
      </c>
      <c r="N174" s="103">
        <v>1175011</v>
      </c>
      <c r="O174" s="107">
        <f t="shared" si="195"/>
        <v>54.087274215080214</v>
      </c>
      <c r="P174" s="108">
        <f>(N174/N$181)*100</f>
        <v>66.80457655391676</v>
      </c>
      <c r="Q174" s="103">
        <v>0</v>
      </c>
      <c r="R174" s="103">
        <v>0</v>
      </c>
      <c r="S174" s="116" t="s">
        <v>57</v>
      </c>
      <c r="T174" s="103">
        <v>0</v>
      </c>
      <c r="U174" s="103">
        <v>0</v>
      </c>
      <c r="V174" s="116" t="s">
        <v>57</v>
      </c>
      <c r="W174" s="116" t="s">
        <v>57</v>
      </c>
      <c r="X174" s="16">
        <v>16806.801300000003</v>
      </c>
      <c r="Y174" s="16">
        <v>18893.268100000001</v>
      </c>
      <c r="Z174" s="107">
        <f t="shared" si="198"/>
        <v>12.414419393415438</v>
      </c>
      <c r="AA174" s="16">
        <v>21528.22</v>
      </c>
      <c r="AB174" s="16">
        <v>39032.837599999999</v>
      </c>
      <c r="AC174" s="107">
        <f t="shared" si="199"/>
        <v>81.310101810553761</v>
      </c>
      <c r="AD174" s="108">
        <f>(AB174/AB$181)*100</f>
        <v>19.896870714412277</v>
      </c>
      <c r="AF174" s="113"/>
      <c r="AG174" s="113"/>
    </row>
    <row r="175" spans="1:33">
      <c r="A175" s="8"/>
      <c r="B175" s="119" t="s">
        <v>5</v>
      </c>
      <c r="C175" s="16">
        <v>5859.7014763849993</v>
      </c>
      <c r="D175" s="16">
        <v>6666.5450721540001</v>
      </c>
      <c r="E175" s="107">
        <f t="shared" si="192"/>
        <v>13.769363490966835</v>
      </c>
      <c r="F175" s="16">
        <v>7843.2642500349993</v>
      </c>
      <c r="G175" s="16">
        <v>9250.9495961330013</v>
      </c>
      <c r="H175" s="107">
        <f t="shared" si="193"/>
        <v>17.947697555794072</v>
      </c>
      <c r="I175" s="108">
        <f>(G175/G$182)*100</f>
        <v>73.743835096669272</v>
      </c>
      <c r="J175" s="103">
        <v>7</v>
      </c>
      <c r="K175" s="103">
        <v>15</v>
      </c>
      <c r="L175" s="107">
        <f t="shared" si="194"/>
        <v>114.28571428571428</v>
      </c>
      <c r="M175" s="103">
        <v>13</v>
      </c>
      <c r="N175" s="103">
        <v>22</v>
      </c>
      <c r="O175" s="107">
        <f t="shared" si="195"/>
        <v>69.230769230769226</v>
      </c>
      <c r="P175" s="108">
        <f>(N175/N$182)*100</f>
        <v>11.458333333333332</v>
      </c>
      <c r="Q175" s="103">
        <v>1138</v>
      </c>
      <c r="R175" s="103">
        <v>1753</v>
      </c>
      <c r="S175" s="107">
        <f t="shared" si="196"/>
        <v>54.04217926186292</v>
      </c>
      <c r="T175" s="103">
        <v>5919</v>
      </c>
      <c r="U175" s="103">
        <v>4389</v>
      </c>
      <c r="V175" s="107">
        <f t="shared" si="197"/>
        <v>-25.848960973137352</v>
      </c>
      <c r="W175" s="108">
        <f>(U175/U$182)*100</f>
        <v>3.1018862563964477E-2</v>
      </c>
      <c r="X175" s="16">
        <v>10.685943999999999</v>
      </c>
      <c r="Y175" s="16">
        <v>21.978149999999985</v>
      </c>
      <c r="Z175" s="107">
        <f t="shared" si="198"/>
        <v>105.6734529022423</v>
      </c>
      <c r="AA175" s="16">
        <v>42.189943999999997</v>
      </c>
      <c r="AB175" s="16">
        <v>73.887289499999994</v>
      </c>
      <c r="AC175" s="107">
        <f t="shared" si="199"/>
        <v>75.130096166991834</v>
      </c>
      <c r="AD175" s="108">
        <f>(AB175/AB$182)*100</f>
        <v>3.8039519371674102E-2</v>
      </c>
      <c r="AF175" s="113"/>
      <c r="AG175" s="113"/>
    </row>
    <row r="176" spans="1:33">
      <c r="A176" s="8"/>
      <c r="B176" s="119" t="s">
        <v>6</v>
      </c>
      <c r="C176" s="16">
        <v>1524.9545054639998</v>
      </c>
      <c r="D176" s="16">
        <v>143.41661909699999</v>
      </c>
      <c r="E176" s="107">
        <f t="shared" si="192"/>
        <v>-90.595350970594197</v>
      </c>
      <c r="F176" s="16">
        <v>2048.7392716909999</v>
      </c>
      <c r="G176" s="16">
        <v>169.71651586699997</v>
      </c>
      <c r="H176" s="107">
        <f t="shared" si="193"/>
        <v>-91.71605102649697</v>
      </c>
      <c r="I176" s="108">
        <f>(G176/G$183)*100</f>
        <v>85.692472032613296</v>
      </c>
      <c r="J176" s="103">
        <v>234</v>
      </c>
      <c r="K176" s="103">
        <v>384</v>
      </c>
      <c r="L176" s="107">
        <f t="shared" si="194"/>
        <v>64.102564102564102</v>
      </c>
      <c r="M176" s="103">
        <v>274</v>
      </c>
      <c r="N176" s="103">
        <v>705</v>
      </c>
      <c r="O176" s="107">
        <f t="shared" si="195"/>
        <v>157.2992700729927</v>
      </c>
      <c r="P176" s="108">
        <f>(N176/N$183)*100</f>
        <v>92.519685039370074</v>
      </c>
      <c r="Q176" s="103">
        <v>127910</v>
      </c>
      <c r="R176" s="103">
        <v>77459</v>
      </c>
      <c r="S176" s="107">
        <f t="shared" si="196"/>
        <v>-39.442576811820814</v>
      </c>
      <c r="T176" s="103">
        <v>172775</v>
      </c>
      <c r="U176" s="103">
        <v>127969</v>
      </c>
      <c r="V176" s="107">
        <f t="shared" si="197"/>
        <v>-25.933150050643899</v>
      </c>
      <c r="W176" s="108">
        <f>(U176/U$183)*100</f>
        <v>21.681172286782633</v>
      </c>
      <c r="X176" s="16">
        <v>989.29249360000017</v>
      </c>
      <c r="Y176" s="16">
        <v>1356.9612329000001</v>
      </c>
      <c r="Z176" s="107">
        <f t="shared" si="198"/>
        <v>37.164816439884888</v>
      </c>
      <c r="AA176" s="16">
        <v>1150.1498342000002</v>
      </c>
      <c r="AB176" s="16">
        <v>2039.9682608000003</v>
      </c>
      <c r="AC176" s="107">
        <f t="shared" si="199"/>
        <v>77.365435366855777</v>
      </c>
      <c r="AD176" s="108">
        <f>(AB176/AB$183)*100</f>
        <v>2.7098020567847354</v>
      </c>
      <c r="AF176" s="113"/>
      <c r="AG176" s="113"/>
    </row>
    <row r="177" spans="1:33">
      <c r="A177" s="8"/>
      <c r="B177" s="119" t="s">
        <v>25</v>
      </c>
      <c r="C177" s="16">
        <v>31.833827439000007</v>
      </c>
      <c r="D177" s="16">
        <v>21.664413537000001</v>
      </c>
      <c r="E177" s="107">
        <f t="shared" si="192"/>
        <v>-31.945306989825966</v>
      </c>
      <c r="F177" s="16">
        <v>42.133292130999997</v>
      </c>
      <c r="G177" s="16">
        <v>59.613794012</v>
      </c>
      <c r="H177" s="107">
        <f t="shared" si="193"/>
        <v>41.488573517231863</v>
      </c>
      <c r="I177" s="108">
        <f>(G177/G$184)*100</f>
        <v>10.700590676399703</v>
      </c>
      <c r="J177" s="103">
        <v>723</v>
      </c>
      <c r="K177" s="103">
        <v>865</v>
      </c>
      <c r="L177" s="107">
        <f t="shared" si="194"/>
        <v>19.640387275242048</v>
      </c>
      <c r="M177" s="103">
        <v>957</v>
      </c>
      <c r="N177" s="103">
        <v>1466</v>
      </c>
      <c r="O177" s="107">
        <f t="shared" si="195"/>
        <v>53.187042842215263</v>
      </c>
      <c r="P177" s="108">
        <f>(N177/N$184)*100</f>
        <v>60.106601066010654</v>
      </c>
      <c r="Q177" s="103">
        <v>1090069</v>
      </c>
      <c r="R177" s="103">
        <v>512208.00000000023</v>
      </c>
      <c r="S177" s="107">
        <f t="shared" si="196"/>
        <v>-53.01141487373733</v>
      </c>
      <c r="T177" s="103">
        <v>1245527</v>
      </c>
      <c r="U177" s="103">
        <v>2171053</v>
      </c>
      <c r="V177" s="107">
        <f t="shared" si="197"/>
        <v>74.30798368883211</v>
      </c>
      <c r="W177" s="108">
        <f>(U177/U$184)*100</f>
        <v>28.693644995189203</v>
      </c>
      <c r="X177" s="16">
        <v>9538.1415354000001</v>
      </c>
      <c r="Y177" s="16">
        <v>5292.0741015000049</v>
      </c>
      <c r="Z177" s="107">
        <f t="shared" si="198"/>
        <v>-44.516716575667047</v>
      </c>
      <c r="AA177" s="16">
        <v>13598.234269400002</v>
      </c>
      <c r="AB177" s="16">
        <v>15486.049197200004</v>
      </c>
      <c r="AC177" s="107">
        <f t="shared" si="199"/>
        <v>13.882794562880393</v>
      </c>
      <c r="AD177" s="108">
        <f>(AB177/AB$184)*100</f>
        <v>5.5015287281684158</v>
      </c>
      <c r="AF177" s="113"/>
      <c r="AG177" s="113"/>
    </row>
    <row r="178" spans="1:33">
      <c r="A178" s="8"/>
      <c r="B178" s="119"/>
      <c r="C178" s="16"/>
      <c r="D178" s="16"/>
      <c r="E178" s="107"/>
      <c r="F178" s="16"/>
      <c r="G178" s="16"/>
      <c r="H178" s="107"/>
      <c r="I178" s="108"/>
      <c r="J178" s="103"/>
      <c r="K178" s="103"/>
      <c r="L178" s="107"/>
      <c r="M178" s="103"/>
      <c r="N178" s="103"/>
      <c r="O178" s="107"/>
      <c r="P178" s="108"/>
      <c r="Q178" s="103"/>
      <c r="R178" s="103"/>
      <c r="S178" s="107"/>
      <c r="T178" s="103"/>
      <c r="U178" s="103"/>
      <c r="V178" s="107"/>
      <c r="W178" s="108"/>
      <c r="X178" s="16"/>
      <c r="Y178" s="16"/>
      <c r="Z178" s="107"/>
      <c r="AA178" s="16"/>
      <c r="AB178" s="16"/>
      <c r="AC178" s="107"/>
      <c r="AD178" s="108"/>
    </row>
    <row r="179" spans="1:33" s="25" customFormat="1" ht="15">
      <c r="A179" s="22"/>
      <c r="B179" s="118" t="s">
        <v>11</v>
      </c>
      <c r="C179" s="12">
        <f>C180+C181+C182+C183+C184</f>
        <v>13739.011103886374</v>
      </c>
      <c r="D179" s="12">
        <f>D180+D181+D182+D183+D184</f>
        <v>12976.989525225516</v>
      </c>
      <c r="E179" s="105">
        <f t="shared" ref="E179:E184" si="200">((D179-C179)/C179)*100</f>
        <v>-5.5464077647138996</v>
      </c>
      <c r="F179" s="12">
        <f>F180+F181+F182+F183+F184</f>
        <v>20466.756466863997</v>
      </c>
      <c r="G179" s="12">
        <f>G180+G181+G182+G183+G184</f>
        <v>22715.780306725264</v>
      </c>
      <c r="H179" s="105">
        <f t="shared" ref="H179:H184" si="201">((G179-F179)/F179)*100</f>
        <v>10.98866761571367</v>
      </c>
      <c r="I179" s="106">
        <f>(G179/G$179)*100</f>
        <v>100</v>
      </c>
      <c r="J179" s="23">
        <f>J180+J181+J182+J183+J184</f>
        <v>1008173</v>
      </c>
      <c r="K179" s="23">
        <f>K180+K181+K182+K183+K184</f>
        <v>860456</v>
      </c>
      <c r="L179" s="105">
        <f t="shared" ref="L179:L184" si="202">((K179-J179)/J179)*100</f>
        <v>-14.651949615790146</v>
      </c>
      <c r="M179" s="23">
        <f>M180+M181+M182+M183+M184</f>
        <v>1424373</v>
      </c>
      <c r="N179" s="23">
        <f>N180+N181+N182+N183+N184</f>
        <v>1857389</v>
      </c>
      <c r="O179" s="105">
        <f t="shared" ref="O179:O184" si="203">((N179-M179)/M179)*100</f>
        <v>30.400463923424553</v>
      </c>
      <c r="P179" s="106">
        <f>(N179/N$179)*100</f>
        <v>100</v>
      </c>
      <c r="Q179" s="23">
        <f>Q180+Q181+Q182+Q183+Q184</f>
        <v>5071992</v>
      </c>
      <c r="R179" s="23">
        <f>R180+R181+R182+R183+R184</f>
        <v>9300956</v>
      </c>
      <c r="S179" s="105">
        <f t="shared" ref="S179:S184" si="204">((R179-Q179)/Q179)*100</f>
        <v>83.378759272490967</v>
      </c>
      <c r="T179" s="23">
        <f>T180+T181+T182+T183+T184</f>
        <v>11122411</v>
      </c>
      <c r="U179" s="23">
        <f>U180+U181+U182+U183+U184</f>
        <v>22306006</v>
      </c>
      <c r="V179" s="105">
        <f t="shared" ref="V179:V184" si="205">((U179-T179)/T179)*100</f>
        <v>100.55009655730218</v>
      </c>
      <c r="W179" s="106">
        <f>(U179/U$179)*100</f>
        <v>100</v>
      </c>
      <c r="X179" s="12">
        <f>X180+X181+X182+X183+X184</f>
        <v>237565.46751384431</v>
      </c>
      <c r="Y179" s="12">
        <f>Y180+Y181+Y182+Y183+Y184</f>
        <v>392792.89828201942</v>
      </c>
      <c r="Z179" s="105">
        <f t="shared" ref="Z179:Z184" si="206">((Y179-X179)/X179)*100</f>
        <v>65.340906821455064</v>
      </c>
      <c r="AA179" s="12">
        <f>AA180+AA181+AA182+AA183+AA184</f>
        <v>465050.59489981277</v>
      </c>
      <c r="AB179" s="12">
        <f>AB180+AB181+AB182+AB183+AB184</f>
        <v>750751.02612450859</v>
      </c>
      <c r="AC179" s="105">
        <f t="shared" ref="AC179:AC184" si="207">((AB179-AA179)/AA179)*100</f>
        <v>61.434268520018797</v>
      </c>
      <c r="AD179" s="106">
        <f>(AB179/AB$179)*100</f>
        <v>100</v>
      </c>
    </row>
    <row r="180" spans="1:33">
      <c r="A180" s="8"/>
      <c r="B180" s="119" t="s">
        <v>3</v>
      </c>
      <c r="C180" s="11">
        <f>C166+C173</f>
        <v>1710.0173438614402</v>
      </c>
      <c r="D180" s="11">
        <f>D166+D173</f>
        <v>1541.143805371667</v>
      </c>
      <c r="E180" s="107">
        <f t="shared" si="200"/>
        <v>-9.8755453619221729</v>
      </c>
      <c r="F180" s="11">
        <f>F166+F173</f>
        <v>2348.7845894474403</v>
      </c>
      <c r="G180" s="11">
        <f>G166+G173</f>
        <v>3241.0353960491666</v>
      </c>
      <c r="H180" s="107">
        <f t="shared" si="201"/>
        <v>37.987766550002412</v>
      </c>
      <c r="I180" s="108">
        <f>(G180/G$180)*100</f>
        <v>100</v>
      </c>
      <c r="J180" s="15">
        <f>J166+J173</f>
        <v>44774</v>
      </c>
      <c r="K180" s="15">
        <f>K166+K173</f>
        <v>48367</v>
      </c>
      <c r="L180" s="107">
        <f t="shared" si="202"/>
        <v>8.0247465046678865</v>
      </c>
      <c r="M180" s="15">
        <f>M166+M173</f>
        <v>60333</v>
      </c>
      <c r="N180" s="15">
        <f>N166+N173</f>
        <v>95118</v>
      </c>
      <c r="O180" s="107">
        <f t="shared" si="203"/>
        <v>57.655014668589331</v>
      </c>
      <c r="P180" s="108">
        <f>(N180/N$180)*100</f>
        <v>100</v>
      </c>
      <c r="Q180" s="15">
        <f>Q166+Q173</f>
        <v>0</v>
      </c>
      <c r="R180" s="15">
        <f>R166+R173</f>
        <v>0</v>
      </c>
      <c r="S180" s="116" t="s">
        <v>57</v>
      </c>
      <c r="T180" s="15">
        <f>T166+T173</f>
        <v>0</v>
      </c>
      <c r="U180" s="15">
        <f>U166+U173</f>
        <v>0</v>
      </c>
      <c r="V180" s="116" t="s">
        <v>57</v>
      </c>
      <c r="W180" s="116" t="s">
        <v>57</v>
      </c>
      <c r="X180" s="11">
        <f>X166+X173</f>
        <v>1793.3469375849991</v>
      </c>
      <c r="Y180" s="11">
        <f>Y166+Y173</f>
        <v>1723.2115428300001</v>
      </c>
      <c r="Z180" s="107">
        <f t="shared" si="206"/>
        <v>-3.9108659504248751</v>
      </c>
      <c r="AA180" s="11">
        <f>AA166+AA173</f>
        <v>2493.3729383929995</v>
      </c>
      <c r="AB180" s="11">
        <f>AB166+AB173</f>
        <v>3569.6620165680001</v>
      </c>
      <c r="AC180" s="107">
        <f t="shared" si="207"/>
        <v>43.16598859329396</v>
      </c>
      <c r="AD180" s="108">
        <f>(AB180/AB$180)*100</f>
        <v>100</v>
      </c>
    </row>
    <row r="181" spans="1:33">
      <c r="A181" s="8"/>
      <c r="B181" s="119" t="s">
        <v>4</v>
      </c>
      <c r="C181" s="11">
        <f t="shared" ref="C181:D184" si="208">C167+C174</f>
        <v>3306.7688716298899</v>
      </c>
      <c r="D181" s="11">
        <f t="shared" si="208"/>
        <v>3012.9311449156039</v>
      </c>
      <c r="E181" s="107">
        <f t="shared" si="200"/>
        <v>-8.8859469204285464</v>
      </c>
      <c r="F181" s="11">
        <f t="shared" ref="F181:G184" si="209">F167+F174</f>
        <v>5062.0984850369041</v>
      </c>
      <c r="G181" s="11">
        <f t="shared" si="209"/>
        <v>6174.8752926504349</v>
      </c>
      <c r="H181" s="107">
        <f t="shared" si="201"/>
        <v>21.982519915461864</v>
      </c>
      <c r="I181" s="108">
        <f>(G181/G$181)*100</f>
        <v>100</v>
      </c>
      <c r="J181" s="15">
        <f t="shared" ref="J181:K184" si="210">J167+J174</f>
        <v>961980</v>
      </c>
      <c r="K181" s="15">
        <f t="shared" si="210"/>
        <v>810216</v>
      </c>
      <c r="L181" s="107">
        <f t="shared" si="202"/>
        <v>-15.776211563649973</v>
      </c>
      <c r="M181" s="15">
        <f t="shared" ref="M181:N184" si="211">M167+M174</f>
        <v>1361845</v>
      </c>
      <c r="N181" s="15">
        <f t="shared" si="211"/>
        <v>1758878</v>
      </c>
      <c r="O181" s="107">
        <f t="shared" si="203"/>
        <v>29.15405203969615</v>
      </c>
      <c r="P181" s="108">
        <f>(N181/N$181)*100</f>
        <v>100</v>
      </c>
      <c r="Q181" s="15">
        <f t="shared" ref="Q181:R184" si="212">Q167+Q174</f>
        <v>0</v>
      </c>
      <c r="R181" s="15">
        <f t="shared" si="212"/>
        <v>0</v>
      </c>
      <c r="S181" s="116" t="s">
        <v>57</v>
      </c>
      <c r="T181" s="15">
        <f t="shared" ref="T181:U184" si="213">T167+T174</f>
        <v>0</v>
      </c>
      <c r="U181" s="15">
        <f t="shared" si="213"/>
        <v>0</v>
      </c>
      <c r="V181" s="116" t="s">
        <v>57</v>
      </c>
      <c r="W181" s="116" t="s">
        <v>57</v>
      </c>
      <c r="X181" s="11">
        <f t="shared" ref="X181:Y184" si="214">X167+X174</f>
        <v>116769.2638806505</v>
      </c>
      <c r="Y181" s="11">
        <f t="shared" si="214"/>
        <v>97654.28609328001</v>
      </c>
      <c r="Z181" s="107">
        <f t="shared" si="206"/>
        <v>-16.369870933594175</v>
      </c>
      <c r="AA181" s="11">
        <f t="shared" ref="AA181:AB184" si="215">AA167+AA174</f>
        <v>204673.09805701851</v>
      </c>
      <c r="AB181" s="11">
        <f t="shared" si="215"/>
        <v>196175.76130565398</v>
      </c>
      <c r="AC181" s="107">
        <f t="shared" si="207"/>
        <v>-4.1516627402577866</v>
      </c>
      <c r="AD181" s="108">
        <f>(AB181/AB$181)*100</f>
        <v>100</v>
      </c>
    </row>
    <row r="182" spans="1:33">
      <c r="A182" s="8"/>
      <c r="B182" s="119" t="s">
        <v>5</v>
      </c>
      <c r="C182" s="11">
        <f t="shared" si="208"/>
        <v>6650.9580216083777</v>
      </c>
      <c r="D182" s="11">
        <f t="shared" si="208"/>
        <v>7994.5589479495011</v>
      </c>
      <c r="E182" s="107">
        <f t="shared" si="200"/>
        <v>20.201614894814885</v>
      </c>
      <c r="F182" s="11">
        <f t="shared" si="209"/>
        <v>10305.170337004387</v>
      </c>
      <c r="G182" s="11">
        <f t="shared" si="209"/>
        <v>12544.709105522003</v>
      </c>
      <c r="H182" s="107">
        <f t="shared" si="201"/>
        <v>21.732185837586336</v>
      </c>
      <c r="I182" s="108">
        <f>(G182/G$182)*100</f>
        <v>100</v>
      </c>
      <c r="J182" s="15">
        <f t="shared" si="210"/>
        <v>-10</v>
      </c>
      <c r="K182" s="15">
        <f t="shared" si="210"/>
        <v>106</v>
      </c>
      <c r="L182" s="107">
        <f t="shared" si="202"/>
        <v>-1160</v>
      </c>
      <c r="M182" s="15">
        <f t="shared" si="211"/>
        <v>98</v>
      </c>
      <c r="N182" s="15">
        <f t="shared" si="211"/>
        <v>192</v>
      </c>
      <c r="O182" s="107">
        <f t="shared" si="203"/>
        <v>95.918367346938766</v>
      </c>
      <c r="P182" s="108">
        <f>(N182/N$182)*100</f>
        <v>100</v>
      </c>
      <c r="Q182" s="15">
        <f t="shared" si="212"/>
        <v>1986300</v>
      </c>
      <c r="R182" s="15">
        <f t="shared" si="212"/>
        <v>6118972</v>
      </c>
      <c r="S182" s="107">
        <f t="shared" si="204"/>
        <v>208.05880279917432</v>
      </c>
      <c r="T182" s="15">
        <f t="shared" si="213"/>
        <v>5211905</v>
      </c>
      <c r="U182" s="15">
        <f t="shared" si="213"/>
        <v>14149455</v>
      </c>
      <c r="V182" s="107">
        <f t="shared" si="205"/>
        <v>171.4833635685992</v>
      </c>
      <c r="W182" s="108">
        <f>(U182/U$182)*100</f>
        <v>100</v>
      </c>
      <c r="X182" s="11">
        <f t="shared" si="214"/>
        <v>28780.772854627645</v>
      </c>
      <c r="Y182" s="11">
        <f t="shared" si="214"/>
        <v>109649.57895064859</v>
      </c>
      <c r="Z182" s="107">
        <f t="shared" si="206"/>
        <v>280.98205181803547</v>
      </c>
      <c r="AA182" s="11">
        <f t="shared" si="215"/>
        <v>51430.103467993693</v>
      </c>
      <c r="AB182" s="11">
        <f t="shared" si="215"/>
        <v>194238.23097780705</v>
      </c>
      <c r="AC182" s="107">
        <f t="shared" si="207"/>
        <v>277.67419833927926</v>
      </c>
      <c r="AD182" s="108">
        <f>(AB182/AB$182)*100</f>
        <v>100</v>
      </c>
    </row>
    <row r="183" spans="1:33">
      <c r="A183" s="8"/>
      <c r="B183" s="119" t="s">
        <v>6</v>
      </c>
      <c r="C183" s="11">
        <f t="shared" si="208"/>
        <v>1540.19697935618</v>
      </c>
      <c r="D183" s="11">
        <f t="shared" si="208"/>
        <v>156.25741117799998</v>
      </c>
      <c r="E183" s="107">
        <f t="shared" si="200"/>
        <v>-89.854712528827491</v>
      </c>
      <c r="F183" s="11">
        <f t="shared" si="209"/>
        <v>2074.8437757861802</v>
      </c>
      <c r="G183" s="11">
        <f t="shared" si="209"/>
        <v>198.05300493887998</v>
      </c>
      <c r="H183" s="107">
        <f t="shared" si="201"/>
        <v>-90.454558205769715</v>
      </c>
      <c r="I183" s="108">
        <f>(G183/G$183)*100</f>
        <v>100</v>
      </c>
      <c r="J183" s="15">
        <f t="shared" si="210"/>
        <v>258</v>
      </c>
      <c r="K183" s="15">
        <f t="shared" si="210"/>
        <v>406</v>
      </c>
      <c r="L183" s="107">
        <f t="shared" si="202"/>
        <v>57.36434108527132</v>
      </c>
      <c r="M183" s="15">
        <f t="shared" si="211"/>
        <v>317</v>
      </c>
      <c r="N183" s="15">
        <f t="shared" si="211"/>
        <v>762</v>
      </c>
      <c r="O183" s="107">
        <f t="shared" si="203"/>
        <v>140.37854889589906</v>
      </c>
      <c r="P183" s="108">
        <f>(N183/N$183)*100</f>
        <v>100</v>
      </c>
      <c r="Q183" s="15">
        <f t="shared" si="212"/>
        <v>196755</v>
      </c>
      <c r="R183" s="15">
        <f t="shared" si="212"/>
        <v>443126</v>
      </c>
      <c r="S183" s="107">
        <f t="shared" si="204"/>
        <v>125.21714823003227</v>
      </c>
      <c r="T183" s="15">
        <f t="shared" si="213"/>
        <v>297289</v>
      </c>
      <c r="U183" s="15">
        <f t="shared" si="213"/>
        <v>590231</v>
      </c>
      <c r="V183" s="107">
        <f t="shared" si="205"/>
        <v>98.537786463676753</v>
      </c>
      <c r="W183" s="108">
        <f>(U183/U$183)*100</f>
        <v>100</v>
      </c>
      <c r="X183" s="11">
        <f t="shared" si="214"/>
        <v>7201.8164259300011</v>
      </c>
      <c r="Y183" s="11">
        <f t="shared" si="214"/>
        <v>62986.969554399999</v>
      </c>
      <c r="Z183" s="107">
        <f t="shared" si="206"/>
        <v>774.59837670419688</v>
      </c>
      <c r="AA183" s="11">
        <f t="shared" si="215"/>
        <v>10400.961940699999</v>
      </c>
      <c r="AB183" s="11">
        <f t="shared" si="215"/>
        <v>75281.080243199991</v>
      </c>
      <c r="AC183" s="107">
        <f t="shared" si="207"/>
        <v>623.78959438951154</v>
      </c>
      <c r="AD183" s="108">
        <f>(AB183/AB$183)*100</f>
        <v>100</v>
      </c>
    </row>
    <row r="184" spans="1:33">
      <c r="A184" s="8"/>
      <c r="B184" s="119" t="s">
        <v>25</v>
      </c>
      <c r="C184" s="11">
        <f t="shared" si="208"/>
        <v>531.06988743048487</v>
      </c>
      <c r="D184" s="11">
        <f t="shared" si="208"/>
        <v>272.09821581074345</v>
      </c>
      <c r="E184" s="107">
        <f t="shared" si="200"/>
        <v>-48.764141546933381</v>
      </c>
      <c r="F184" s="11">
        <f t="shared" si="209"/>
        <v>675.85927958908746</v>
      </c>
      <c r="G184" s="11">
        <f t="shared" si="209"/>
        <v>557.10750756478353</v>
      </c>
      <c r="H184" s="107">
        <f t="shared" si="201"/>
        <v>-17.570487764332135</v>
      </c>
      <c r="I184" s="108">
        <f>(G184/G$184)*100</f>
        <v>100</v>
      </c>
      <c r="J184" s="15">
        <f t="shared" si="210"/>
        <v>1171</v>
      </c>
      <c r="K184" s="15">
        <f t="shared" si="210"/>
        <v>1361</v>
      </c>
      <c r="L184" s="107">
        <f t="shared" si="202"/>
        <v>16.225448334756617</v>
      </c>
      <c r="M184" s="15">
        <f t="shared" si="211"/>
        <v>1780</v>
      </c>
      <c r="N184" s="15">
        <f t="shared" si="211"/>
        <v>2439</v>
      </c>
      <c r="O184" s="107">
        <f t="shared" si="203"/>
        <v>37.022471910112358</v>
      </c>
      <c r="P184" s="108">
        <f>(N184/N$184)*100</f>
        <v>100</v>
      </c>
      <c r="Q184" s="15">
        <f t="shared" si="212"/>
        <v>2888937</v>
      </c>
      <c r="R184" s="15">
        <f t="shared" si="212"/>
        <v>2738858</v>
      </c>
      <c r="S184" s="107">
        <f t="shared" si="204"/>
        <v>-5.1949557916977769</v>
      </c>
      <c r="T184" s="15">
        <f t="shared" si="213"/>
        <v>5613217</v>
      </c>
      <c r="U184" s="15">
        <f t="shared" si="213"/>
        <v>7566320</v>
      </c>
      <c r="V184" s="107">
        <f t="shared" si="205"/>
        <v>34.794717538979874</v>
      </c>
      <c r="W184" s="108">
        <f>(U184/U$184)*100</f>
        <v>100</v>
      </c>
      <c r="X184" s="11">
        <f t="shared" si="214"/>
        <v>83020.267415051159</v>
      </c>
      <c r="Y184" s="11">
        <f t="shared" si="214"/>
        <v>120778.85214086079</v>
      </c>
      <c r="Z184" s="107">
        <f t="shared" si="206"/>
        <v>45.481164902829732</v>
      </c>
      <c r="AA184" s="11">
        <f t="shared" si="215"/>
        <v>196053.05849570758</v>
      </c>
      <c r="AB184" s="11">
        <f t="shared" si="215"/>
        <v>281486.29158127948</v>
      </c>
      <c r="AC184" s="107">
        <f t="shared" si="207"/>
        <v>43.57658775695274</v>
      </c>
      <c r="AD184" s="108">
        <f>(AB184/AB$184)*100</f>
        <v>100</v>
      </c>
    </row>
    <row r="185" spans="1:33">
      <c r="A185" s="34" t="s">
        <v>68</v>
      </c>
      <c r="N185" s="27"/>
      <c r="O185" s="27"/>
      <c r="P185" s="27"/>
      <c r="Q185" s="27"/>
    </row>
    <row r="186" spans="1:33">
      <c r="A186" s="34" t="s">
        <v>16</v>
      </c>
    </row>
  </sheetData>
  <mergeCells count="9">
    <mergeCell ref="B1:I1"/>
    <mergeCell ref="R1:W1"/>
    <mergeCell ref="Y1:AD1"/>
    <mergeCell ref="A2:A3"/>
    <mergeCell ref="B2:B3"/>
    <mergeCell ref="C2:I2"/>
    <mergeCell ref="J2:P2"/>
    <mergeCell ref="Q2:W2"/>
    <mergeCell ref="X2:AD2"/>
  </mergeCells>
  <pageMargins left="0.11811023622047245" right="0.11811023622047245" top="0.74803149606299213" bottom="0" header="0.31496062992125984" footer="0.31496062992125984"/>
  <pageSetup paperSize="9" scale="49" orientation="portrait" r:id="rId1"/>
  <rowBreaks count="2" manualBreakCount="2">
    <brk id="66" max="16383" man="1"/>
    <brk id="122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FYP as at 31st May' 2021</vt:lpstr>
      <vt:lpstr>'FYP as at 31st March, 2018_TEMP'!Print_Area</vt:lpstr>
      <vt:lpstr>'FYP as at 31st March, 2018_TEMP'!Print_Titles</vt:lpstr>
      <vt:lpstr>'FYP as at 31st May'' 2021'!Print_Titles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Arun K</cp:lastModifiedBy>
  <cp:lastPrinted>2020-06-08T08:17:56Z</cp:lastPrinted>
  <dcterms:created xsi:type="dcterms:W3CDTF">2002-04-18T04:47:59Z</dcterms:created>
  <dcterms:modified xsi:type="dcterms:W3CDTF">2021-06-08T09:31:12Z</dcterms:modified>
</cp:coreProperties>
</file>