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ust 2010 - lif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'august 2010 - life'!$A$1:$K$130</definedName>
    <definedName name="_xlnm.Print_Titles" localSheetId="0">'august 2010 - life'!$2:$3</definedName>
  </definedNames>
  <calcPr fullCalcOnLoad="1"/>
</workbook>
</file>

<file path=xl/sharedStrings.xml><?xml version="1.0" encoding="utf-8"?>
<sst xmlns="http://schemas.openxmlformats.org/spreadsheetml/2006/main" count="143" uniqueCount="41">
  <si>
    <t>First Year Premium of Life Insurers for the Period ended August, 2010</t>
  </si>
  <si>
    <t>(Rs Crore)</t>
  </si>
  <si>
    <t>Sl No.</t>
  </si>
  <si>
    <t>Insurer</t>
  </si>
  <si>
    <t xml:space="preserve">Premium  </t>
  </si>
  <si>
    <t>No. of Policies / Schemes</t>
  </si>
  <si>
    <t>No. of lives covered under Group Schemes</t>
  </si>
  <si>
    <t>Aug, 10</t>
  </si>
  <si>
    <t>Upto Aug, 10</t>
  </si>
  <si>
    <t>Upto Aug, 09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</si>
  <si>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</si>
  <si>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</si>
  <si>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</si>
  <si>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</si>
  <si>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</si>
  <si>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</si>
  <si>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</si>
  <si>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</si>
  <si>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</si>
  <si>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</si>
  <si>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</si>
  <si>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</si>
  <si>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</si>
  <si>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</si>
  <si>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</si>
  <si>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</si>
  <si>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</si>
  <si>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</si>
  <si>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</si>
  <si>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</si>
  <si>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Fortis Life</t>
  </si>
  <si>
    <t>Canara HSBC OBC Life</t>
  </si>
  <si>
    <t>Aegon Religare</t>
  </si>
  <si>
    <t>DLF Pramerica</t>
  </si>
  <si>
    <t xml:space="preserve">Star Union Dai-ichi 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</si>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</sst>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pple Chancery"/>
      <family val="4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center"/>
    </xf>
    <xf numFmtId="0" fontId="6" fillId="0" borderId="0" xfId="24" applyFont="1" applyAlignment="1">
      <alignment/>
    </xf>
    <xf numFmtId="0" fontId="4" fillId="0" borderId="1" xfId="24" applyFont="1" applyBorder="1" applyAlignment="1">
      <alignment horizontal="center" vertical="center"/>
    </xf>
    <xf numFmtId="0" fontId="4" fillId="0" borderId="1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2" xfId="24" applyFont="1" applyBorder="1" applyAlignment="1">
      <alignment horizontal="center"/>
    </xf>
    <xf numFmtId="0" fontId="3" fillId="0" borderId="3" xfId="24" applyFont="1" applyBorder="1" applyAlignment="1">
      <alignment/>
    </xf>
    <xf numFmtId="2" fontId="7" fillId="0" borderId="3" xfId="24" applyNumberFormat="1" applyFont="1" applyBorder="1" applyAlignment="1">
      <alignment/>
    </xf>
    <xf numFmtId="2" fontId="7" fillId="0" borderId="3" xfId="24" applyNumberFormat="1" applyFont="1" applyFill="1" applyBorder="1" applyAlignment="1">
      <alignment/>
    </xf>
    <xf numFmtId="1" fontId="7" fillId="0" borderId="3" xfId="24" applyNumberFormat="1" applyFont="1" applyBorder="1" applyAlignment="1">
      <alignment/>
    </xf>
    <xf numFmtId="0" fontId="4" fillId="0" borderId="4" xfId="24" applyFont="1" applyBorder="1" applyAlignment="1">
      <alignment horizontal="center"/>
    </xf>
    <xf numFmtId="0" fontId="4" fillId="0" borderId="5" xfId="24" applyFont="1" applyBorder="1" applyAlignment="1">
      <alignment/>
    </xf>
    <xf numFmtId="2" fontId="8" fillId="0" borderId="5" xfId="24" applyNumberFormat="1" applyFont="1" applyBorder="1" applyAlignment="1">
      <alignment/>
    </xf>
    <xf numFmtId="1" fontId="8" fillId="0" borderId="5" xfId="24" applyNumberFormat="1" applyFont="1" applyBorder="1" applyAlignment="1">
      <alignment/>
    </xf>
    <xf numFmtId="0" fontId="3" fillId="0" borderId="5" xfId="24" applyFont="1" applyBorder="1" applyAlignment="1">
      <alignment/>
    </xf>
    <xf numFmtId="2" fontId="7" fillId="0" borderId="5" xfId="24" applyNumberFormat="1" applyFont="1" applyBorder="1" applyAlignment="1">
      <alignment/>
    </xf>
    <xf numFmtId="1" fontId="7" fillId="0" borderId="5" xfId="24" applyNumberFormat="1" applyFont="1" applyBorder="1" applyAlignment="1">
      <alignment/>
    </xf>
    <xf numFmtId="2" fontId="8" fillId="0" borderId="5" xfId="16" applyNumberFormat="1" applyFont="1" applyBorder="1" applyAlignment="1">
      <alignment/>
    </xf>
    <xf numFmtId="1" fontId="8" fillId="0" borderId="5" xfId="16" applyNumberFormat="1" applyFont="1" applyBorder="1" applyAlignment="1">
      <alignment/>
    </xf>
    <xf numFmtId="0" fontId="3" fillId="0" borderId="5" xfId="24" applyFont="1" applyBorder="1" applyAlignment="1" quotePrefix="1">
      <alignment horizontal="left"/>
    </xf>
    <xf numFmtId="2" fontId="8" fillId="0" borderId="5" xfId="24" applyNumberFormat="1" applyFont="1" applyBorder="1" applyAlignment="1">
      <alignment horizontal="right"/>
    </xf>
    <xf numFmtId="1" fontId="8" fillId="0" borderId="5" xfId="24" applyNumberFormat="1" applyFont="1" applyBorder="1" applyAlignment="1">
      <alignment horizontal="right"/>
    </xf>
    <xf numFmtId="0" fontId="4" fillId="0" borderId="6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1" fontId="8" fillId="0" borderId="7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5" xfId="24" applyBorder="1" applyAlignment="1">
      <alignment/>
    </xf>
    <xf numFmtId="2" fontId="8" fillId="0" borderId="5" xfId="24" applyNumberFormat="1" applyFont="1" applyFill="1" applyBorder="1" applyAlignment="1">
      <alignment/>
    </xf>
    <xf numFmtId="1" fontId="8" fillId="0" borderId="5" xfId="24" applyNumberFormat="1" applyFont="1" applyFill="1" applyBorder="1" applyAlignment="1">
      <alignment/>
    </xf>
    <xf numFmtId="2" fontId="8" fillId="0" borderId="7" xfId="24" applyNumberFormat="1" applyFont="1" applyFill="1" applyBorder="1" applyAlignment="1">
      <alignment/>
    </xf>
    <xf numFmtId="0" fontId="0" fillId="0" borderId="8" xfId="24" applyBorder="1" applyAlignment="1">
      <alignment/>
    </xf>
    <xf numFmtId="0" fontId="4" fillId="0" borderId="9" xfId="24" applyFont="1" applyBorder="1" applyAlignment="1">
      <alignment horizontal="center"/>
    </xf>
    <xf numFmtId="0" fontId="4" fillId="0" borderId="3" xfId="24" applyFont="1" applyBorder="1" applyAlignment="1">
      <alignment/>
    </xf>
    <xf numFmtId="2" fontId="8" fillId="0" borderId="3" xfId="24" applyNumberFormat="1" applyFont="1" applyBorder="1" applyAlignment="1">
      <alignment/>
    </xf>
    <xf numFmtId="2" fontId="8" fillId="0" borderId="3" xfId="24" applyNumberFormat="1" applyFont="1" applyFill="1" applyBorder="1" applyAlignment="1">
      <alignment/>
    </xf>
    <xf numFmtId="1" fontId="8" fillId="0" borderId="3" xfId="24" applyNumberFormat="1" applyFont="1" applyBorder="1" applyAlignment="1">
      <alignment/>
    </xf>
    <xf numFmtId="1" fontId="8" fillId="0" borderId="3" xfId="24" applyNumberFormat="1" applyFont="1" applyFill="1" applyBorder="1" applyAlignment="1">
      <alignment/>
    </xf>
    <xf numFmtId="1" fontId="8" fillId="0" borderId="7" xfId="24" applyNumberFormat="1" applyFont="1" applyFill="1" applyBorder="1" applyAlignment="1">
      <alignment/>
    </xf>
    <xf numFmtId="0" fontId="3" fillId="0" borderId="10" xfId="24" applyFont="1" applyBorder="1" applyAlignment="1">
      <alignment/>
    </xf>
    <xf numFmtId="2" fontId="8" fillId="0" borderId="10" xfId="24" applyNumberFormat="1" applyFont="1" applyFill="1" applyBorder="1" applyAlignment="1">
      <alignment/>
    </xf>
    <xf numFmtId="1" fontId="8" fillId="0" borderId="10" xfId="24" applyNumberFormat="1" applyFont="1" applyBorder="1" applyAlignment="1">
      <alignment/>
    </xf>
    <xf numFmtId="0" fontId="3" fillId="0" borderId="5" xfId="22" applyFont="1" applyBorder="1" applyAlignment="1">
      <alignment/>
    </xf>
    <xf numFmtId="0" fontId="4" fillId="0" borderId="10" xfId="24" applyFont="1" applyBorder="1" applyAlignment="1">
      <alignment/>
    </xf>
    <xf numFmtId="2" fontId="8" fillId="0" borderId="10" xfId="24" applyNumberFormat="1" applyFont="1" applyBorder="1" applyAlignment="1">
      <alignment/>
    </xf>
    <xf numFmtId="0" fontId="4" fillId="0" borderId="11" xfId="24" applyFont="1" applyFill="1" applyBorder="1" applyAlignment="1">
      <alignment/>
    </xf>
    <xf numFmtId="0" fontId="3" fillId="0" borderId="12" xfId="24" applyFont="1" applyFill="1" applyBorder="1" applyAlignment="1">
      <alignment/>
    </xf>
    <xf numFmtId="2" fontId="7" fillId="0" borderId="12" xfId="24" applyNumberFormat="1" applyFont="1" applyFill="1" applyBorder="1" applyAlignment="1">
      <alignment/>
    </xf>
    <xf numFmtId="1" fontId="7" fillId="0" borderId="12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1" fontId="7" fillId="0" borderId="3" xfId="24" applyNumberFormat="1" applyFont="1" applyFill="1" applyBorder="1" applyAlignment="1">
      <alignment/>
    </xf>
    <xf numFmtId="0" fontId="3" fillId="0" borderId="13" xfId="24" applyFont="1" applyFill="1" applyBorder="1" applyAlignment="1">
      <alignment/>
    </xf>
    <xf numFmtId="0" fontId="3" fillId="0" borderId="1" xfId="24" applyFont="1" applyFill="1" applyBorder="1" applyAlignment="1">
      <alignment/>
    </xf>
    <xf numFmtId="0" fontId="4" fillId="0" borderId="11" xfId="24" applyFont="1" applyFill="1" applyBorder="1" applyAlignment="1">
      <alignment horizontal="center"/>
    </xf>
    <xf numFmtId="2" fontId="7" fillId="0" borderId="12" xfId="24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2" fontId="8" fillId="0" borderId="5" xfId="23" applyNumberFormat="1" applyFont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13" xfId="24" applyFont="1" applyFill="1" applyBorder="1" applyAlignment="1">
      <alignment/>
    </xf>
    <xf numFmtId="0" fontId="4" fillId="0" borderId="1" xfId="24" applyFont="1" applyFill="1" applyBorder="1" applyAlignment="1">
      <alignment/>
    </xf>
    <xf numFmtId="2" fontId="8" fillId="0" borderId="1" xfId="24" applyNumberFormat="1" applyFont="1" applyBorder="1" applyAlignment="1">
      <alignment/>
    </xf>
    <xf numFmtId="2" fontId="8" fillId="0" borderId="1" xfId="23" applyNumberFormat="1" applyFont="1" applyBorder="1" applyAlignment="1">
      <alignment/>
    </xf>
    <xf numFmtId="1" fontId="8" fillId="0" borderId="1" xfId="24" applyNumberFormat="1" applyFont="1" applyFill="1" applyBorder="1" applyAlignment="1">
      <alignment/>
    </xf>
    <xf numFmtId="1" fontId="8" fillId="0" borderId="1" xfId="23" applyNumberFormat="1" applyFont="1" applyBorder="1" applyAlignment="1">
      <alignment/>
    </xf>
    <xf numFmtId="0" fontId="4" fillId="0" borderId="2" xfId="24" applyFont="1" applyFill="1" applyBorder="1" applyAlignment="1">
      <alignment/>
    </xf>
    <xf numFmtId="0" fontId="3" fillId="0" borderId="3" xfId="24" applyFont="1" applyFill="1" applyBorder="1" applyAlignment="1">
      <alignment/>
    </xf>
    <xf numFmtId="2" fontId="7" fillId="0" borderId="10" xfId="24" applyNumberFormat="1" applyFont="1" applyFill="1" applyBorder="1" applyAlignment="1">
      <alignment/>
    </xf>
    <xf numFmtId="1" fontId="7" fillId="0" borderId="10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0" fillId="0" borderId="13" xfId="24" applyFont="1" applyFill="1" applyBorder="1" applyAlignment="1">
      <alignment/>
    </xf>
    <xf numFmtId="2" fontId="7" fillId="0" borderId="1" xfId="24" applyNumberFormat="1" applyFont="1" applyFill="1" applyBorder="1" applyAlignment="1">
      <alignment/>
    </xf>
    <xf numFmtId="1" fontId="7" fillId="0" borderId="1" xfId="24" applyNumberFormat="1" applyFont="1" applyFill="1" applyBorder="1" applyAlignment="1">
      <alignment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  <xf numFmtId="0" fontId="4" fillId="0" borderId="0" xfId="22" applyFont="1" applyBorder="1" applyAlignment="1">
      <alignment horizontal="left"/>
    </xf>
    <xf numFmtId="0" fontId="3" fillId="0" borderId="12" xfId="24" applyFont="1" applyBorder="1" applyAlignment="1">
      <alignment horizontal="center" vertical="center" wrapText="1"/>
    </xf>
    <xf numFmtId="0" fontId="3" fillId="0" borderId="14" xfId="24" applyFont="1" applyBorder="1" applyAlignment="1">
      <alignment horizontal="center" vertical="center" wrapText="1"/>
    </xf>
    <xf numFmtId="0" fontId="3" fillId="0" borderId="12" xfId="24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11" xfId="24" applyFont="1" applyBorder="1" applyAlignment="1">
      <alignment horizontal="center" vertical="center"/>
    </xf>
    <xf numFmtId="0" fontId="3" fillId="0" borderId="13" xfId="24" applyFont="1" applyBorder="1" applyAlignment="1">
      <alignment horizontal="center" vertical="center"/>
    </xf>
    <xf numFmtId="0" fontId="3" fillId="0" borderId="12" xfId="24" applyFont="1" applyBorder="1" applyAlignment="1" quotePrefix="1">
      <alignment horizontal="center" vertical="center" wrapText="1"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Aug, 201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AEGON%20RELIGA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CANARA%20HSB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SBI%20LIF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INDIAFIR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AVIV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TATA%20AI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BAJAJ%20ALLIAN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FUTUR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STAR%20UNIO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METLIF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RELI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BIRLA%20SUNLIF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HDF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LI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MAX%20NEWYORK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DLF%20PRAMERI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BHARTI%20AX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ICICI%20PR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SHRIR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ING%20VYSY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KOTAK%20MAHIND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IDBI%20FEDER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AUGUST%202010\LIFE\SAH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176.59131620000005</v>
          </cell>
          <cell r="D56">
            <v>400.6453035</v>
          </cell>
          <cell r="E56">
            <v>91</v>
          </cell>
          <cell r="F56">
            <v>280</v>
          </cell>
        </row>
      </sheetData>
      <sheetData sheetId="3">
        <row r="56">
          <cell r="C56">
            <v>3283.3176108999996</v>
          </cell>
          <cell r="D56">
            <v>8150.396275</v>
          </cell>
          <cell r="E56">
            <v>9097</v>
          </cell>
          <cell r="F56">
            <v>24670</v>
          </cell>
        </row>
      </sheetData>
      <sheetData sheetId="6">
        <row r="76">
          <cell r="C76">
            <v>5.1996819999999975</v>
          </cell>
          <cell r="D76">
            <v>27.709950499999998</v>
          </cell>
          <cell r="E76">
            <v>0</v>
          </cell>
          <cell r="F76">
            <v>0</v>
          </cell>
          <cell r="G76">
            <v>129</v>
          </cell>
          <cell r="H76">
            <v>610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147.9</v>
          </cell>
          <cell r="D56">
            <v>488.47484</v>
          </cell>
          <cell r="E56">
            <v>48</v>
          </cell>
          <cell r="F56">
            <v>230</v>
          </cell>
        </row>
      </sheetData>
      <sheetData sheetId="3">
        <row r="56">
          <cell r="C56">
            <v>8296.356227600554</v>
          </cell>
          <cell r="D56">
            <v>29967.095266801512</v>
          </cell>
          <cell r="E56">
            <v>12480</v>
          </cell>
          <cell r="F56">
            <v>47271</v>
          </cell>
        </row>
      </sheetData>
      <sheetData sheetId="6">
        <row r="76">
          <cell r="C76">
            <v>193.29</v>
          </cell>
          <cell r="D76">
            <v>991.27</v>
          </cell>
          <cell r="E76">
            <v>0</v>
          </cell>
          <cell r="F76">
            <v>0</v>
          </cell>
          <cell r="G76">
            <v>1220</v>
          </cell>
          <cell r="H76">
            <v>5986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13441.335696099999</v>
          </cell>
          <cell r="D56">
            <v>34094.5504138</v>
          </cell>
          <cell r="E56">
            <v>12219</v>
          </cell>
          <cell r="F56">
            <v>34424</v>
          </cell>
        </row>
      </sheetData>
      <sheetData sheetId="3">
        <row r="56">
          <cell r="C56">
            <v>35491.7393832</v>
          </cell>
          <cell r="D56">
            <v>100621.5217093</v>
          </cell>
          <cell r="E56">
            <v>87743</v>
          </cell>
          <cell r="F56">
            <v>261026</v>
          </cell>
        </row>
      </sheetData>
      <sheetData sheetId="6">
        <row r="76">
          <cell r="C76">
            <v>31856.293150000012</v>
          </cell>
          <cell r="D76">
            <v>88755.29722389998</v>
          </cell>
          <cell r="E76">
            <v>23</v>
          </cell>
          <cell r="F76">
            <v>52</v>
          </cell>
          <cell r="G76">
            <v>17225</v>
          </cell>
          <cell r="H76">
            <v>166874</v>
          </cell>
        </row>
      </sheetData>
      <sheetData sheetId="9">
        <row r="76">
          <cell r="C76">
            <v>4290.667360400001</v>
          </cell>
          <cell r="D76">
            <v>15536.874998500001</v>
          </cell>
          <cell r="E76">
            <v>14</v>
          </cell>
          <cell r="F76">
            <v>22</v>
          </cell>
          <cell r="G76">
            <v>92011</v>
          </cell>
          <cell r="H76">
            <v>249884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2556.8399700000004</v>
          </cell>
          <cell r="D56">
            <v>6521.00095</v>
          </cell>
          <cell r="E56">
            <v>1526</v>
          </cell>
          <cell r="F56">
            <v>4543</v>
          </cell>
        </row>
      </sheetData>
      <sheetData sheetId="3">
        <row r="56">
          <cell r="C56">
            <v>2465.9986700000004</v>
          </cell>
          <cell r="D56">
            <v>10342.1019727</v>
          </cell>
          <cell r="E56">
            <v>8053</v>
          </cell>
          <cell r="F56">
            <v>35928</v>
          </cell>
        </row>
      </sheetData>
      <sheetData sheetId="6">
        <row r="76">
          <cell r="C76">
            <v>47.59549910000001</v>
          </cell>
          <cell r="D76">
            <v>208.1654991</v>
          </cell>
          <cell r="E76">
            <v>0</v>
          </cell>
          <cell r="F76">
            <v>3</v>
          </cell>
          <cell r="G76">
            <v>455</v>
          </cell>
          <cell r="H76">
            <v>1919</v>
          </cell>
        </row>
      </sheetData>
      <sheetData sheetId="9">
        <row r="76">
          <cell r="C76">
            <v>6.113129200000003</v>
          </cell>
          <cell r="D76">
            <v>38.3431292</v>
          </cell>
          <cell r="E76">
            <v>1</v>
          </cell>
          <cell r="F76">
            <v>3</v>
          </cell>
          <cell r="G76">
            <v>5213</v>
          </cell>
          <cell r="H76">
            <v>24261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AVIVA"/>
    </sheetNames>
    <sheetDataSet>
      <sheetData sheetId="0">
        <row r="56">
          <cell r="C56">
            <v>913.6299999999999</v>
          </cell>
          <cell r="D56">
            <v>1659.8899999999999</v>
          </cell>
          <cell r="E56">
            <v>498</v>
          </cell>
          <cell r="F56">
            <v>1062</v>
          </cell>
        </row>
      </sheetData>
      <sheetData sheetId="3">
        <row r="56">
          <cell r="C56">
            <v>8040.46</v>
          </cell>
          <cell r="D56">
            <v>25582.44</v>
          </cell>
          <cell r="E56">
            <v>17260</v>
          </cell>
          <cell r="F56">
            <v>80173</v>
          </cell>
        </row>
      </sheetData>
      <sheetData sheetId="6">
        <row r="76">
          <cell r="C76">
            <v>8.48</v>
          </cell>
          <cell r="D76">
            <v>21.69</v>
          </cell>
          <cell r="E76">
            <v>1</v>
          </cell>
          <cell r="F76">
            <v>1</v>
          </cell>
          <cell r="G76">
            <v>421</v>
          </cell>
          <cell r="H76">
            <v>1318</v>
          </cell>
        </row>
      </sheetData>
      <sheetData sheetId="9">
        <row r="76">
          <cell r="C76">
            <v>711.03</v>
          </cell>
          <cell r="D76">
            <v>2007.85</v>
          </cell>
          <cell r="E76">
            <v>18</v>
          </cell>
          <cell r="F76">
            <v>53</v>
          </cell>
          <cell r="G76">
            <v>274609</v>
          </cell>
          <cell r="H76">
            <v>889155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3206.5921900000003</v>
          </cell>
          <cell r="D56">
            <v>8864.79296</v>
          </cell>
          <cell r="E56">
            <v>3979</v>
          </cell>
          <cell r="F56">
            <v>11724</v>
          </cell>
        </row>
      </sheetData>
      <sheetData sheetId="3">
        <row r="56">
          <cell r="C56">
            <v>9067.4816016</v>
          </cell>
          <cell r="D56">
            <v>35169.7697374</v>
          </cell>
          <cell r="E56">
            <v>52512</v>
          </cell>
          <cell r="F56">
            <v>218959</v>
          </cell>
        </row>
      </sheetData>
      <sheetData sheetId="6">
        <row r="76">
          <cell r="C76">
            <v>247.47773609999993</v>
          </cell>
          <cell r="D76">
            <v>1198.3379908000006</v>
          </cell>
          <cell r="E76">
            <v>4</v>
          </cell>
          <cell r="F76">
            <v>6</v>
          </cell>
          <cell r="G76">
            <v>5963</v>
          </cell>
          <cell r="H76">
            <v>22132</v>
          </cell>
        </row>
      </sheetData>
      <sheetData sheetId="9">
        <row r="76">
          <cell r="C76">
            <v>1167.8588274</v>
          </cell>
          <cell r="D76">
            <v>4992.032387612966</v>
          </cell>
          <cell r="E76">
            <v>9</v>
          </cell>
          <cell r="F76">
            <v>42</v>
          </cell>
          <cell r="G76">
            <v>65595</v>
          </cell>
          <cell r="H76">
            <v>100770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8885.165669999997</v>
          </cell>
          <cell r="D56">
            <v>31228.9553603</v>
          </cell>
          <cell r="E56">
            <v>8791</v>
          </cell>
          <cell r="F56">
            <v>39160</v>
          </cell>
        </row>
      </sheetData>
      <sheetData sheetId="3">
        <row r="56">
          <cell r="C56">
            <v>21379.917970000006</v>
          </cell>
          <cell r="D56">
            <v>76925.040242</v>
          </cell>
          <cell r="E56">
            <v>129110</v>
          </cell>
          <cell r="F56">
            <v>578137</v>
          </cell>
        </row>
      </sheetData>
      <sheetData sheetId="6">
        <row r="76">
          <cell r="C76">
            <v>627.7131479276663</v>
          </cell>
          <cell r="D76">
            <v>3046.6253079884864</v>
          </cell>
          <cell r="E76">
            <v>4</v>
          </cell>
          <cell r="F76">
            <v>15</v>
          </cell>
          <cell r="G76">
            <v>7947</v>
          </cell>
          <cell r="H76">
            <v>42696</v>
          </cell>
        </row>
      </sheetData>
      <sheetData sheetId="9">
        <row r="76">
          <cell r="C76">
            <v>3667.2374270294094</v>
          </cell>
          <cell r="D76">
            <v>12131.476159158066</v>
          </cell>
          <cell r="E76">
            <v>116</v>
          </cell>
          <cell r="F76">
            <v>632</v>
          </cell>
          <cell r="G76">
            <v>1685516</v>
          </cell>
          <cell r="H76">
            <v>7718061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211.45872999999997</v>
          </cell>
          <cell r="D56">
            <v>407.88771</v>
          </cell>
          <cell r="E56">
            <v>189</v>
          </cell>
          <cell r="F56">
            <v>442</v>
          </cell>
        </row>
      </sheetData>
      <sheetData sheetId="3">
        <row r="56">
          <cell r="C56">
            <v>3179.0719242</v>
          </cell>
          <cell r="D56">
            <v>12920.2936042</v>
          </cell>
          <cell r="E56">
            <v>22542</v>
          </cell>
          <cell r="F56">
            <v>106602</v>
          </cell>
        </row>
      </sheetData>
      <sheetData sheetId="6">
        <row r="76">
          <cell r="C76">
            <v>1.8216196</v>
          </cell>
          <cell r="D76">
            <v>9.7326575</v>
          </cell>
          <cell r="E76">
            <v>0</v>
          </cell>
          <cell r="F76">
            <v>0</v>
          </cell>
          <cell r="G76">
            <v>398</v>
          </cell>
          <cell r="H76">
            <v>2233</v>
          </cell>
        </row>
      </sheetData>
      <sheetData sheetId="9">
        <row r="76">
          <cell r="C76">
            <v>280.06273450000003</v>
          </cell>
          <cell r="D76">
            <v>1165.2206688432968</v>
          </cell>
          <cell r="E76">
            <v>9</v>
          </cell>
          <cell r="F76">
            <v>39</v>
          </cell>
          <cell r="G76">
            <v>10470</v>
          </cell>
          <cell r="H76">
            <v>1596293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3939.6710699999994</v>
          </cell>
          <cell r="D56">
            <v>9253.4278793</v>
          </cell>
          <cell r="E56">
            <v>2407</v>
          </cell>
          <cell r="F56">
            <v>6035</v>
          </cell>
        </row>
      </sheetData>
      <sheetData sheetId="3">
        <row r="56">
          <cell r="C56">
            <v>2629.2627086</v>
          </cell>
          <cell r="D56">
            <v>8027.945913099999</v>
          </cell>
          <cell r="E56">
            <v>9351</v>
          </cell>
          <cell r="F56">
            <v>25339</v>
          </cell>
        </row>
      </sheetData>
      <sheetData sheetId="6">
        <row r="76">
          <cell r="C76">
            <v>490.20495822302803</v>
          </cell>
          <cell r="D76">
            <v>1621.0692606165003</v>
          </cell>
          <cell r="E76">
            <v>0</v>
          </cell>
          <cell r="F76">
            <v>0</v>
          </cell>
          <cell r="G76">
            <v>2556</v>
          </cell>
          <cell r="H76">
            <v>8590</v>
          </cell>
        </row>
      </sheetData>
      <sheetData sheetId="9">
        <row r="76">
          <cell r="C76">
            <v>17.57913658685103</v>
          </cell>
          <cell r="D76">
            <v>264.123166586851</v>
          </cell>
          <cell r="E76">
            <v>7</v>
          </cell>
          <cell r="F76">
            <v>22</v>
          </cell>
          <cell r="G76">
            <v>16886</v>
          </cell>
          <cell r="H76">
            <v>49958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3757.68</v>
          </cell>
          <cell r="D56">
            <v>4555.34043</v>
          </cell>
          <cell r="E56">
            <v>5179</v>
          </cell>
          <cell r="F56">
            <v>6510</v>
          </cell>
        </row>
      </sheetData>
      <sheetData sheetId="3">
        <row r="56">
          <cell r="C56">
            <v>5939.160000000001</v>
          </cell>
          <cell r="D56">
            <v>19086.388000000003</v>
          </cell>
          <cell r="E56">
            <v>18160</v>
          </cell>
          <cell r="F56">
            <v>65179</v>
          </cell>
        </row>
      </sheetData>
      <sheetData sheetId="6">
        <row r="76">
          <cell r="C76">
            <v>50.97</v>
          </cell>
          <cell r="D76">
            <v>681.73</v>
          </cell>
          <cell r="E76">
            <v>0</v>
          </cell>
          <cell r="F76">
            <v>0</v>
          </cell>
          <cell r="G76">
            <v>431</v>
          </cell>
          <cell r="H76">
            <v>3603</v>
          </cell>
        </row>
      </sheetData>
      <sheetData sheetId="9">
        <row r="76">
          <cell r="C76">
            <v>401.14085</v>
          </cell>
          <cell r="D76">
            <v>1360.86085</v>
          </cell>
          <cell r="E76">
            <v>40</v>
          </cell>
          <cell r="F76">
            <v>156</v>
          </cell>
          <cell r="G76">
            <v>342838</v>
          </cell>
          <cell r="H76">
            <v>1027765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3506.173369999999</v>
          </cell>
          <cell r="D56">
            <v>9780.269589999998</v>
          </cell>
          <cell r="E56">
            <v>5544</v>
          </cell>
          <cell r="F56">
            <v>17221</v>
          </cell>
        </row>
      </sheetData>
      <sheetData sheetId="3">
        <row r="56">
          <cell r="C56">
            <v>24338.008156600004</v>
          </cell>
          <cell r="D56">
            <v>102113.23028630001</v>
          </cell>
          <cell r="E56">
            <v>217860</v>
          </cell>
          <cell r="F56">
            <v>981755</v>
          </cell>
        </row>
      </sheetData>
      <sheetData sheetId="6">
        <row r="76">
          <cell r="C76">
            <v>518.0547464322894</v>
          </cell>
          <cell r="D76">
            <v>1704.9413688730895</v>
          </cell>
          <cell r="E76">
            <v>17</v>
          </cell>
          <cell r="F76">
            <v>97</v>
          </cell>
          <cell r="G76">
            <v>63646</v>
          </cell>
          <cell r="H76">
            <v>398113</v>
          </cell>
        </row>
      </sheetData>
      <sheetData sheetId="9">
        <row r="76">
          <cell r="C76">
            <v>2118.9753219592017</v>
          </cell>
          <cell r="D76">
            <v>7013.881314867138</v>
          </cell>
          <cell r="E76">
            <v>9</v>
          </cell>
          <cell r="F76">
            <v>66</v>
          </cell>
          <cell r="G76">
            <v>29382</v>
          </cell>
          <cell r="H76">
            <v>57923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140.43331544510383</v>
          </cell>
          <cell r="D56">
            <v>883.65781924147</v>
          </cell>
          <cell r="E56">
            <v>34</v>
          </cell>
          <cell r="F56">
            <v>26289</v>
          </cell>
        </row>
      </sheetData>
      <sheetData sheetId="3">
        <row r="56">
          <cell r="C56">
            <v>22165.8739767</v>
          </cell>
          <cell r="D56">
            <v>75713.2887889</v>
          </cell>
          <cell r="E56">
            <v>118995</v>
          </cell>
          <cell r="F56">
            <v>555200</v>
          </cell>
        </row>
      </sheetData>
      <sheetData sheetId="6">
        <row r="76">
          <cell r="C76">
            <v>56.9513714</v>
          </cell>
          <cell r="D76">
            <v>213.94164686756844</v>
          </cell>
          <cell r="E76">
            <v>0</v>
          </cell>
          <cell r="F76">
            <v>1</v>
          </cell>
          <cell r="G76">
            <v>141</v>
          </cell>
          <cell r="H76">
            <v>541</v>
          </cell>
        </row>
      </sheetData>
      <sheetData sheetId="9">
        <row r="76">
          <cell r="C76">
            <v>3142.0899185</v>
          </cell>
          <cell r="D76">
            <v>13952.72688869889</v>
          </cell>
          <cell r="E76">
            <v>24</v>
          </cell>
          <cell r="F76">
            <v>100</v>
          </cell>
          <cell r="G76">
            <v>75326</v>
          </cell>
          <cell r="H76">
            <v>277890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1501.8727173000004</v>
          </cell>
          <cell r="D56">
            <v>4958.216046500001</v>
          </cell>
          <cell r="E56">
            <v>5495</v>
          </cell>
          <cell r="F56">
            <v>15614</v>
          </cell>
        </row>
      </sheetData>
      <sheetData sheetId="3">
        <row r="56">
          <cell r="C56">
            <v>31784.066078800002</v>
          </cell>
          <cell r="D56">
            <v>116209.1487075</v>
          </cell>
          <cell r="E56">
            <v>60326</v>
          </cell>
          <cell r="F56">
            <v>245965</v>
          </cell>
        </row>
      </sheetData>
      <sheetData sheetId="6">
        <row r="76">
          <cell r="C76">
            <v>47.3409946</v>
          </cell>
          <cell r="D76">
            <v>323.0486852</v>
          </cell>
          <cell r="E76">
            <v>12</v>
          </cell>
          <cell r="F76">
            <v>76</v>
          </cell>
          <cell r="G76">
            <v>12432</v>
          </cell>
          <cell r="H76">
            <v>78736</v>
          </cell>
        </row>
      </sheetData>
      <sheetData sheetId="9">
        <row r="76">
          <cell r="C76">
            <v>2544.6108618</v>
          </cell>
          <cell r="D76">
            <v>15663.0935239</v>
          </cell>
          <cell r="E76">
            <v>26</v>
          </cell>
          <cell r="F76">
            <v>43</v>
          </cell>
          <cell r="G76">
            <v>38844</v>
          </cell>
          <cell r="H76">
            <v>94688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SP "/>
    </sheetNames>
    <sheetDataSet>
      <sheetData sheetId="0">
        <row r="56">
          <cell r="C56">
            <v>573011.9900000001</v>
          </cell>
          <cell r="D56">
            <v>1582760.51</v>
          </cell>
          <cell r="E56">
            <v>922511</v>
          </cell>
          <cell r="F56">
            <v>2564791</v>
          </cell>
        </row>
      </sheetData>
      <sheetData sheetId="3">
        <row r="56">
          <cell r="C56">
            <v>185430.99999999997</v>
          </cell>
          <cell r="D56">
            <v>863364.26</v>
          </cell>
          <cell r="E56">
            <v>2215677</v>
          </cell>
          <cell r="F56">
            <v>9675658</v>
          </cell>
        </row>
      </sheetData>
      <sheetData sheetId="6">
        <row r="76">
          <cell r="C76">
            <v>176049.66668</v>
          </cell>
          <cell r="D76">
            <v>697034.38668</v>
          </cell>
          <cell r="E76">
            <v>2437</v>
          </cell>
          <cell r="F76">
            <v>8312</v>
          </cell>
          <cell r="G76">
            <v>2886760</v>
          </cell>
          <cell r="H76">
            <v>10241733</v>
          </cell>
        </row>
      </sheetData>
      <sheetData sheetId="9">
        <row r="76">
          <cell r="C76">
            <v>530889.81</v>
          </cell>
          <cell r="D76">
            <v>765296</v>
          </cell>
          <cell r="E76">
            <v>100</v>
          </cell>
          <cell r="F76">
            <v>248</v>
          </cell>
          <cell r="G76">
            <v>27610</v>
          </cell>
          <cell r="H76">
            <v>728136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1966.3814905899997</v>
          </cell>
          <cell r="D56">
            <v>8429.407168189999</v>
          </cell>
          <cell r="E56">
            <v>119</v>
          </cell>
          <cell r="F56">
            <v>769</v>
          </cell>
        </row>
      </sheetData>
      <sheetData sheetId="1">
        <row r="56">
          <cell r="C56">
            <v>13760.938067699999</v>
          </cell>
          <cell r="D56">
            <v>63513.75806269999</v>
          </cell>
          <cell r="E56">
            <v>64505</v>
          </cell>
          <cell r="F56">
            <v>324655</v>
          </cell>
        </row>
      </sheetData>
      <sheetData sheetId="2">
        <row r="76">
          <cell r="C76">
            <v>481.5381133000002</v>
          </cell>
          <cell r="D76">
            <v>903.5475141000002</v>
          </cell>
          <cell r="E76">
            <v>8</v>
          </cell>
          <cell r="F76">
            <v>21</v>
          </cell>
          <cell r="G76">
            <v>572950</v>
          </cell>
          <cell r="H76">
            <v>1069348</v>
          </cell>
        </row>
      </sheetData>
      <sheetData sheetId="3">
        <row r="76">
          <cell r="C76">
            <v>913.7833311999996</v>
          </cell>
          <cell r="D76">
            <v>4221.070834800001</v>
          </cell>
          <cell r="E76">
            <v>31</v>
          </cell>
          <cell r="F76">
            <v>422</v>
          </cell>
          <cell r="G76">
            <v>2567456</v>
          </cell>
          <cell r="H76">
            <v>5925154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11.19998</v>
          </cell>
          <cell r="D56">
            <v>73.87846</v>
          </cell>
          <cell r="E56">
            <v>18</v>
          </cell>
          <cell r="F56">
            <v>102</v>
          </cell>
        </row>
      </sheetData>
      <sheetData sheetId="3">
        <row r="56">
          <cell r="C56">
            <v>504.20179</v>
          </cell>
          <cell r="D56">
            <v>2758.1984100000004</v>
          </cell>
          <cell r="E56">
            <v>2440</v>
          </cell>
          <cell r="F56">
            <v>11647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111.1063274</v>
          </cell>
          <cell r="D56">
            <v>296.0455447</v>
          </cell>
          <cell r="E56">
            <v>665</v>
          </cell>
          <cell r="F56">
            <v>1872</v>
          </cell>
        </row>
      </sheetData>
      <sheetData sheetId="3">
        <row r="56">
          <cell r="C56">
            <v>5473.100117399999</v>
          </cell>
          <cell r="D56">
            <v>16979.089457715</v>
          </cell>
          <cell r="E56">
            <v>16912</v>
          </cell>
          <cell r="F56">
            <v>67054</v>
          </cell>
        </row>
      </sheetData>
      <sheetData sheetId="6">
        <row r="76">
          <cell r="C76">
            <v>120.54768419999996</v>
          </cell>
          <cell r="D76">
            <v>752.0472303911</v>
          </cell>
          <cell r="E76">
            <v>0</v>
          </cell>
          <cell r="F76">
            <v>0</v>
          </cell>
          <cell r="G76">
            <v>666</v>
          </cell>
          <cell r="H76">
            <v>4639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214.62526680000002</v>
          </cell>
          <cell r="D56">
            <v>693.459094</v>
          </cell>
          <cell r="E56">
            <v>41</v>
          </cell>
          <cell r="F56">
            <v>137</v>
          </cell>
        </row>
      </sheetData>
      <sheetData sheetId="3">
        <row r="56">
          <cell r="C56">
            <v>52695.79534689999</v>
          </cell>
          <cell r="D56">
            <v>208245.3183274</v>
          </cell>
          <cell r="E56">
            <v>151465</v>
          </cell>
          <cell r="F56">
            <v>610783</v>
          </cell>
        </row>
      </sheetData>
      <sheetData sheetId="6">
        <row r="76">
          <cell r="C76">
            <v>2541.4381028000007</v>
          </cell>
          <cell r="D76">
            <v>8693.308198300001</v>
          </cell>
          <cell r="E76">
            <v>13</v>
          </cell>
          <cell r="F76">
            <v>60</v>
          </cell>
          <cell r="G76">
            <v>481225</v>
          </cell>
          <cell r="H76">
            <v>1070209</v>
          </cell>
        </row>
      </sheetData>
      <sheetData sheetId="9">
        <row r="76">
          <cell r="C76">
            <v>4604.308886999999</v>
          </cell>
          <cell r="D76">
            <v>41482.28</v>
          </cell>
          <cell r="E76">
            <v>11</v>
          </cell>
          <cell r="F76">
            <v>24</v>
          </cell>
          <cell r="G76">
            <v>90007</v>
          </cell>
          <cell r="H76">
            <v>319465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</sheetNames>
    <sheetDataSet>
      <sheetData sheetId="0">
        <row r="56">
          <cell r="C56">
            <v>1921.7299999999998</v>
          </cell>
          <cell r="D56">
            <v>8726.63</v>
          </cell>
          <cell r="E56">
            <v>2140</v>
          </cell>
          <cell r="F56">
            <v>10148</v>
          </cell>
        </row>
      </sheetData>
      <sheetData sheetId="3">
        <row r="56">
          <cell r="C56">
            <v>2514.7599999999998</v>
          </cell>
          <cell r="D56">
            <v>8589.69</v>
          </cell>
          <cell r="E56">
            <v>12157</v>
          </cell>
          <cell r="F56">
            <v>37796</v>
          </cell>
        </row>
      </sheetData>
      <sheetData sheetId="6">
        <row r="76">
          <cell r="C76">
            <v>678.3771</v>
          </cell>
          <cell r="D76">
            <v>2291.0845</v>
          </cell>
          <cell r="E76">
            <v>0</v>
          </cell>
          <cell r="F76">
            <v>0</v>
          </cell>
          <cell r="G76">
            <v>30486</v>
          </cell>
          <cell r="H76">
            <v>101863</v>
          </cell>
        </row>
      </sheetData>
      <sheetData sheetId="9">
        <row r="76">
          <cell r="C76">
            <v>0</v>
          </cell>
          <cell r="D76">
            <v>249.57559999999998</v>
          </cell>
          <cell r="E76">
            <v>0</v>
          </cell>
          <cell r="F76">
            <v>4</v>
          </cell>
          <cell r="G76">
            <v>0</v>
          </cell>
          <cell r="H76">
            <v>265598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-0.3992246</v>
          </cell>
          <cell r="D56">
            <v>2.9700729</v>
          </cell>
          <cell r="E56">
            <v>-1</v>
          </cell>
          <cell r="F56">
            <v>3</v>
          </cell>
        </row>
      </sheetData>
      <sheetData sheetId="3">
        <row r="56">
          <cell r="C56">
            <v>5826.507725000001</v>
          </cell>
          <cell r="D56">
            <v>20870.2802411</v>
          </cell>
          <cell r="E56">
            <v>21237</v>
          </cell>
          <cell r="F56">
            <v>88811</v>
          </cell>
        </row>
      </sheetData>
      <sheetData sheetId="6">
        <row r="76">
          <cell r="C76">
            <v>93.4736358</v>
          </cell>
          <cell r="D76">
            <v>423.46001079999996</v>
          </cell>
          <cell r="E76">
            <v>0</v>
          </cell>
          <cell r="F76">
            <v>0</v>
          </cell>
          <cell r="G76">
            <v>163</v>
          </cell>
          <cell r="H76">
            <v>806</v>
          </cell>
        </row>
      </sheetData>
      <sheetData sheetId="9">
        <row r="76">
          <cell r="C76">
            <v>0</v>
          </cell>
          <cell r="D76">
            <v>21.43032</v>
          </cell>
          <cell r="E76">
            <v>0</v>
          </cell>
          <cell r="F76">
            <v>0</v>
          </cell>
          <cell r="G76">
            <v>0</v>
          </cell>
          <cell r="H76">
            <v>138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570.93008</v>
          </cell>
          <cell r="D56">
            <v>2666.54088</v>
          </cell>
          <cell r="E56">
            <v>616</v>
          </cell>
          <cell r="F56">
            <v>2694</v>
          </cell>
        </row>
      </sheetData>
      <sheetData sheetId="3">
        <row r="56">
          <cell r="C56">
            <v>9734.620737899999</v>
          </cell>
          <cell r="D56">
            <v>31774.192852199998</v>
          </cell>
          <cell r="E56">
            <v>28456</v>
          </cell>
          <cell r="F56">
            <v>110979</v>
          </cell>
        </row>
      </sheetData>
      <sheetData sheetId="6">
        <row r="76">
          <cell r="C76">
            <v>946.8646383723477</v>
          </cell>
          <cell r="D76">
            <v>3916.0882535040973</v>
          </cell>
          <cell r="E76">
            <v>0</v>
          </cell>
          <cell r="F76">
            <v>1</v>
          </cell>
          <cell r="G76">
            <v>39638</v>
          </cell>
          <cell r="H76">
            <v>147727</v>
          </cell>
        </row>
      </sheetData>
      <sheetData sheetId="9">
        <row r="76">
          <cell r="C76">
            <v>765.0054585656901</v>
          </cell>
          <cell r="D76">
            <v>5796.056675462505</v>
          </cell>
          <cell r="E76">
            <v>67</v>
          </cell>
          <cell r="F76">
            <v>313</v>
          </cell>
          <cell r="G76">
            <v>184650</v>
          </cell>
          <cell r="H76">
            <v>655452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1136.9196239999999</v>
          </cell>
          <cell r="D56">
            <v>3655.9805994999997</v>
          </cell>
          <cell r="E56">
            <v>1293</v>
          </cell>
          <cell r="F56">
            <v>5716</v>
          </cell>
        </row>
      </sheetData>
      <sheetData sheetId="3">
        <row r="56">
          <cell r="C56">
            <v>2719.4245803</v>
          </cell>
          <cell r="D56">
            <v>9786.9248313</v>
          </cell>
          <cell r="E56">
            <v>9047</v>
          </cell>
          <cell r="F56">
            <v>34223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14.827147</v>
          </cell>
          <cell r="D76">
            <v>59.1584716</v>
          </cell>
          <cell r="E76">
            <v>1</v>
          </cell>
          <cell r="F76">
            <v>8</v>
          </cell>
          <cell r="G76">
            <v>58473</v>
          </cell>
          <cell r="H76">
            <v>233422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779.8335</v>
          </cell>
          <cell r="D56">
            <v>1722.5695</v>
          </cell>
          <cell r="E56">
            <v>1822</v>
          </cell>
          <cell r="F56">
            <v>4210</v>
          </cell>
        </row>
      </sheetData>
      <sheetData sheetId="3">
        <row r="56">
          <cell r="C56">
            <v>619.96766</v>
          </cell>
          <cell r="D56">
            <v>2034.4324697000002</v>
          </cell>
          <cell r="E56">
            <v>6429</v>
          </cell>
          <cell r="F56">
            <v>23265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zoomScale="120" zoomScaleNormal="12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I34" sqref="I34"/>
    </sheetView>
  </sheetViews>
  <sheetFormatPr defaultColWidth="9.140625" defaultRowHeight="12.75"/>
  <cols>
    <col min="1" max="1" width="6.421875" style="8" customWidth="1"/>
    <col min="2" max="2" width="30.421875" style="8" bestFit="1" customWidth="1"/>
    <col min="3" max="3" width="13.7109375" style="8" customWidth="1"/>
    <col min="4" max="5" width="19.28125" style="8" bestFit="1" customWidth="1"/>
    <col min="6" max="6" width="14.140625" style="8" bestFit="1" customWidth="1"/>
    <col min="7" max="8" width="19.28125" style="8" bestFit="1" customWidth="1"/>
    <col min="9" max="9" width="14.140625" style="8" bestFit="1" customWidth="1"/>
    <col min="10" max="11" width="19.28125" style="8" bestFit="1" customWidth="1"/>
    <col min="12" max="12" width="12.8515625" style="8" bestFit="1" customWidth="1"/>
    <col min="13" max="13" width="9.7109375" style="8" bestFit="1" customWidth="1"/>
    <col min="14" max="16384" width="9.140625" style="8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90" t="s">
        <v>2</v>
      </c>
      <c r="B2" s="88" t="s">
        <v>3</v>
      </c>
      <c r="C2" s="92" t="s">
        <v>4</v>
      </c>
      <c r="D2" s="92"/>
      <c r="E2" s="92"/>
      <c r="F2" s="92" t="s">
        <v>5</v>
      </c>
      <c r="G2" s="92"/>
      <c r="H2" s="92"/>
      <c r="I2" s="86" t="s">
        <v>6</v>
      </c>
      <c r="J2" s="86"/>
      <c r="K2" s="87"/>
    </row>
    <row r="3" spans="1:11" ht="13.5" customHeight="1" thickBot="1">
      <c r="A3" s="91"/>
      <c r="B3" s="89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3"/>
    </row>
    <row r="5" spans="1:11" ht="13.5">
      <c r="A5" s="14"/>
      <c r="B5" s="15" t="s">
        <v>11</v>
      </c>
      <c r="C5" s="16">
        <f>'[15]ISP'!$C$56/100</f>
        <v>88.85165669999996</v>
      </c>
      <c r="D5" s="16">
        <f>'[15]ISP'!$D$56/100</f>
        <v>312.289553603</v>
      </c>
      <c r="E5" s="16">
        <v>103.93647165063902</v>
      </c>
      <c r="F5" s="17">
        <f>'[15]ISP'!$E$56</f>
        <v>8791</v>
      </c>
      <c r="G5" s="17">
        <f>'[15]ISP'!$F$56</f>
        <v>39160</v>
      </c>
      <c r="H5" s="17">
        <v>25982</v>
      </c>
      <c r="I5" s="17"/>
      <c r="J5" s="17"/>
      <c r="K5" s="17"/>
    </row>
    <row r="6" spans="1:11" ht="13.5">
      <c r="A6" s="14"/>
      <c r="B6" s="15" t="s">
        <v>12</v>
      </c>
      <c r="C6" s="16">
        <f>'[15]INSP'!$C$56/100</f>
        <v>213.79917970000005</v>
      </c>
      <c r="D6" s="16">
        <f>'[15]INSP'!$D$56/100</f>
        <v>769.25040242</v>
      </c>
      <c r="E6" s="16">
        <v>871.858371463259</v>
      </c>
      <c r="F6" s="17">
        <f>'[15]INSP'!$E$56</f>
        <v>129110</v>
      </c>
      <c r="G6" s="17">
        <f>'[15]INSP'!$F$56</f>
        <v>578137</v>
      </c>
      <c r="H6" s="17">
        <v>664582</v>
      </c>
      <c r="I6" s="17"/>
      <c r="J6" s="17"/>
      <c r="K6" s="17"/>
    </row>
    <row r="7" spans="1:11" ht="13.5">
      <c r="A7" s="14"/>
      <c r="B7" s="15" t="s">
        <v>13</v>
      </c>
      <c r="C7" s="16">
        <f>'[15]GSP'!$C$76/100</f>
        <v>6.2771314792766635</v>
      </c>
      <c r="D7" s="16">
        <f>'[15]GSP'!$D$76/100</f>
        <v>30.466253079884865</v>
      </c>
      <c r="E7" s="16">
        <v>19.48486822681974</v>
      </c>
      <c r="F7" s="17">
        <f>'[15]GSP'!$E$76</f>
        <v>4</v>
      </c>
      <c r="G7" s="17">
        <f>'[15]GSP'!$F$76</f>
        <v>15</v>
      </c>
      <c r="H7" s="17">
        <v>6</v>
      </c>
      <c r="I7" s="17">
        <f>'[15]GSP'!$G$76</f>
        <v>7947</v>
      </c>
      <c r="J7" s="17">
        <f>'[15]GSP'!$H$76</f>
        <v>42696</v>
      </c>
      <c r="K7" s="17">
        <v>22474</v>
      </c>
    </row>
    <row r="8" spans="1:11" ht="13.5">
      <c r="A8" s="14"/>
      <c r="B8" s="15" t="s">
        <v>14</v>
      </c>
      <c r="C8" s="16">
        <f>'[15]GNSP'!$C$76/100</f>
        <v>36.67237427029409</v>
      </c>
      <c r="D8" s="16">
        <f>'[15]GNSP'!$D$76/100</f>
        <v>121.31476159158066</v>
      </c>
      <c r="E8" s="16">
        <v>135.22187625728907</v>
      </c>
      <c r="F8" s="17">
        <f>'[15]GNSP'!$E$76</f>
        <v>116</v>
      </c>
      <c r="G8" s="17">
        <f>'[15]GNSP'!$F$76</f>
        <v>632</v>
      </c>
      <c r="H8" s="17">
        <v>298</v>
      </c>
      <c r="I8" s="17">
        <f>'[15]GNSP'!$G$76</f>
        <v>1685516</v>
      </c>
      <c r="J8" s="17">
        <f>'[15]GNSP'!$H$76</f>
        <v>7718061</v>
      </c>
      <c r="K8" s="17">
        <v>5865459</v>
      </c>
    </row>
    <row r="9" spans="1:11" ht="13.5">
      <c r="A9" s="14">
        <v>2</v>
      </c>
      <c r="B9" s="18" t="s">
        <v>15</v>
      </c>
      <c r="C9" s="19"/>
      <c r="D9" s="19"/>
      <c r="E9" s="19"/>
      <c r="F9" s="20"/>
      <c r="G9" s="20"/>
      <c r="H9" s="20"/>
      <c r="I9" s="20"/>
      <c r="J9" s="20"/>
      <c r="K9" s="20"/>
    </row>
    <row r="10" spans="1:11" ht="13.5">
      <c r="A10" s="14"/>
      <c r="B10" s="15" t="s">
        <v>11</v>
      </c>
      <c r="C10" s="16">
        <f>'[6]ISP'!$C$56/100</f>
        <v>-0.003992246</v>
      </c>
      <c r="D10" s="16">
        <f>'[6]ISP'!$D$56/100</f>
        <v>0.029700729</v>
      </c>
      <c r="E10" s="16">
        <v>3.376635057</v>
      </c>
      <c r="F10" s="17">
        <f>'[6]ISP'!$E$56</f>
        <v>-1</v>
      </c>
      <c r="G10" s="17">
        <f>'[6]ISP'!$F$56</f>
        <v>3</v>
      </c>
      <c r="H10" s="17">
        <v>468</v>
      </c>
      <c r="I10" s="17"/>
      <c r="J10" s="17"/>
      <c r="K10" s="17"/>
    </row>
    <row r="11" spans="1:11" ht="13.5">
      <c r="A11" s="14"/>
      <c r="B11" s="15" t="s">
        <v>12</v>
      </c>
      <c r="C11" s="16">
        <f>'[6]INSP'!$C$56/100</f>
        <v>58.26507725000001</v>
      </c>
      <c r="D11" s="16">
        <f>'[6]INSP'!$D$56/100</f>
        <v>208.70280241100002</v>
      </c>
      <c r="E11" s="16">
        <v>226.58936187999998</v>
      </c>
      <c r="F11" s="17">
        <f>'[6]INSP'!$E$56</f>
        <v>21237</v>
      </c>
      <c r="G11" s="17">
        <f>'[6]INSP'!$F$56</f>
        <v>88811</v>
      </c>
      <c r="H11" s="17">
        <v>113287</v>
      </c>
      <c r="I11" s="17"/>
      <c r="J11" s="17"/>
      <c r="K11" s="17"/>
    </row>
    <row r="12" spans="1:11" ht="13.5">
      <c r="A12" s="14"/>
      <c r="B12" s="15" t="s">
        <v>13</v>
      </c>
      <c r="C12" s="16">
        <f>'[6]GSP'!$C$76/100</f>
        <v>0.934736358</v>
      </c>
      <c r="D12" s="16">
        <f>'[6]GSP'!$D$76/100</f>
        <v>4.2346001079999995</v>
      </c>
      <c r="E12" s="16">
        <v>3.695302436</v>
      </c>
      <c r="F12" s="17">
        <f>'[6]GSP'!$E$76</f>
        <v>0</v>
      </c>
      <c r="G12" s="17">
        <f>'[6]GSP'!$F$76</f>
        <v>0</v>
      </c>
      <c r="H12" s="17">
        <v>0</v>
      </c>
      <c r="I12" s="17">
        <f>'[6]GSP'!$G$76</f>
        <v>163</v>
      </c>
      <c r="J12" s="17">
        <f>'[6]GSP'!$H$76</f>
        <v>806</v>
      </c>
      <c r="K12" s="17">
        <v>1067</v>
      </c>
    </row>
    <row r="13" spans="1:11" ht="13.5">
      <c r="A13" s="14"/>
      <c r="B13" s="15" t="s">
        <v>14</v>
      </c>
      <c r="C13" s="16">
        <f>'[6]GNSP'!$C$76/100</f>
        <v>0</v>
      </c>
      <c r="D13" s="16">
        <f>'[6]GNSP'!$D$76/100</f>
        <v>0.21430319999999997</v>
      </c>
      <c r="E13" s="16">
        <v>0.1548774</v>
      </c>
      <c r="F13" s="17">
        <f>'[6]GNSP'!$E$76</f>
        <v>0</v>
      </c>
      <c r="G13" s="17">
        <f>'[6]GNSP'!$F$76</f>
        <v>0</v>
      </c>
      <c r="H13" s="17">
        <v>0</v>
      </c>
      <c r="I13" s="17">
        <f>'[6]GNSP'!$G$76</f>
        <v>0</v>
      </c>
      <c r="J13" s="17">
        <f>'[6]GNSP'!$H$76</f>
        <v>138</v>
      </c>
      <c r="K13" s="17">
        <v>2490</v>
      </c>
    </row>
    <row r="14" spans="1:11" ht="13.5">
      <c r="A14" s="14">
        <v>3</v>
      </c>
      <c r="B14" s="18" t="s">
        <v>16</v>
      </c>
      <c r="C14" s="19"/>
      <c r="D14" s="19"/>
      <c r="E14" s="19"/>
      <c r="F14" s="20"/>
      <c r="G14" s="20"/>
      <c r="H14" s="20"/>
      <c r="I14" s="20"/>
      <c r="J14" s="20"/>
      <c r="K14" s="20"/>
    </row>
    <row r="15" spans="1:11" ht="13.5">
      <c r="A15" s="14"/>
      <c r="B15" s="15" t="s">
        <v>11</v>
      </c>
      <c r="C15" s="16">
        <f>'[19]ISP'!$C$56/100</f>
        <v>35.06173369999999</v>
      </c>
      <c r="D15" s="16">
        <f>'[19]ISP'!$D$56/100</f>
        <v>97.80269589999997</v>
      </c>
      <c r="E15" s="16">
        <v>44.79938239999999</v>
      </c>
      <c r="F15" s="17">
        <f>'[19]ISP'!$E$56</f>
        <v>5544</v>
      </c>
      <c r="G15" s="17">
        <f>'[19]ISP'!$F$56</f>
        <v>17221</v>
      </c>
      <c r="H15" s="17">
        <v>9444</v>
      </c>
      <c r="I15" s="17"/>
      <c r="J15" s="17"/>
      <c r="K15" s="17"/>
    </row>
    <row r="16" spans="1:11" ht="13.5">
      <c r="A16" s="14"/>
      <c r="B16" s="15" t="s">
        <v>12</v>
      </c>
      <c r="C16" s="21">
        <f>'[19]INSP'!$C$56/100</f>
        <v>243.38008156600006</v>
      </c>
      <c r="D16" s="21">
        <f>'[19]INSP'!$D$56/100</f>
        <v>1021.1323028630001</v>
      </c>
      <c r="E16" s="21">
        <v>824.020919203</v>
      </c>
      <c r="F16" s="22">
        <f>'[19]INSP'!$E$56</f>
        <v>217860</v>
      </c>
      <c r="G16" s="22">
        <f>'[19]INSP'!$F$56</f>
        <v>981755</v>
      </c>
      <c r="H16" s="22">
        <v>739342</v>
      </c>
      <c r="I16" s="22"/>
      <c r="J16" s="22"/>
      <c r="K16" s="22"/>
    </row>
    <row r="17" spans="1:11" ht="13.5">
      <c r="A17" s="14"/>
      <c r="B17" s="15" t="s">
        <v>13</v>
      </c>
      <c r="C17" s="16">
        <f>'[19]GSP'!$C$76/100</f>
        <v>5.180547464322895</v>
      </c>
      <c r="D17" s="16">
        <f>'[19]GSP'!$D$76/100</f>
        <v>17.049413688730894</v>
      </c>
      <c r="E17" s="16">
        <v>49.63123078259455</v>
      </c>
      <c r="F17" s="17">
        <f>'[19]GSP'!$E$76</f>
        <v>17</v>
      </c>
      <c r="G17" s="17">
        <f>'[19]GSP'!$F$76</f>
        <v>97</v>
      </c>
      <c r="H17" s="17">
        <v>2</v>
      </c>
      <c r="I17" s="17">
        <f>'[19]GSP'!$G$76</f>
        <v>63646</v>
      </c>
      <c r="J17" s="17">
        <f>'[19]GSP'!$H$76</f>
        <v>398113</v>
      </c>
      <c r="K17" s="17">
        <v>376</v>
      </c>
    </row>
    <row r="18" spans="1:11" ht="13.5">
      <c r="A18" s="14"/>
      <c r="B18" s="15" t="s">
        <v>14</v>
      </c>
      <c r="C18" s="16">
        <f>'[19]GNSP'!$C$76/100</f>
        <v>21.189753219592017</v>
      </c>
      <c r="D18" s="16">
        <f>'[19]GNSP'!$D$76/100</f>
        <v>70.13881314867137</v>
      </c>
      <c r="E18" s="16">
        <v>28.96216317960442</v>
      </c>
      <c r="F18" s="17">
        <f>'[19]GNSP'!$E$76</f>
        <v>9</v>
      </c>
      <c r="G18" s="17">
        <f>'[19]GNSP'!$F$76</f>
        <v>66</v>
      </c>
      <c r="H18" s="17">
        <v>201</v>
      </c>
      <c r="I18" s="17">
        <f>'[19]GNSP'!$G$76</f>
        <v>29382</v>
      </c>
      <c r="J18" s="17">
        <f>'[19]GNSP'!$H$76</f>
        <v>57923</v>
      </c>
      <c r="K18" s="17">
        <v>483315</v>
      </c>
    </row>
    <row r="19" spans="1:11" ht="13.5">
      <c r="A19" s="14">
        <v>4</v>
      </c>
      <c r="B19" s="18" t="s">
        <v>17</v>
      </c>
      <c r="C19" s="19"/>
      <c r="D19" s="19"/>
      <c r="E19" s="19"/>
      <c r="F19" s="20"/>
      <c r="G19" s="20"/>
      <c r="H19" s="20"/>
      <c r="I19" s="20"/>
      <c r="J19" s="20"/>
      <c r="K19" s="20"/>
    </row>
    <row r="20" spans="1:11" ht="13.5">
      <c r="A20" s="14"/>
      <c r="B20" s="15" t="s">
        <v>11</v>
      </c>
      <c r="C20" s="16">
        <f>'[11]ISP'!$C$56/100</f>
        <v>134.41335696099998</v>
      </c>
      <c r="D20" s="16">
        <f>'[11]ISP'!$D$56/100</f>
        <v>340.94550413800005</v>
      </c>
      <c r="E20" s="16">
        <v>128.50141666900004</v>
      </c>
      <c r="F20" s="17">
        <f>'[11]ISP'!$E$56</f>
        <v>12219</v>
      </c>
      <c r="G20" s="17">
        <f>'[11]ISP'!$F$56</f>
        <v>34424</v>
      </c>
      <c r="H20" s="17">
        <v>23182</v>
      </c>
      <c r="I20" s="17"/>
      <c r="J20" s="17"/>
      <c r="K20" s="17"/>
    </row>
    <row r="21" spans="1:11" ht="13.5">
      <c r="A21" s="14"/>
      <c r="B21" s="15" t="s">
        <v>12</v>
      </c>
      <c r="C21" s="16">
        <f>'[11]INSP'!$C$56/100</f>
        <v>354.917393832</v>
      </c>
      <c r="D21" s="16">
        <f>'[11]INSP'!$D$56/100</f>
        <v>1006.215217093</v>
      </c>
      <c r="E21" s="16">
        <v>967.8304677990001</v>
      </c>
      <c r="F21" s="17">
        <f>'[11]INSP'!$E$56</f>
        <v>87743</v>
      </c>
      <c r="G21" s="17">
        <f>'[11]INSP'!$F$56</f>
        <v>261026</v>
      </c>
      <c r="H21" s="17">
        <v>402141</v>
      </c>
      <c r="I21" s="17"/>
      <c r="J21" s="17"/>
      <c r="K21" s="17"/>
    </row>
    <row r="22" spans="1:11" ht="13.5">
      <c r="A22" s="14"/>
      <c r="B22" s="15" t="s">
        <v>13</v>
      </c>
      <c r="C22" s="16">
        <f>'[11]GSP'!$C$76/100</f>
        <v>318.5629315000001</v>
      </c>
      <c r="D22" s="16">
        <f>'[11]GSP'!$D$76/100</f>
        <v>887.5529722389998</v>
      </c>
      <c r="E22" s="16">
        <v>58.29291889900001</v>
      </c>
      <c r="F22" s="17">
        <f>'[11]GSP'!$E$76</f>
        <v>23</v>
      </c>
      <c r="G22" s="17">
        <f>'[11]GSP'!$F$76</f>
        <v>52</v>
      </c>
      <c r="H22" s="17">
        <v>1</v>
      </c>
      <c r="I22" s="17">
        <f>'[11]GSP'!$G$76</f>
        <v>17225</v>
      </c>
      <c r="J22" s="17">
        <f>'[11]GSP'!$H$76</f>
        <v>166874</v>
      </c>
      <c r="K22" s="17">
        <v>33015</v>
      </c>
    </row>
    <row r="23" spans="1:11" ht="13.5">
      <c r="A23" s="14"/>
      <c r="B23" s="15" t="s">
        <v>14</v>
      </c>
      <c r="C23" s="16">
        <f>'[11]GNSP'!$C$76/100</f>
        <v>42.906673604000005</v>
      </c>
      <c r="D23" s="16">
        <f>'[11]GNSP'!$D$76/100</f>
        <v>155.36874998500002</v>
      </c>
      <c r="E23" s="16">
        <v>550.0979341</v>
      </c>
      <c r="F23" s="17">
        <f>'[11]GNSP'!$E$76</f>
        <v>14</v>
      </c>
      <c r="G23" s="17">
        <f>'[11]GNSP'!$F$76</f>
        <v>22</v>
      </c>
      <c r="H23" s="17">
        <v>48</v>
      </c>
      <c r="I23" s="17">
        <f>'[11]GNSP'!$G$76</f>
        <v>92011</v>
      </c>
      <c r="J23" s="17">
        <f>'[11]GNSP'!$H$76</f>
        <v>249884</v>
      </c>
      <c r="K23" s="17">
        <v>411987</v>
      </c>
    </row>
    <row r="24" spans="1:11" ht="13.5">
      <c r="A24" s="14">
        <v>5</v>
      </c>
      <c r="B24" s="18" t="s">
        <v>18</v>
      </c>
      <c r="C24" s="19"/>
      <c r="D24" s="19"/>
      <c r="E24" s="19"/>
      <c r="F24" s="20"/>
      <c r="G24" s="20"/>
      <c r="H24" s="20"/>
      <c r="I24" s="20"/>
      <c r="J24" s="20"/>
      <c r="K24" s="20"/>
    </row>
    <row r="25" spans="1:11" ht="13.5">
      <c r="A25" s="14"/>
      <c r="B25" s="15" t="s">
        <v>11</v>
      </c>
      <c r="C25" s="21">
        <f>'[14]ISP'!$C$56/100</f>
        <v>32.065921900000006</v>
      </c>
      <c r="D25" s="21">
        <f>'[14]ISP'!$D$56/100</f>
        <v>88.64792960000001</v>
      </c>
      <c r="E25" s="21">
        <v>6.732362700000001</v>
      </c>
      <c r="F25" s="22">
        <f>'[14]ISP'!$E$56</f>
        <v>3979</v>
      </c>
      <c r="G25" s="22">
        <f>'[14]ISP'!$F$56</f>
        <v>11724</v>
      </c>
      <c r="H25" s="22">
        <v>1626</v>
      </c>
      <c r="I25" s="22"/>
      <c r="J25" s="22"/>
      <c r="K25" s="22"/>
    </row>
    <row r="26" spans="1:11" ht="13.5">
      <c r="A26" s="14"/>
      <c r="B26" s="15" t="s">
        <v>12</v>
      </c>
      <c r="C26" s="16">
        <f>'[14]INSP'!$C$56/100</f>
        <v>90.67481601600001</v>
      </c>
      <c r="D26" s="16">
        <f>'[14]INSP'!$D$56/100</f>
        <v>351.697697374</v>
      </c>
      <c r="E26" s="16">
        <v>338.60043804000003</v>
      </c>
      <c r="F26" s="17">
        <f>'[14]INSP'!$E$56</f>
        <v>52512</v>
      </c>
      <c r="G26" s="17">
        <f>'[14]INSP'!$F$56</f>
        <v>218959</v>
      </c>
      <c r="H26" s="17">
        <v>274728</v>
      </c>
      <c r="I26" s="17"/>
      <c r="J26" s="17"/>
      <c r="K26" s="17"/>
    </row>
    <row r="27" spans="1:11" ht="13.5">
      <c r="A27" s="14"/>
      <c r="B27" s="15" t="s">
        <v>13</v>
      </c>
      <c r="C27" s="16">
        <f>'[14]GSP'!$C$76/100</f>
        <v>2.4747773609999992</v>
      </c>
      <c r="D27" s="16">
        <f>'[14]GSP'!$D$76/100</f>
        <v>11.983379908000007</v>
      </c>
      <c r="E27" s="16">
        <v>10.173511217</v>
      </c>
      <c r="F27" s="17">
        <f>'[14]GSP'!$E$76</f>
        <v>4</v>
      </c>
      <c r="G27" s="17">
        <f>'[14]GSP'!$F$76</f>
        <v>6</v>
      </c>
      <c r="H27" s="17">
        <v>1</v>
      </c>
      <c r="I27" s="17">
        <f>'[14]GSP'!$G$76</f>
        <v>5963</v>
      </c>
      <c r="J27" s="17">
        <f>'[14]GSP'!$H$76</f>
        <v>22132</v>
      </c>
      <c r="K27" s="17">
        <v>14845</v>
      </c>
    </row>
    <row r="28" spans="1:11" ht="13.5">
      <c r="A28" s="14"/>
      <c r="B28" s="15" t="s">
        <v>14</v>
      </c>
      <c r="C28" s="21">
        <f>'[14]GNSP'!$C$76/100</f>
        <v>11.678588274</v>
      </c>
      <c r="D28" s="21">
        <f>'[14]GNSP'!$D$76/100</f>
        <v>49.92032387612966</v>
      </c>
      <c r="E28" s="21">
        <v>34.792299018</v>
      </c>
      <c r="F28" s="22">
        <f>'[14]GNSP'!$E$76</f>
        <v>9</v>
      </c>
      <c r="G28" s="22">
        <f>'[14]GNSP'!$F$76</f>
        <v>42</v>
      </c>
      <c r="H28" s="22">
        <v>33</v>
      </c>
      <c r="I28" s="22">
        <f>'[14]GNSP'!$G$76</f>
        <v>65595</v>
      </c>
      <c r="J28" s="22">
        <f>'[14]GNSP'!$H$76</f>
        <v>100770</v>
      </c>
      <c r="K28" s="22">
        <v>73693</v>
      </c>
    </row>
    <row r="29" spans="1:11" ht="13.5">
      <c r="A29" s="14">
        <v>6</v>
      </c>
      <c r="B29" s="23" t="s">
        <v>19</v>
      </c>
      <c r="C29" s="19"/>
      <c r="D29" s="19"/>
      <c r="E29" s="19"/>
      <c r="F29" s="20"/>
      <c r="G29" s="20"/>
      <c r="H29" s="20"/>
      <c r="I29" s="20"/>
      <c r="J29" s="20"/>
      <c r="K29" s="20"/>
    </row>
    <row r="30" spans="1:11" ht="13.5">
      <c r="A30" s="14"/>
      <c r="B30" s="15" t="s">
        <v>11</v>
      </c>
      <c r="C30" s="16">
        <f>'[20]ISP'!$C$56/100</f>
        <v>15.018727173000004</v>
      </c>
      <c r="D30" s="16">
        <f>'[20]ISP'!$D$56/100</f>
        <v>49.58216046500001</v>
      </c>
      <c r="E30" s="16">
        <v>49.0017</v>
      </c>
      <c r="F30" s="17">
        <f>'[20]ISP'!$E$56</f>
        <v>5495</v>
      </c>
      <c r="G30" s="17">
        <f>'[20]ISP'!$F$56</f>
        <v>15614</v>
      </c>
      <c r="H30" s="17">
        <v>119054</v>
      </c>
      <c r="I30" s="17"/>
      <c r="J30" s="17"/>
      <c r="K30" s="17"/>
    </row>
    <row r="31" spans="1:11" ht="13.5">
      <c r="A31" s="14"/>
      <c r="B31" s="15" t="s">
        <v>12</v>
      </c>
      <c r="C31" s="16">
        <f>'[20]INSP'!$C$56/100</f>
        <v>317.84066078800004</v>
      </c>
      <c r="D31" s="16">
        <f>'[20]INSP'!$D$56/100</f>
        <v>1162.091487075</v>
      </c>
      <c r="E31" s="16">
        <v>771.6976999999999</v>
      </c>
      <c r="F31" s="17">
        <f>'[20]INSP'!$E$56</f>
        <v>60326</v>
      </c>
      <c r="G31" s="17">
        <f>'[20]INSP'!$F$56</f>
        <v>245965</v>
      </c>
      <c r="H31" s="17">
        <v>241579</v>
      </c>
      <c r="I31" s="17"/>
      <c r="J31" s="17"/>
      <c r="K31" s="17"/>
    </row>
    <row r="32" spans="1:11" ht="13.5">
      <c r="A32" s="14"/>
      <c r="B32" s="15" t="s">
        <v>13</v>
      </c>
      <c r="C32" s="21">
        <f>'[20]GSP'!$C$76/100</f>
        <v>0.473409946</v>
      </c>
      <c r="D32" s="21">
        <f>'[20]GSP'!$D$76/100</f>
        <v>3.2304868520000003</v>
      </c>
      <c r="E32" s="21">
        <v>53.52760309</v>
      </c>
      <c r="F32" s="22">
        <f>'[20]GSP'!$E$76</f>
        <v>12</v>
      </c>
      <c r="G32" s="22">
        <f>'[20]GSP'!$F$76</f>
        <v>76</v>
      </c>
      <c r="H32" s="22">
        <v>97</v>
      </c>
      <c r="I32" s="22">
        <f>'[20]GSP'!$G$76</f>
        <v>12432</v>
      </c>
      <c r="J32" s="22">
        <f>'[20]GSP'!$H$76</f>
        <v>78736</v>
      </c>
      <c r="K32" s="22">
        <v>129057</v>
      </c>
    </row>
    <row r="33" spans="1:11" ht="13.5">
      <c r="A33" s="14"/>
      <c r="B33" s="15" t="s">
        <v>14</v>
      </c>
      <c r="C33" s="21">
        <f>'[20]GNSP'!$C$76/100</f>
        <v>25.446108617999997</v>
      </c>
      <c r="D33" s="21">
        <f>'[20]GNSP'!$D$76/100</f>
        <v>156.630935239</v>
      </c>
      <c r="E33" s="21">
        <v>18.28601317</v>
      </c>
      <c r="F33" s="22">
        <f>'[20]GNSP'!$E$76</f>
        <v>26</v>
      </c>
      <c r="G33" s="22">
        <f>'[20]GNSP'!$F$76</f>
        <v>43</v>
      </c>
      <c r="H33" s="22">
        <v>3</v>
      </c>
      <c r="I33" s="22">
        <f>'[20]GNSP'!$G$76</f>
        <v>38844</v>
      </c>
      <c r="J33" s="22">
        <f>'[20]GNSP'!$H$76</f>
        <v>94688</v>
      </c>
      <c r="K33" s="22">
        <v>4800</v>
      </c>
    </row>
    <row r="34" spans="1:11" ht="13.5">
      <c r="A34" s="14">
        <v>7</v>
      </c>
      <c r="B34" s="18" t="s">
        <v>20</v>
      </c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3.5">
      <c r="A35" s="14"/>
      <c r="B35" s="15" t="s">
        <v>11</v>
      </c>
      <c r="C35" s="16">
        <f>'[4]ISP'!$C$56/100</f>
        <v>2.1462526680000003</v>
      </c>
      <c r="D35" s="21">
        <f>'[4]ISP'!$D$56/100</f>
        <v>6.9345909400000005</v>
      </c>
      <c r="E35" s="21">
        <v>51.148754859</v>
      </c>
      <c r="F35" s="17">
        <f>'[4]ISP'!$E$56</f>
        <v>41</v>
      </c>
      <c r="G35" s="22">
        <f>'[4]ISP'!$F$56</f>
        <v>137</v>
      </c>
      <c r="H35" s="22">
        <v>5711</v>
      </c>
      <c r="I35" s="17"/>
      <c r="J35" s="22"/>
      <c r="K35" s="22"/>
    </row>
    <row r="36" spans="1:11" ht="13.5">
      <c r="A36" s="14"/>
      <c r="B36" s="15" t="s">
        <v>12</v>
      </c>
      <c r="C36" s="21">
        <f>'[4]INSP'!$C$56/100</f>
        <v>526.9579534689999</v>
      </c>
      <c r="D36" s="21">
        <f>'[4]INSP'!$D$56/100</f>
        <v>2082.453183274</v>
      </c>
      <c r="E36" s="21">
        <v>1347.3793438369999</v>
      </c>
      <c r="F36" s="22">
        <f>'[4]INSP'!$E$56</f>
        <v>151465</v>
      </c>
      <c r="G36" s="22">
        <f>'[4]INSP'!$F$56</f>
        <v>610783</v>
      </c>
      <c r="H36" s="22">
        <v>650816</v>
      </c>
      <c r="I36" s="22"/>
      <c r="J36" s="22"/>
      <c r="K36" s="22"/>
    </row>
    <row r="37" spans="1:11" ht="13.5">
      <c r="A37" s="14"/>
      <c r="B37" s="15" t="s">
        <v>13</v>
      </c>
      <c r="C37" s="24">
        <f>'[4]GSP'!$C$76/100</f>
        <v>25.414381028000008</v>
      </c>
      <c r="D37" s="24">
        <f>'[4]GSP'!$D$76/100</f>
        <v>86.93308198300001</v>
      </c>
      <c r="E37" s="24">
        <v>66.31238954770417</v>
      </c>
      <c r="F37" s="25">
        <f>'[4]GSP'!$E$76</f>
        <v>13</v>
      </c>
      <c r="G37" s="25">
        <f>'[4]GSP'!$F$76</f>
        <v>60</v>
      </c>
      <c r="H37" s="25">
        <v>163</v>
      </c>
      <c r="I37" s="25">
        <f>'[4]GSP'!$G$76</f>
        <v>481225</v>
      </c>
      <c r="J37" s="25">
        <f>'[4]GSP'!$H$76</f>
        <v>1070209</v>
      </c>
      <c r="K37" s="25">
        <v>399263</v>
      </c>
    </row>
    <row r="38" spans="1:11" ht="13.5">
      <c r="A38" s="26"/>
      <c r="B38" s="27" t="s">
        <v>14</v>
      </c>
      <c r="C38" s="28">
        <f>'[4]GNSP'!$C$76/100</f>
        <v>46.04308886999999</v>
      </c>
      <c r="D38" s="28">
        <f>'[4]GNSP'!$D$76/100</f>
        <v>414.8228</v>
      </c>
      <c r="E38" s="16">
        <v>260.69455059200004</v>
      </c>
      <c r="F38" s="29">
        <f>'[4]GNSP'!$E$76</f>
        <v>11</v>
      </c>
      <c r="G38" s="29">
        <f>'[4]GNSP'!$F$76</f>
        <v>24</v>
      </c>
      <c r="H38" s="17">
        <v>246</v>
      </c>
      <c r="I38" s="29">
        <f>'[4]GNSP'!$G$76</f>
        <v>90007</v>
      </c>
      <c r="J38" s="29">
        <f>'[4]GNSP'!$H$76</f>
        <v>319465</v>
      </c>
      <c r="K38" s="17">
        <v>323640</v>
      </c>
    </row>
    <row r="39" spans="1:36" s="31" customFormat="1" ht="13.5">
      <c r="A39" s="14">
        <v>8</v>
      </c>
      <c r="B39" s="18" t="s">
        <v>21</v>
      </c>
      <c r="C39" s="19"/>
      <c r="D39" s="19"/>
      <c r="E39" s="19"/>
      <c r="F39" s="20"/>
      <c r="G39" s="20"/>
      <c r="H39" s="20"/>
      <c r="I39" s="20"/>
      <c r="J39" s="20"/>
      <c r="K39" s="20"/>
      <c r="L39" s="30"/>
      <c r="M39" s="30"/>
      <c r="N39" s="30"/>
      <c r="O39" s="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13.5">
      <c r="A40" s="14"/>
      <c r="B40" s="15" t="s">
        <v>11</v>
      </c>
      <c r="C40" s="32">
        <f>'[2]ISP'!$C$56/100</f>
        <v>1.4043331544510382</v>
      </c>
      <c r="D40" s="32">
        <f>'[2]ISP'!$D$56/100</f>
        <v>8.836578192414699</v>
      </c>
      <c r="E40" s="32">
        <v>18.170459699499997</v>
      </c>
      <c r="F40" s="33">
        <f>'[2]ISP'!$E$56</f>
        <v>34</v>
      </c>
      <c r="G40" s="33">
        <f>'[2]ISP'!$F$56</f>
        <v>26289</v>
      </c>
      <c r="H40" s="33">
        <v>44179</v>
      </c>
      <c r="I40" s="33"/>
      <c r="J40" s="33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1" customFormat="1" ht="13.5">
      <c r="A41" s="14"/>
      <c r="B41" s="15" t="s">
        <v>12</v>
      </c>
      <c r="C41" s="32">
        <f>'[2]INSP'!$C$56/100</f>
        <v>221.65873976700001</v>
      </c>
      <c r="D41" s="32">
        <f>'[2]INSP'!$D$56/100</f>
        <v>757.132887889</v>
      </c>
      <c r="E41" s="32">
        <v>763.7760480679999</v>
      </c>
      <c r="F41" s="33">
        <f>'[2]INSP'!$E$56</f>
        <v>118995</v>
      </c>
      <c r="G41" s="33">
        <f>'[2]INSP'!$F$56</f>
        <v>555200</v>
      </c>
      <c r="H41" s="33">
        <v>564909</v>
      </c>
      <c r="I41" s="33"/>
      <c r="J41" s="33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31" customFormat="1" ht="13.5">
      <c r="A42" s="14"/>
      <c r="B42" s="15" t="s">
        <v>13</v>
      </c>
      <c r="C42" s="32">
        <f>'[2]GSP'!$C$76/100</f>
        <v>0.569513714</v>
      </c>
      <c r="D42" s="32">
        <f>'[2]GSP'!$D$76/100</f>
        <v>2.1394164686756842</v>
      </c>
      <c r="E42" s="32">
        <v>0.23569859099999996</v>
      </c>
      <c r="F42" s="33">
        <f>'[2]GSP'!$E$76</f>
        <v>0</v>
      </c>
      <c r="G42" s="33">
        <f>'[2]GSP'!$F$76</f>
        <v>1</v>
      </c>
      <c r="H42" s="33">
        <v>0</v>
      </c>
      <c r="I42" s="33">
        <f>'[2]GSP'!$G$76</f>
        <v>141</v>
      </c>
      <c r="J42" s="33">
        <f>'[2]GSP'!$H$76</f>
        <v>541</v>
      </c>
      <c r="K42" s="33">
        <v>584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ht="13.5">
      <c r="A43" s="14"/>
      <c r="B43" s="15" t="s">
        <v>14</v>
      </c>
      <c r="C43" s="16">
        <f>'[2]GNSP'!$C$76/100</f>
        <v>31.420899185</v>
      </c>
      <c r="D43" s="16">
        <f>'[2]GNSP'!$D$76/100</f>
        <v>139.5272688869889</v>
      </c>
      <c r="E43" s="16">
        <v>76.7106192</v>
      </c>
      <c r="F43" s="17">
        <f>'[2]GNSP'!$E$76</f>
        <v>24</v>
      </c>
      <c r="G43" s="17">
        <f>'[2]GNSP'!$F$76</f>
        <v>100</v>
      </c>
      <c r="H43" s="17">
        <v>88</v>
      </c>
      <c r="I43" s="17">
        <f>'[2]GNSP'!$G$76</f>
        <v>75326</v>
      </c>
      <c r="J43" s="17">
        <f>'[2]GNSP'!$H$76</f>
        <v>277890</v>
      </c>
      <c r="K43" s="17">
        <v>136579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11" ht="13.5">
      <c r="A44" s="9">
        <v>9</v>
      </c>
      <c r="B44" s="10" t="s">
        <v>22</v>
      </c>
      <c r="C44" s="11"/>
      <c r="D44" s="11"/>
      <c r="E44" s="19"/>
      <c r="F44" s="13"/>
      <c r="G44" s="13"/>
      <c r="H44" s="20"/>
      <c r="I44" s="13"/>
      <c r="J44" s="13"/>
      <c r="K44" s="20"/>
    </row>
    <row r="45" spans="1:11" ht="13.5">
      <c r="A45" s="14"/>
      <c r="B45" s="15" t="s">
        <v>11</v>
      </c>
      <c r="C45" s="21">
        <f>'[13]ISP'!$C$56/100</f>
        <v>9.136299999999999</v>
      </c>
      <c r="D45" s="21">
        <f>'[13]ISP'!$D$56/100</f>
        <v>16.5989</v>
      </c>
      <c r="E45" s="21">
        <v>32.5279243</v>
      </c>
      <c r="F45" s="22">
        <f>'[13]ISP'!$E$56</f>
        <v>498</v>
      </c>
      <c r="G45" s="22">
        <f>'[13]ISP'!$F$56</f>
        <v>1062</v>
      </c>
      <c r="H45" s="22">
        <v>4307</v>
      </c>
      <c r="I45" s="22"/>
      <c r="J45" s="22"/>
      <c r="K45" s="22"/>
    </row>
    <row r="46" spans="1:11" ht="13.5">
      <c r="A46" s="14"/>
      <c r="B46" s="15" t="s">
        <v>12</v>
      </c>
      <c r="C46" s="21">
        <f>'[13]INSP'!$C$56/100</f>
        <v>80.4046</v>
      </c>
      <c r="D46" s="21">
        <f>'[13]INSP'!$D$56/100</f>
        <v>255.8244</v>
      </c>
      <c r="E46" s="21">
        <v>198.55467559999997</v>
      </c>
      <c r="F46" s="22">
        <f>'[13]INSP'!$E$56</f>
        <v>17260</v>
      </c>
      <c r="G46" s="22">
        <f>'[13]INSP'!$F$56</f>
        <v>80173</v>
      </c>
      <c r="H46" s="22">
        <v>80411</v>
      </c>
      <c r="I46" s="22"/>
      <c r="J46" s="22"/>
      <c r="K46" s="22"/>
    </row>
    <row r="47" spans="1:11" ht="13.5">
      <c r="A47" s="14"/>
      <c r="B47" s="15" t="s">
        <v>13</v>
      </c>
      <c r="C47" s="21">
        <f>'[13]GSP'!$C$76/100</f>
        <v>0.0848</v>
      </c>
      <c r="D47" s="21">
        <f>'[13]GSP'!$D$76/100</f>
        <v>0.2169</v>
      </c>
      <c r="E47" s="21">
        <v>0</v>
      </c>
      <c r="F47" s="22">
        <f>'[13]GSP'!$E$76</f>
        <v>1</v>
      </c>
      <c r="G47" s="22">
        <f>'[13]GSP'!$F$76</f>
        <v>1</v>
      </c>
      <c r="H47" s="22">
        <v>0</v>
      </c>
      <c r="I47" s="22">
        <f>'[13]GSP'!$G$76</f>
        <v>421</v>
      </c>
      <c r="J47" s="22">
        <f>'[13]GSP'!$H$76</f>
        <v>1318</v>
      </c>
      <c r="K47" s="22">
        <v>0</v>
      </c>
    </row>
    <row r="48" spans="1:11" ht="13.5">
      <c r="A48" s="14"/>
      <c r="B48" s="15" t="s">
        <v>14</v>
      </c>
      <c r="C48" s="21">
        <f>'[13]GNSP'!$C$76/100</f>
        <v>7.1103</v>
      </c>
      <c r="D48" s="21">
        <f>'[13]GNSP'!$D$76/100</f>
        <v>20.0785</v>
      </c>
      <c r="E48" s="21">
        <v>13.4855413</v>
      </c>
      <c r="F48" s="22">
        <f>'[13]GNSP'!$E$76</f>
        <v>18</v>
      </c>
      <c r="G48" s="22">
        <f>'[13]GNSP'!$F$76</f>
        <v>53</v>
      </c>
      <c r="H48" s="22">
        <v>35</v>
      </c>
      <c r="I48" s="22">
        <f>'[13]GNSP'!$G$76</f>
        <v>274609</v>
      </c>
      <c r="J48" s="22">
        <f>'[13]GNSP'!$H$76</f>
        <v>889155</v>
      </c>
      <c r="K48" s="22">
        <v>759864</v>
      </c>
    </row>
    <row r="49" spans="1:11" ht="13.5">
      <c r="A49" s="14">
        <v>10</v>
      </c>
      <c r="B49" s="18" t="s">
        <v>23</v>
      </c>
      <c r="C49" s="19"/>
      <c r="D49" s="19"/>
      <c r="E49" s="19"/>
      <c r="F49" s="20"/>
      <c r="G49" s="20"/>
      <c r="H49" s="20"/>
      <c r="I49" s="20"/>
      <c r="J49" s="20"/>
      <c r="K49" s="20"/>
    </row>
    <row r="50" spans="1:11" ht="13.5">
      <c r="A50" s="14"/>
      <c r="B50" s="15" t="s">
        <v>11</v>
      </c>
      <c r="C50" s="16">
        <f>'[7]ISP'!$C$56/100</f>
        <v>5.709300799999999</v>
      </c>
      <c r="D50" s="16">
        <f>'[7]ISP'!$D$56/100</f>
        <v>26.6654088</v>
      </c>
      <c r="E50" s="16">
        <v>4.76603575</v>
      </c>
      <c r="F50" s="17">
        <f>'[7]ISP'!$E$56</f>
        <v>616</v>
      </c>
      <c r="G50" s="17">
        <f>'[7]ISP'!$F$56</f>
        <v>2694</v>
      </c>
      <c r="H50" s="17">
        <v>679</v>
      </c>
      <c r="I50" s="17"/>
      <c r="J50" s="17"/>
      <c r="K50" s="17"/>
    </row>
    <row r="51" spans="1:11" ht="13.5">
      <c r="A51" s="14"/>
      <c r="B51" s="15" t="s">
        <v>12</v>
      </c>
      <c r="C51" s="16">
        <f>'[7]INSP'!$C$56/100</f>
        <v>97.34620737899999</v>
      </c>
      <c r="D51" s="16">
        <f>'[7]INSP'!$D$56/100</f>
        <v>317.74192852199997</v>
      </c>
      <c r="E51" s="16">
        <v>235.801396107</v>
      </c>
      <c r="F51" s="17">
        <f>'[7]INSP'!$E$56</f>
        <v>28456</v>
      </c>
      <c r="G51" s="17">
        <f>'[7]INSP'!$F$56</f>
        <v>110979</v>
      </c>
      <c r="H51" s="17">
        <v>99581</v>
      </c>
      <c r="I51" s="17"/>
      <c r="J51" s="17"/>
      <c r="K51" s="17"/>
    </row>
    <row r="52" spans="1:11" ht="13.5">
      <c r="A52" s="14"/>
      <c r="B52" s="15" t="s">
        <v>13</v>
      </c>
      <c r="C52" s="16">
        <f>'[7]GSP'!$C$76/100</f>
        <v>9.468646383723478</v>
      </c>
      <c r="D52" s="16">
        <f>'[7]GSP'!$D$76/100</f>
        <v>39.160882535040976</v>
      </c>
      <c r="E52" s="16">
        <v>14.413068874337092</v>
      </c>
      <c r="F52" s="17">
        <f>'[7]GSP'!$E$76</f>
        <v>0</v>
      </c>
      <c r="G52" s="17">
        <f>'[7]GSP'!$F$76</f>
        <v>1</v>
      </c>
      <c r="H52" s="17">
        <v>4</v>
      </c>
      <c r="I52" s="17">
        <f>'[7]GSP'!$G$76</f>
        <v>39638</v>
      </c>
      <c r="J52" s="17">
        <f>'[7]GSP'!$H$76</f>
        <v>147727</v>
      </c>
      <c r="K52" s="17">
        <v>44807</v>
      </c>
    </row>
    <row r="53" spans="1:11" ht="13.5">
      <c r="A53" s="14"/>
      <c r="B53" s="15" t="s">
        <v>14</v>
      </c>
      <c r="C53" s="16">
        <f>'[7]GNSP'!$C$76/100</f>
        <v>7.650054585656901</v>
      </c>
      <c r="D53" s="16">
        <f>'[7]GNSP'!$D$76/100</f>
        <v>57.96056675462505</v>
      </c>
      <c r="E53" s="16">
        <v>30.24557395069256</v>
      </c>
      <c r="F53" s="17">
        <f>'[7]GNSP'!$E$76</f>
        <v>67</v>
      </c>
      <c r="G53" s="17">
        <f>'[7]GNSP'!$F$76</f>
        <v>313</v>
      </c>
      <c r="H53" s="17">
        <v>214</v>
      </c>
      <c r="I53" s="17">
        <f>'[7]GNSP'!$G$76</f>
        <v>184650</v>
      </c>
      <c r="J53" s="17">
        <f>'[7]GNSP'!$H$76</f>
        <v>655452</v>
      </c>
      <c r="K53" s="17">
        <v>229871</v>
      </c>
    </row>
    <row r="54" spans="1:11" ht="13.5">
      <c r="A54" s="14">
        <v>11</v>
      </c>
      <c r="B54" s="18" t="s">
        <v>24</v>
      </c>
      <c r="C54" s="19"/>
      <c r="D54" s="19"/>
      <c r="E54" s="19"/>
      <c r="F54" s="20"/>
      <c r="G54" s="20"/>
      <c r="H54" s="20"/>
      <c r="I54" s="20"/>
      <c r="J54" s="20"/>
      <c r="K54" s="20"/>
    </row>
    <row r="55" spans="1:11" ht="13.5">
      <c r="A55" s="14"/>
      <c r="B55" s="15" t="s">
        <v>11</v>
      </c>
      <c r="C55" s="16">
        <f>'[22]ISP'!$C$56/100</f>
        <v>19.663814905899997</v>
      </c>
      <c r="D55" s="16">
        <f>'[22]ISP'!$D$56/100</f>
        <v>84.2940716819</v>
      </c>
      <c r="E55" s="16">
        <v>79.775285022</v>
      </c>
      <c r="F55" s="17">
        <f>'[22]ISP'!$E$56</f>
        <v>119</v>
      </c>
      <c r="G55" s="17">
        <f>'[22]ISP'!$F$56</f>
        <v>769</v>
      </c>
      <c r="H55" s="17">
        <v>12663</v>
      </c>
      <c r="I55" s="17"/>
      <c r="J55" s="17"/>
      <c r="K55" s="17"/>
    </row>
    <row r="56" spans="1:11" ht="13.5">
      <c r="A56" s="14"/>
      <c r="B56" s="15" t="s">
        <v>12</v>
      </c>
      <c r="C56" s="16">
        <f>'[22]INSP'!$C$56/100</f>
        <v>137.609380677</v>
      </c>
      <c r="D56" s="16">
        <f>'[22]INSP'!$D$56/100</f>
        <v>635.1375806269999</v>
      </c>
      <c r="E56" s="16">
        <v>590.8809623719999</v>
      </c>
      <c r="F56" s="17">
        <f>'[22]INSP'!$E$56</f>
        <v>64505</v>
      </c>
      <c r="G56" s="17">
        <f>'[22]INSP'!$F$56</f>
        <v>324655</v>
      </c>
      <c r="H56" s="17">
        <v>384564</v>
      </c>
      <c r="I56" s="17"/>
      <c r="J56" s="17"/>
      <c r="K56" s="17"/>
    </row>
    <row r="57" spans="1:11" ht="13.5">
      <c r="A57" s="14"/>
      <c r="B57" s="15" t="s">
        <v>13</v>
      </c>
      <c r="C57" s="16">
        <f>'[22]GSP'!$C$76/100</f>
        <v>4.815381133000002</v>
      </c>
      <c r="D57" s="16">
        <f>'[22]GSP'!$D$76/100</f>
        <v>9.035475141000001</v>
      </c>
      <c r="E57" s="16">
        <v>0.8665262469999999</v>
      </c>
      <c r="F57" s="17">
        <f>'[22]GSP'!$E$76</f>
        <v>8</v>
      </c>
      <c r="G57" s="17">
        <f>'[22]GSP'!$F$76</f>
        <v>21</v>
      </c>
      <c r="H57" s="17">
        <v>9</v>
      </c>
      <c r="I57" s="17">
        <f>'[22]GSP'!$G$76</f>
        <v>572950</v>
      </c>
      <c r="J57" s="17">
        <f>'[22]GSP'!$H$76</f>
        <v>1069348</v>
      </c>
      <c r="K57" s="17">
        <v>273021</v>
      </c>
    </row>
    <row r="58" spans="1:11" ht="13.5">
      <c r="A58" s="14"/>
      <c r="B58" s="15" t="s">
        <v>14</v>
      </c>
      <c r="C58" s="16">
        <f>'[22]GNSP'!$C$76/100</f>
        <v>9.137833311999996</v>
      </c>
      <c r="D58" s="16">
        <f>'[22]GNSP'!$D$76/100</f>
        <v>42.210708348000004</v>
      </c>
      <c r="E58" s="16">
        <v>24.764660449999997</v>
      </c>
      <c r="F58" s="17">
        <f>'[22]GNSP'!$E$76</f>
        <v>31</v>
      </c>
      <c r="G58" s="17">
        <f>'[22]GNSP'!$F$76</f>
        <v>422</v>
      </c>
      <c r="H58" s="17">
        <v>327</v>
      </c>
      <c r="I58" s="17">
        <f>'[22]GNSP'!$G$76</f>
        <v>2567456</v>
      </c>
      <c r="J58" s="17">
        <f>'[22]GNSP'!$H$76</f>
        <v>5925154</v>
      </c>
      <c r="K58" s="17">
        <v>2403274</v>
      </c>
    </row>
    <row r="59" spans="1:11" ht="13.5">
      <c r="A59" s="14">
        <v>12</v>
      </c>
      <c r="B59" s="18" t="s">
        <v>25</v>
      </c>
      <c r="C59" s="19"/>
      <c r="D59" s="19"/>
      <c r="E59" s="19"/>
      <c r="F59" s="20"/>
      <c r="G59" s="20"/>
      <c r="H59" s="20"/>
      <c r="I59" s="20"/>
      <c r="J59" s="20"/>
      <c r="K59" s="20"/>
    </row>
    <row r="60" spans="1:11" ht="13.5">
      <c r="A60" s="14"/>
      <c r="B60" s="15" t="s">
        <v>11</v>
      </c>
      <c r="C60" s="21">
        <f>'[18]ISP'!$C$56/100</f>
        <v>37.5768</v>
      </c>
      <c r="D60" s="21">
        <f>'[18]ISP'!$D$56/100</f>
        <v>45.553404300000004</v>
      </c>
      <c r="E60" s="21">
        <v>2.7994</v>
      </c>
      <c r="F60" s="22">
        <f>'[18]ISP'!$E$56</f>
        <v>5179</v>
      </c>
      <c r="G60" s="22">
        <f>'[18]ISP'!$F$56</f>
        <v>6510</v>
      </c>
      <c r="H60" s="22">
        <v>417</v>
      </c>
      <c r="I60" s="22"/>
      <c r="J60" s="22"/>
      <c r="K60" s="22"/>
    </row>
    <row r="61" spans="1:11" ht="13.5">
      <c r="A61" s="14"/>
      <c r="B61" s="15" t="s">
        <v>12</v>
      </c>
      <c r="C61" s="21">
        <f>'[18]INSP'!$C$56/100</f>
        <v>59.39160000000001</v>
      </c>
      <c r="D61" s="21">
        <f>'[18]INSP'!$D$56/100</f>
        <v>190.86388000000002</v>
      </c>
      <c r="E61" s="21">
        <v>265.08639999999997</v>
      </c>
      <c r="F61" s="22">
        <f>'[18]INSP'!$E$56</f>
        <v>18160</v>
      </c>
      <c r="G61" s="22">
        <f>'[18]INSP'!$F$56</f>
        <v>65179</v>
      </c>
      <c r="H61" s="22">
        <v>93763</v>
      </c>
      <c r="I61" s="22"/>
      <c r="J61" s="22"/>
      <c r="K61" s="22"/>
    </row>
    <row r="62" spans="1:11" ht="13.5">
      <c r="A62" s="14"/>
      <c r="B62" s="15" t="s">
        <v>13</v>
      </c>
      <c r="C62" s="16">
        <f>'[18]GSP'!$C$76/100</f>
        <v>0.5097</v>
      </c>
      <c r="D62" s="16">
        <f>'[18]GSP'!$D$76/100</f>
        <v>6.8173</v>
      </c>
      <c r="E62" s="16">
        <v>12.2824</v>
      </c>
      <c r="F62" s="17">
        <f>'[18]GSP'!$E$76</f>
        <v>0</v>
      </c>
      <c r="G62" s="17">
        <f>'[18]GSP'!$F$76</f>
        <v>0</v>
      </c>
      <c r="H62" s="17">
        <v>0</v>
      </c>
      <c r="I62" s="17">
        <f>'[18]GSP'!$G$76</f>
        <v>431</v>
      </c>
      <c r="J62" s="17">
        <f>'[18]GSP'!$H$76</f>
        <v>3603</v>
      </c>
      <c r="K62" s="17">
        <v>6185</v>
      </c>
    </row>
    <row r="63" spans="1:11" ht="13.5">
      <c r="A63" s="14"/>
      <c r="B63" s="15" t="s">
        <v>14</v>
      </c>
      <c r="C63" s="16">
        <f>'[18]GNSP'!$C$76/100</f>
        <v>4.0114085</v>
      </c>
      <c r="D63" s="16">
        <f>'[18]GNSP'!$D$76/100</f>
        <v>13.6086085</v>
      </c>
      <c r="E63" s="16">
        <v>12.988800000000001</v>
      </c>
      <c r="F63" s="17">
        <f>'[18]GNSP'!$E$76</f>
        <v>40</v>
      </c>
      <c r="G63" s="17">
        <f>'[18]GNSP'!$F$76</f>
        <v>156</v>
      </c>
      <c r="H63" s="17">
        <v>79</v>
      </c>
      <c r="I63" s="17">
        <f>'[18]GNSP'!$G$76</f>
        <v>342838</v>
      </c>
      <c r="J63" s="17">
        <f>'[18]GNSP'!$H$76</f>
        <v>1027765</v>
      </c>
      <c r="K63" s="17">
        <v>130679</v>
      </c>
    </row>
    <row r="64" spans="1:11" ht="13.5">
      <c r="A64" s="14">
        <v>13</v>
      </c>
      <c r="B64" s="18" t="s">
        <v>26</v>
      </c>
      <c r="C64" s="19"/>
      <c r="D64" s="19"/>
      <c r="E64" s="19"/>
      <c r="F64" s="20"/>
      <c r="G64" s="20"/>
      <c r="H64" s="20"/>
      <c r="I64" s="20"/>
      <c r="J64" s="20"/>
      <c r="K64" s="20"/>
    </row>
    <row r="65" spans="1:11" ht="13.5">
      <c r="A65" s="14"/>
      <c r="B65" s="15" t="s">
        <v>11</v>
      </c>
      <c r="C65" s="16">
        <f>'[9]ISP'!$C$56/100</f>
        <v>7.798335</v>
      </c>
      <c r="D65" s="16">
        <f>'[9]ISP'!$D$56/100</f>
        <v>17.225695</v>
      </c>
      <c r="E65" s="16">
        <v>11.187440000000002</v>
      </c>
      <c r="F65" s="17">
        <f>'[9]ISP'!$E$56</f>
        <v>1822</v>
      </c>
      <c r="G65" s="17">
        <f>'[9]ISP'!$F$56</f>
        <v>4210</v>
      </c>
      <c r="H65" s="17">
        <v>3291</v>
      </c>
      <c r="I65" s="17"/>
      <c r="J65" s="17"/>
      <c r="K65" s="17"/>
    </row>
    <row r="66" spans="1:11" ht="13.5">
      <c r="A66" s="14"/>
      <c r="B66" s="15" t="s">
        <v>12</v>
      </c>
      <c r="C66" s="16">
        <f>'[9]INSP'!$C$56/100</f>
        <v>6.1996766</v>
      </c>
      <c r="D66" s="16">
        <f>'[9]INSP'!$D$56/100</f>
        <v>20.344324697</v>
      </c>
      <c r="E66" s="16">
        <v>22.2486142</v>
      </c>
      <c r="F66" s="17">
        <f>'[9]INSP'!$E$56</f>
        <v>6429</v>
      </c>
      <c r="G66" s="17">
        <f>'[9]INSP'!$F$56</f>
        <v>23265</v>
      </c>
      <c r="H66" s="17">
        <v>25167</v>
      </c>
      <c r="I66" s="17"/>
      <c r="J66" s="17"/>
      <c r="K66" s="17"/>
    </row>
    <row r="67" spans="1:11" ht="13.5">
      <c r="A67" s="14"/>
      <c r="B67" s="15" t="s">
        <v>13</v>
      </c>
      <c r="C67" s="16">
        <f>'[9]GSP'!$C$76/100</f>
        <v>0</v>
      </c>
      <c r="D67" s="16">
        <f>'[9]GSP'!$D$76/100</f>
        <v>0</v>
      </c>
      <c r="E67" s="16">
        <v>0</v>
      </c>
      <c r="F67" s="17">
        <f>'[9]GSP'!$E$76</f>
        <v>0</v>
      </c>
      <c r="G67" s="17">
        <f>'[9]GSP'!$F$76</f>
        <v>0</v>
      </c>
      <c r="H67" s="17">
        <v>0</v>
      </c>
      <c r="I67" s="17">
        <f>'[9]GSP'!$G$76</f>
        <v>0</v>
      </c>
      <c r="J67" s="17">
        <f>'[9]GSP'!$H$76</f>
        <v>0</v>
      </c>
      <c r="K67" s="17">
        <v>0</v>
      </c>
    </row>
    <row r="68" spans="1:11" ht="13.5">
      <c r="A68" s="14"/>
      <c r="B68" s="15" t="s">
        <v>14</v>
      </c>
      <c r="C68" s="16">
        <f>'[9]GNSP'!$C$76/100</f>
        <v>0</v>
      </c>
      <c r="D68" s="16">
        <f>'[9]GNSP'!$D$76/100</f>
        <v>0</v>
      </c>
      <c r="E68" s="16">
        <v>13.357449936</v>
      </c>
      <c r="F68" s="17">
        <f>'[9]GNSP'!$E$76</f>
        <v>0</v>
      </c>
      <c r="G68" s="17">
        <f>'[9]GNSP'!$F$76</f>
        <v>0</v>
      </c>
      <c r="H68" s="17">
        <v>1</v>
      </c>
      <c r="I68" s="17">
        <f>'[9]GNSP'!$G$76</f>
        <v>0</v>
      </c>
      <c r="J68" s="17">
        <f>'[9]GNSP'!$H$76</f>
        <v>0</v>
      </c>
      <c r="K68" s="17">
        <v>1561353</v>
      </c>
    </row>
    <row r="69" spans="1:11" ht="13.5">
      <c r="A69" s="14">
        <v>14</v>
      </c>
      <c r="B69" s="18" t="s">
        <v>27</v>
      </c>
      <c r="C69" s="19"/>
      <c r="D69" s="19"/>
      <c r="E69" s="19"/>
      <c r="F69" s="20"/>
      <c r="G69" s="20"/>
      <c r="H69" s="20"/>
      <c r="I69" s="20"/>
      <c r="J69" s="20"/>
      <c r="K69" s="20"/>
    </row>
    <row r="70" spans="1:11" ht="13.5">
      <c r="A70" s="14"/>
      <c r="B70" s="15" t="s">
        <v>11</v>
      </c>
      <c r="C70" s="16">
        <f>'[5]ISP'!$C$56/100</f>
        <v>19.217299999999998</v>
      </c>
      <c r="D70" s="16">
        <f>'[5]ISP'!$D$56/100</f>
        <v>87.26629999999999</v>
      </c>
      <c r="E70" s="16">
        <v>29.5075</v>
      </c>
      <c r="F70" s="17">
        <f>'[5]ISP'!$E$56</f>
        <v>2140</v>
      </c>
      <c r="G70" s="17">
        <f>'[5]ISP'!$F$56</f>
        <v>10148</v>
      </c>
      <c r="H70" s="17">
        <v>4507</v>
      </c>
      <c r="I70" s="17"/>
      <c r="J70" s="17"/>
      <c r="K70" s="17"/>
    </row>
    <row r="71" spans="1:11" ht="13.5">
      <c r="A71" s="14"/>
      <c r="B71" s="15" t="s">
        <v>12</v>
      </c>
      <c r="C71" s="16">
        <f>'[5]INSP'!$C$56/100</f>
        <v>25.147599999999997</v>
      </c>
      <c r="D71" s="16">
        <f>'[5]INSP'!$D$56/100</f>
        <v>85.8969</v>
      </c>
      <c r="E71" s="24">
        <v>86.38629999999999</v>
      </c>
      <c r="F71" s="17">
        <f>'[5]INSP'!$E$56</f>
        <v>12157</v>
      </c>
      <c r="G71" s="17">
        <f>'[5]INSP'!$F$56</f>
        <v>37796</v>
      </c>
      <c r="H71" s="17">
        <v>50373</v>
      </c>
      <c r="I71" s="17"/>
      <c r="J71" s="17"/>
      <c r="K71" s="17"/>
    </row>
    <row r="72" spans="1:11" ht="13.5">
      <c r="A72" s="14"/>
      <c r="B72" s="15" t="s">
        <v>13</v>
      </c>
      <c r="C72" s="16">
        <f>'[5]GSP '!$C$76/100</f>
        <v>6.783771000000001</v>
      </c>
      <c r="D72" s="16">
        <f>'[5]GSP '!$D$76/100</f>
        <v>22.910845</v>
      </c>
      <c r="E72" s="16">
        <v>0</v>
      </c>
      <c r="F72" s="17">
        <f>'[5]GSP '!$E$76</f>
        <v>0</v>
      </c>
      <c r="G72" s="17">
        <f>'[5]GSP '!$F$76</f>
        <v>0</v>
      </c>
      <c r="H72" s="17">
        <v>0</v>
      </c>
      <c r="I72" s="17">
        <f>'[5]GSP '!$G$76</f>
        <v>30486</v>
      </c>
      <c r="J72" s="17">
        <f>'[5]GSP '!$H$76</f>
        <v>101863</v>
      </c>
      <c r="K72" s="17">
        <v>0</v>
      </c>
    </row>
    <row r="73" spans="1:11" ht="13.5">
      <c r="A73" s="14"/>
      <c r="B73" s="15" t="s">
        <v>14</v>
      </c>
      <c r="C73" s="16">
        <f>'[5]GNSP '!$C$76/100</f>
        <v>0</v>
      </c>
      <c r="D73" s="16">
        <f>'[5]GNSP '!$D$76/100</f>
        <v>2.4957559999999996</v>
      </c>
      <c r="E73" s="16">
        <v>0.20458959999999998</v>
      </c>
      <c r="F73" s="17">
        <f>'[5]GNSP '!$E$76</f>
        <v>0</v>
      </c>
      <c r="G73" s="17">
        <f>'[5]GNSP '!$F$76</f>
        <v>4</v>
      </c>
      <c r="H73" s="17">
        <v>5</v>
      </c>
      <c r="I73" s="17">
        <f>'[5]GNSP '!$G$76</f>
        <v>0</v>
      </c>
      <c r="J73" s="17">
        <f>'[5]GNSP '!$H$76</f>
        <v>265598</v>
      </c>
      <c r="K73" s="17">
        <v>16529</v>
      </c>
    </row>
    <row r="74" spans="1:11" ht="13.5">
      <c r="A74" s="14">
        <v>15</v>
      </c>
      <c r="B74" s="18" t="s">
        <v>28</v>
      </c>
      <c r="C74" s="19"/>
      <c r="D74" s="19"/>
      <c r="E74" s="16"/>
      <c r="F74" s="17"/>
      <c r="G74" s="17"/>
      <c r="H74" s="17"/>
      <c r="I74" s="17"/>
      <c r="J74" s="17"/>
      <c r="K74" s="17"/>
    </row>
    <row r="75" spans="1:11" ht="13.5">
      <c r="A75" s="14"/>
      <c r="B75" s="15" t="s">
        <v>11</v>
      </c>
      <c r="C75" s="16">
        <f>'[3]ISP'!$C$56/100</f>
        <v>1.111063274</v>
      </c>
      <c r="D75" s="16">
        <f>'[3]ISP'!$D$56/100</f>
        <v>2.9604554469999997</v>
      </c>
      <c r="E75" s="16">
        <v>1.9793047242257487</v>
      </c>
      <c r="F75" s="17">
        <f>'[3]ISP'!$E$56</f>
        <v>665</v>
      </c>
      <c r="G75" s="17">
        <f>'[3]ISP'!$F$56</f>
        <v>1872</v>
      </c>
      <c r="H75" s="17">
        <v>2462</v>
      </c>
      <c r="I75" s="17"/>
      <c r="J75" s="17"/>
      <c r="K75" s="17"/>
    </row>
    <row r="76" spans="1:11" ht="13.5">
      <c r="A76" s="14"/>
      <c r="B76" s="15" t="s">
        <v>12</v>
      </c>
      <c r="C76" s="16">
        <f>'[3]INSP'!$C$56/100</f>
        <v>54.73100117399999</v>
      </c>
      <c r="D76" s="16">
        <f>'[3]INSP'!$D$56/100</f>
        <v>169.79089457715</v>
      </c>
      <c r="E76" s="16">
        <v>118.00212483159197</v>
      </c>
      <c r="F76" s="17">
        <f>'[3]INSP'!$E$56</f>
        <v>16912</v>
      </c>
      <c r="G76" s="17">
        <f>'[3]INSP'!$F$56</f>
        <v>67054</v>
      </c>
      <c r="H76" s="17">
        <v>55575</v>
      </c>
      <c r="I76" s="17"/>
      <c r="J76" s="17"/>
      <c r="K76" s="17"/>
    </row>
    <row r="77" spans="1:11" ht="13.5">
      <c r="A77" s="14"/>
      <c r="B77" s="15" t="s">
        <v>13</v>
      </c>
      <c r="C77" s="16">
        <f>'[3]GSP'!$C$76/100</f>
        <v>1.2054768419999997</v>
      </c>
      <c r="D77" s="16">
        <f>'[3]GSP'!$D$76/100</f>
        <v>7.520472303911</v>
      </c>
      <c r="E77" s="16">
        <v>8.61002134572892</v>
      </c>
      <c r="F77" s="17">
        <f>'[3]GSP'!$E$76</f>
        <v>0</v>
      </c>
      <c r="G77" s="17">
        <f>'[3]GSP'!$F$76</f>
        <v>0</v>
      </c>
      <c r="H77" s="17">
        <v>2</v>
      </c>
      <c r="I77" s="17">
        <f>'[3]GSP'!$G$76</f>
        <v>666</v>
      </c>
      <c r="J77" s="17">
        <f>'[3]GSP'!$H$76</f>
        <v>4639</v>
      </c>
      <c r="K77" s="17">
        <v>5786</v>
      </c>
    </row>
    <row r="78" spans="1:11" ht="13.5">
      <c r="A78" s="26"/>
      <c r="B78" s="27" t="s">
        <v>14</v>
      </c>
      <c r="C78" s="28">
        <f>'[3]GNSP'!$C$76/100</f>
        <v>0</v>
      </c>
      <c r="D78" s="28">
        <f>'[3]GNSP'!$D$76/100</f>
        <v>0</v>
      </c>
      <c r="E78" s="28">
        <v>0</v>
      </c>
      <c r="F78" s="29">
        <f>'[3]GNSP'!$E$76</f>
        <v>0</v>
      </c>
      <c r="G78" s="29">
        <f>'[3]GNSP'!$F$76</f>
        <v>0</v>
      </c>
      <c r="H78" s="29">
        <v>0</v>
      </c>
      <c r="I78" s="29">
        <f>'[3]GNSP'!$G$76</f>
        <v>0</v>
      </c>
      <c r="J78" s="29">
        <f>'[3]GNSP'!$H$76</f>
        <v>0</v>
      </c>
      <c r="K78" s="29">
        <v>0</v>
      </c>
    </row>
    <row r="79" spans="1:11" ht="13.5">
      <c r="A79" s="14">
        <v>16</v>
      </c>
      <c r="B79" s="18" t="s">
        <v>29</v>
      </c>
      <c r="C79" s="19"/>
      <c r="D79" s="19"/>
      <c r="E79" s="32"/>
      <c r="F79" s="17"/>
      <c r="G79" s="17"/>
      <c r="H79" s="17"/>
      <c r="I79" s="17"/>
      <c r="J79" s="17"/>
      <c r="K79" s="17"/>
    </row>
    <row r="80" spans="1:11" ht="13.5">
      <c r="A80" s="14"/>
      <c r="B80" s="15" t="s">
        <v>11</v>
      </c>
      <c r="C80" s="16">
        <f>'[16]ISP'!$C$56/100</f>
        <v>2.1145872999999997</v>
      </c>
      <c r="D80" s="16">
        <f>'[16]ISP'!$D$56/100</f>
        <v>4.078877100000001</v>
      </c>
      <c r="E80" s="32">
        <v>2.9271056</v>
      </c>
      <c r="F80" s="17">
        <f>'[16]ISP'!$E$56</f>
        <v>189</v>
      </c>
      <c r="G80" s="17">
        <f>'[16]ISP'!$F$56</f>
        <v>442</v>
      </c>
      <c r="H80" s="17">
        <v>493</v>
      </c>
      <c r="I80" s="17"/>
      <c r="J80" s="17"/>
      <c r="K80" s="17"/>
    </row>
    <row r="81" spans="1:11" ht="13.5">
      <c r="A81" s="14"/>
      <c r="B81" s="15" t="s">
        <v>12</v>
      </c>
      <c r="C81" s="16">
        <f>'[16]INSP'!$C$56/100</f>
        <v>31.790719242</v>
      </c>
      <c r="D81" s="16">
        <f>'[16]INSP'!$D$56/100</f>
        <v>129.202936042</v>
      </c>
      <c r="E81" s="32">
        <v>99.1255336</v>
      </c>
      <c r="F81" s="17">
        <f>'[16]INSP'!$E$56</f>
        <v>22542</v>
      </c>
      <c r="G81" s="17">
        <f>'[16]INSP'!$F$56</f>
        <v>106602</v>
      </c>
      <c r="H81" s="17">
        <v>84787</v>
      </c>
      <c r="I81" s="17"/>
      <c r="J81" s="17"/>
      <c r="K81" s="17"/>
    </row>
    <row r="82" spans="1:11" ht="13.5">
      <c r="A82" s="14"/>
      <c r="B82" s="15" t="s">
        <v>13</v>
      </c>
      <c r="C82" s="16">
        <f>'[16]GSP'!$C$76/100</f>
        <v>0.018216196</v>
      </c>
      <c r="D82" s="16">
        <f>'[16]GSP'!$D$76/100</f>
        <v>0.097326575</v>
      </c>
      <c r="E82" s="32">
        <v>0.021644912906</v>
      </c>
      <c r="F82" s="17">
        <f>'[16]GSP'!$E$76</f>
        <v>0</v>
      </c>
      <c r="G82" s="17">
        <f>'[16]GSP'!$F$76</f>
        <v>0</v>
      </c>
      <c r="H82" s="17">
        <v>0</v>
      </c>
      <c r="I82" s="17">
        <f>'[16]GSP'!$G$76</f>
        <v>398</v>
      </c>
      <c r="J82" s="17">
        <f>'[16]GSP'!$H$76</f>
        <v>2233</v>
      </c>
      <c r="K82" s="17">
        <v>111</v>
      </c>
    </row>
    <row r="83" spans="1:11" ht="13.5">
      <c r="A83" s="26"/>
      <c r="B83" s="27" t="s">
        <v>14</v>
      </c>
      <c r="C83" s="28">
        <f>'[16]GNSP'!$C$76/100</f>
        <v>2.8006273450000005</v>
      </c>
      <c r="D83" s="28">
        <f>'[16]GNSP'!$D$76/100</f>
        <v>11.652206688432969</v>
      </c>
      <c r="E83" s="34">
        <v>7.929339233094001</v>
      </c>
      <c r="F83" s="29">
        <f>'[16]GNSP'!$E$76</f>
        <v>9</v>
      </c>
      <c r="G83" s="29">
        <f>'[16]GNSP'!$F$76</f>
        <v>39</v>
      </c>
      <c r="H83" s="29">
        <v>44</v>
      </c>
      <c r="I83" s="29">
        <f>'[16]GNSP'!$G$76</f>
        <v>10470</v>
      </c>
      <c r="J83" s="29">
        <f>'[16]GNSP'!$H$76</f>
        <v>1596293</v>
      </c>
      <c r="K83" s="29">
        <v>112820</v>
      </c>
    </row>
    <row r="84" spans="1:20" s="31" customFormat="1" ht="13.5">
      <c r="A84" s="14">
        <v>17</v>
      </c>
      <c r="B84" s="18" t="s">
        <v>30</v>
      </c>
      <c r="C84" s="19"/>
      <c r="D84" s="19"/>
      <c r="E84" s="32"/>
      <c r="F84" s="17"/>
      <c r="G84" s="17"/>
      <c r="H84" s="33"/>
      <c r="I84" s="17"/>
      <c r="J84" s="17"/>
      <c r="K84" s="33"/>
      <c r="L84" s="30"/>
      <c r="M84" s="30"/>
      <c r="N84" s="30"/>
      <c r="O84" s="8"/>
      <c r="P84" s="30"/>
      <c r="Q84" s="30"/>
      <c r="R84" s="30"/>
      <c r="S84" s="30"/>
      <c r="T84" s="35"/>
    </row>
    <row r="85" spans="1:20" s="31" customFormat="1" ht="13.5">
      <c r="A85" s="14"/>
      <c r="B85" s="15" t="s">
        <v>11</v>
      </c>
      <c r="C85" s="16">
        <f>+'[8]ISP'!$C$56/100</f>
        <v>11.369196239999999</v>
      </c>
      <c r="D85" s="16">
        <f>+'[8]ISP'!$D$56/100</f>
        <v>36.559805995</v>
      </c>
      <c r="E85" s="32">
        <v>36.083429806</v>
      </c>
      <c r="F85" s="17">
        <f>+'[8]ISP'!$E$56</f>
        <v>1293</v>
      </c>
      <c r="G85" s="17">
        <f>+'[8]ISP'!$F$56</f>
        <v>5716</v>
      </c>
      <c r="H85" s="33">
        <v>5665</v>
      </c>
      <c r="I85" s="17"/>
      <c r="J85" s="17"/>
      <c r="K85" s="33"/>
      <c r="L85" s="30"/>
      <c r="M85" s="30"/>
      <c r="N85" s="30"/>
      <c r="O85" s="30"/>
      <c r="P85" s="30"/>
      <c r="Q85" s="30"/>
      <c r="R85" s="30"/>
      <c r="S85" s="30"/>
      <c r="T85" s="35"/>
    </row>
    <row r="86" spans="1:20" s="31" customFormat="1" ht="13.5">
      <c r="A86" s="14"/>
      <c r="B86" s="15" t="s">
        <v>12</v>
      </c>
      <c r="C86" s="16">
        <f>+'[8]INSP'!$C$56/100</f>
        <v>27.194245802999998</v>
      </c>
      <c r="D86" s="16">
        <f>+'[8]INSP'!$D$56/100</f>
        <v>97.86924831300001</v>
      </c>
      <c r="E86" s="32">
        <v>74.296258193</v>
      </c>
      <c r="F86" s="17">
        <f>+'[8]INSP'!$E$56</f>
        <v>9047</v>
      </c>
      <c r="G86" s="17">
        <f>+'[8]INSP'!$F$56</f>
        <v>34223</v>
      </c>
      <c r="H86" s="33">
        <v>22713</v>
      </c>
      <c r="I86" s="17"/>
      <c r="J86" s="17"/>
      <c r="K86" s="33"/>
      <c r="L86" s="30"/>
      <c r="M86" s="30"/>
      <c r="N86" s="30"/>
      <c r="O86" s="30"/>
      <c r="P86" s="30"/>
      <c r="Q86" s="30"/>
      <c r="R86" s="30"/>
      <c r="S86" s="30"/>
      <c r="T86" s="35"/>
    </row>
    <row r="87" spans="1:20" s="31" customFormat="1" ht="13.5">
      <c r="A87" s="14"/>
      <c r="B87" s="15" t="s">
        <v>13</v>
      </c>
      <c r="C87" s="16">
        <f>+'[8]GSP'!$C$76/100</f>
        <v>0</v>
      </c>
      <c r="D87" s="16">
        <f>+'[8]GSP'!$D$76/100</f>
        <v>0</v>
      </c>
      <c r="E87" s="32">
        <v>0</v>
      </c>
      <c r="F87" s="17">
        <f>+'[8]GSP'!$E$76</f>
        <v>0</v>
      </c>
      <c r="G87" s="17">
        <f>+'[8]GSP'!$F$76</f>
        <v>0</v>
      </c>
      <c r="H87" s="33">
        <v>0</v>
      </c>
      <c r="I87" s="17">
        <f>+'[8]GSP'!$G$76</f>
        <v>0</v>
      </c>
      <c r="J87" s="17">
        <f>+'[8]GSP'!$H$76</f>
        <v>0</v>
      </c>
      <c r="K87" s="33">
        <v>0</v>
      </c>
      <c r="L87" s="30"/>
      <c r="M87" s="30"/>
      <c r="N87" s="30"/>
      <c r="O87" s="30"/>
      <c r="P87" s="30"/>
      <c r="Q87" s="30"/>
      <c r="R87" s="30"/>
      <c r="S87" s="30"/>
      <c r="T87" s="35"/>
    </row>
    <row r="88" spans="1:20" s="31" customFormat="1" ht="13.5">
      <c r="A88" s="14"/>
      <c r="B88" s="15" t="s">
        <v>14</v>
      </c>
      <c r="C88" s="16">
        <f>+'[8]GNSP'!$C$76/100</f>
        <v>0.14827147</v>
      </c>
      <c r="D88" s="16">
        <f>+'[8]GNSP'!$D$76/100</f>
        <v>0.591584716</v>
      </c>
      <c r="E88" s="32">
        <v>0.021858354000000003</v>
      </c>
      <c r="F88" s="17">
        <f>+'[8]GNSP'!$E$76</f>
        <v>1</v>
      </c>
      <c r="G88" s="17">
        <f>+'[8]GNSP'!$F$76</f>
        <v>8</v>
      </c>
      <c r="H88" s="33">
        <v>2</v>
      </c>
      <c r="I88" s="17">
        <f>+'[8]GNSP'!$G$76</f>
        <v>58473</v>
      </c>
      <c r="J88" s="17">
        <f>+'[8]GNSP'!$H$76</f>
        <v>233422</v>
      </c>
      <c r="K88" s="33">
        <v>13131</v>
      </c>
      <c r="L88" s="30"/>
      <c r="M88" s="30"/>
      <c r="N88" s="30"/>
      <c r="O88" s="30"/>
      <c r="P88" s="30"/>
      <c r="Q88" s="30"/>
      <c r="R88" s="30"/>
      <c r="S88" s="30"/>
      <c r="T88" s="35"/>
    </row>
    <row r="89" spans="1:20" s="31" customFormat="1" ht="13.5">
      <c r="A89" s="14">
        <v>18</v>
      </c>
      <c r="B89" s="18" t="s">
        <v>31</v>
      </c>
      <c r="C89" s="19"/>
      <c r="D89" s="19"/>
      <c r="E89" s="32"/>
      <c r="F89" s="17"/>
      <c r="G89" s="17"/>
      <c r="H89" s="33"/>
      <c r="I89" s="17"/>
      <c r="J89" s="17"/>
      <c r="K89" s="33"/>
      <c r="L89" s="30"/>
      <c r="M89" s="30"/>
      <c r="N89" s="30"/>
      <c r="O89" s="8"/>
      <c r="P89" s="30"/>
      <c r="Q89" s="30"/>
      <c r="R89" s="30"/>
      <c r="S89" s="30"/>
      <c r="T89" s="35"/>
    </row>
    <row r="90" spans="1:11" ht="13.5">
      <c r="A90" s="36"/>
      <c r="B90" s="37" t="s">
        <v>11</v>
      </c>
      <c r="C90" s="38">
        <f>+'[10]ISP'!$C$56/100</f>
        <v>1.479</v>
      </c>
      <c r="D90" s="38">
        <f>+'[10]ISP'!$D$56/100</f>
        <v>4.884748399999999</v>
      </c>
      <c r="E90" s="39">
        <v>3.9110739999999993</v>
      </c>
      <c r="F90" s="40">
        <f>+'[10]ISP'!$E$56</f>
        <v>48</v>
      </c>
      <c r="G90" s="40">
        <f>+'[10]ISP'!$F$56</f>
        <v>230</v>
      </c>
      <c r="H90" s="41">
        <v>181</v>
      </c>
      <c r="I90" s="40"/>
      <c r="J90" s="40"/>
      <c r="K90" s="41"/>
    </row>
    <row r="91" spans="1:11" ht="13.5">
      <c r="A91" s="36"/>
      <c r="B91" s="15" t="s">
        <v>12</v>
      </c>
      <c r="C91" s="16">
        <f>+'[10]INSP'!$C$56/100</f>
        <v>82.96356227600555</v>
      </c>
      <c r="D91" s="16">
        <f>+'[10]INSP'!$D$56/100</f>
        <v>299.6709526680151</v>
      </c>
      <c r="E91" s="32">
        <v>211.04093535799984</v>
      </c>
      <c r="F91" s="17">
        <f>+'[10]INSP'!$E$56</f>
        <v>12480</v>
      </c>
      <c r="G91" s="17">
        <f>+'[10]INSP'!$F$56</f>
        <v>47271</v>
      </c>
      <c r="H91" s="33">
        <v>31319</v>
      </c>
      <c r="I91" s="17"/>
      <c r="J91" s="17"/>
      <c r="K91" s="33"/>
    </row>
    <row r="92" spans="1:11" ht="13.5">
      <c r="A92" s="36"/>
      <c r="B92" s="27" t="s">
        <v>13</v>
      </c>
      <c r="C92" s="28">
        <f>+'[10]GSP'!$C$76/100</f>
        <v>1.9328999999999998</v>
      </c>
      <c r="D92" s="28">
        <f>+'[10]GSP'!$D$76/100</f>
        <v>9.9127</v>
      </c>
      <c r="E92" s="34">
        <v>0.48469999999999996</v>
      </c>
      <c r="F92" s="29">
        <f>+'[10]GSP'!$E$76</f>
        <v>0</v>
      </c>
      <c r="G92" s="29">
        <f>+'[10]GSP'!$F$76</f>
        <v>0</v>
      </c>
      <c r="H92" s="42">
        <v>2</v>
      </c>
      <c r="I92" s="29">
        <f>+'[10]GSP'!$G$76</f>
        <v>1220</v>
      </c>
      <c r="J92" s="29">
        <f>+'[10]GSP'!$H$76</f>
        <v>5986</v>
      </c>
      <c r="K92" s="33">
        <v>305</v>
      </c>
    </row>
    <row r="93" spans="1:22" s="31" customFormat="1" ht="13.5">
      <c r="A93" s="14"/>
      <c r="B93" s="15" t="s">
        <v>14</v>
      </c>
      <c r="C93" s="16">
        <f>+'[10]GNSP'!$C$76/100</f>
        <v>0</v>
      </c>
      <c r="D93" s="16">
        <f>+'[10]GNSP'!$D$76/100</f>
        <v>0</v>
      </c>
      <c r="E93" s="32">
        <v>0</v>
      </c>
      <c r="F93" s="17">
        <f>+'[10]GNSP'!$E$76</f>
        <v>0</v>
      </c>
      <c r="G93" s="17">
        <f>+'[10]GNSP'!$F$76</f>
        <v>0</v>
      </c>
      <c r="H93" s="33">
        <v>0</v>
      </c>
      <c r="I93" s="17">
        <f>+'[10]GNSP'!$G$76</f>
        <v>0</v>
      </c>
      <c r="J93" s="17">
        <f>+'[10]GNSP'!$H$76</f>
        <v>0</v>
      </c>
      <c r="K93" s="33">
        <v>0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5"/>
    </row>
    <row r="94" spans="1:21" ht="13.5">
      <c r="A94" s="36">
        <v>19</v>
      </c>
      <c r="B94" s="43" t="s">
        <v>32</v>
      </c>
      <c r="C94" s="11"/>
      <c r="D94" s="11"/>
      <c r="E94" s="44"/>
      <c r="F94" s="45"/>
      <c r="G94" s="45"/>
      <c r="H94" s="41"/>
      <c r="I94" s="45"/>
      <c r="J94" s="45"/>
      <c r="K94" s="41"/>
      <c r="L94" s="30"/>
      <c r="M94" s="30"/>
      <c r="N94" s="30"/>
      <c r="P94" s="30"/>
      <c r="Q94" s="30"/>
      <c r="R94" s="30"/>
      <c r="S94" s="30"/>
      <c r="T94" s="30"/>
      <c r="U94" s="30"/>
    </row>
    <row r="95" spans="1:21" ht="13.5">
      <c r="A95" s="36"/>
      <c r="B95" s="15" t="s">
        <v>11</v>
      </c>
      <c r="C95" s="16">
        <f>+'[1]ISP'!$C$56/100</f>
        <v>1.7659131620000006</v>
      </c>
      <c r="D95" s="16">
        <f>+'[1]ISP'!$D$56/100</f>
        <v>4.006453035</v>
      </c>
      <c r="E95" s="32">
        <v>0.476755356</v>
      </c>
      <c r="F95" s="17">
        <f>+'[1]ISP'!$E$56</f>
        <v>91</v>
      </c>
      <c r="G95" s="17">
        <f>+'[1]ISP'!$F$56</f>
        <v>280</v>
      </c>
      <c r="H95" s="33">
        <v>50</v>
      </c>
      <c r="I95" s="17"/>
      <c r="J95" s="17"/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3.5">
      <c r="A96" s="36"/>
      <c r="B96" s="15" t="s">
        <v>12</v>
      </c>
      <c r="C96" s="16">
        <f>+'[1]INSP'!$C$56/100</f>
        <v>32.83317610899999</v>
      </c>
      <c r="D96" s="16">
        <f>+'[1]INSP'!$D$56/100</f>
        <v>81.50396275</v>
      </c>
      <c r="E96" s="32">
        <v>23.063876208</v>
      </c>
      <c r="F96" s="17">
        <f>+'[1]INSP'!$E$56</f>
        <v>9097</v>
      </c>
      <c r="G96" s="17">
        <f>+'[1]INSP'!$F$56</f>
        <v>24670</v>
      </c>
      <c r="H96" s="33">
        <v>10078</v>
      </c>
      <c r="I96" s="17"/>
      <c r="J96" s="17"/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3.5">
      <c r="A97" s="36"/>
      <c r="B97" s="15" t="s">
        <v>13</v>
      </c>
      <c r="C97" s="16">
        <f>+'[1]GSP'!$C$76/100</f>
        <v>0.05199681999999997</v>
      </c>
      <c r="D97" s="16">
        <f>+'[1]GSP'!$D$76/100</f>
        <v>0.27709950499999997</v>
      </c>
      <c r="E97" s="32">
        <v>0</v>
      </c>
      <c r="F97" s="17">
        <f>+'[1]GSP'!$E$76</f>
        <v>0</v>
      </c>
      <c r="G97" s="17">
        <f>+'[1]GSP'!$F$76</f>
        <v>0</v>
      </c>
      <c r="H97" s="33">
        <v>0</v>
      </c>
      <c r="I97" s="17">
        <f>+'[1]GSP'!$G$76</f>
        <v>129</v>
      </c>
      <c r="J97" s="17">
        <f>+'[1]GSP'!$H$76</f>
        <v>610</v>
      </c>
      <c r="K97" s="33">
        <v>0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3.5">
      <c r="A98" s="36"/>
      <c r="B98" s="27" t="s">
        <v>14</v>
      </c>
      <c r="C98" s="28">
        <f>+'[1]GNSP'!$C$76/100</f>
        <v>0</v>
      </c>
      <c r="D98" s="28">
        <f>+'[1]GNSP'!$D$76/100</f>
        <v>0</v>
      </c>
      <c r="E98" s="34">
        <v>0.001627475</v>
      </c>
      <c r="F98" s="29">
        <f>+'[1]GNSP'!$E$76</f>
        <v>0</v>
      </c>
      <c r="G98" s="29">
        <f>+'[1]GNSP'!$F$76</f>
        <v>0</v>
      </c>
      <c r="H98" s="42">
        <v>2</v>
      </c>
      <c r="I98" s="29">
        <f>+'[1]GNSP'!$G$76</f>
        <v>0</v>
      </c>
      <c r="J98" s="29">
        <f>+'[1]GNSP'!$H$76</f>
        <v>0</v>
      </c>
      <c r="K98" s="33">
        <v>-2745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s="31" customFormat="1" ht="13.5">
      <c r="A99" s="14">
        <v>20</v>
      </c>
      <c r="B99" s="46" t="s">
        <v>33</v>
      </c>
      <c r="C99" s="16"/>
      <c r="D99" s="16"/>
      <c r="E99" s="32"/>
      <c r="F99" s="17"/>
      <c r="G99" s="17"/>
      <c r="H99" s="33"/>
      <c r="I99" s="17"/>
      <c r="J99" s="17"/>
      <c r="K99" s="33"/>
      <c r="L99" s="30"/>
      <c r="M99" s="30"/>
      <c r="N99" s="30"/>
      <c r="O99" s="8"/>
      <c r="P99" s="30"/>
      <c r="Q99" s="30"/>
      <c r="R99" s="30"/>
      <c r="S99" s="30"/>
      <c r="T99" s="30"/>
      <c r="U99" s="30"/>
      <c r="V99" s="35"/>
    </row>
    <row r="100" spans="1:22" s="31" customFormat="1" ht="13.5">
      <c r="A100" s="14"/>
      <c r="B100" s="15" t="s">
        <v>11</v>
      </c>
      <c r="C100" s="16">
        <f>+'[23]ISP'!$C$56/100</f>
        <v>0.1119998</v>
      </c>
      <c r="D100" s="16">
        <f>+'[23]ISP'!$D$56/100</f>
        <v>0.7387846</v>
      </c>
      <c r="E100" s="32">
        <v>0.02544</v>
      </c>
      <c r="F100" s="17">
        <f>+'[23]ISP'!$E$56</f>
        <v>18</v>
      </c>
      <c r="G100" s="17">
        <f>+'[23]ISP'!$F$56</f>
        <v>102</v>
      </c>
      <c r="H100" s="33">
        <v>0</v>
      </c>
      <c r="I100" s="17"/>
      <c r="J100" s="17"/>
      <c r="K100" s="33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5"/>
    </row>
    <row r="101" spans="1:22" s="31" customFormat="1" ht="13.5">
      <c r="A101" s="14"/>
      <c r="B101" s="15" t="s">
        <v>12</v>
      </c>
      <c r="C101" s="16">
        <f>+'[23]INSP'!$C$56/100</f>
        <v>5.0420179</v>
      </c>
      <c r="D101" s="16">
        <f>+'[23]INSP'!$D$56/100</f>
        <v>27.581984100000003</v>
      </c>
      <c r="E101" s="32">
        <v>7.6021158</v>
      </c>
      <c r="F101" s="17">
        <f>+'[23]INSP'!$E$56</f>
        <v>2440</v>
      </c>
      <c r="G101" s="17">
        <f>+'[23]INSP'!$F$56</f>
        <v>11647</v>
      </c>
      <c r="H101" s="33">
        <v>5085</v>
      </c>
      <c r="I101" s="17"/>
      <c r="J101" s="17"/>
      <c r="K101" s="33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5"/>
    </row>
    <row r="102" spans="1:22" s="31" customFormat="1" ht="13.5">
      <c r="A102" s="14"/>
      <c r="B102" s="15" t="s">
        <v>13</v>
      </c>
      <c r="C102" s="16">
        <f>+'[23]GSP'!$C$76/100</f>
        <v>0</v>
      </c>
      <c r="D102" s="16">
        <f>+'[23]GSP'!$D$76/100</f>
        <v>0</v>
      </c>
      <c r="E102" s="32">
        <v>0</v>
      </c>
      <c r="F102" s="17">
        <f>+'[23]GSP'!$E$76</f>
        <v>0</v>
      </c>
      <c r="G102" s="17">
        <f>+'[23]GSP'!$F$76</f>
        <v>0</v>
      </c>
      <c r="H102" s="33">
        <v>0</v>
      </c>
      <c r="I102" s="17">
        <f>+'[23]GSP'!$G$76</f>
        <v>0</v>
      </c>
      <c r="J102" s="17">
        <f>+'[23]GSP'!$H$76</f>
        <v>0</v>
      </c>
      <c r="K102" s="33">
        <v>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5"/>
    </row>
    <row r="103" spans="1:11" ht="13.5">
      <c r="A103" s="36"/>
      <c r="B103" s="47" t="s">
        <v>14</v>
      </c>
      <c r="C103" s="48">
        <f>+'[23]GNSP'!$C$76/100</f>
        <v>0</v>
      </c>
      <c r="D103" s="48">
        <f>+'[23]GNSP'!$D$76/100</f>
        <v>0</v>
      </c>
      <c r="E103" s="44">
        <v>0</v>
      </c>
      <c r="F103" s="45">
        <f>+'[23]GNSP'!$E$76</f>
        <v>0</v>
      </c>
      <c r="G103" s="45">
        <f>+'[23]GNSP'!$F$76</f>
        <v>0</v>
      </c>
      <c r="H103" s="41">
        <v>0</v>
      </c>
      <c r="I103" s="45">
        <f>+'[23]GNSP'!$G$76</f>
        <v>0</v>
      </c>
      <c r="J103" s="45">
        <f>+'[23]GNSP'!$H$76</f>
        <v>0</v>
      </c>
      <c r="K103" s="33">
        <v>0</v>
      </c>
    </row>
    <row r="104" spans="1:22" s="31" customFormat="1" ht="13.5">
      <c r="A104" s="14">
        <v>21</v>
      </c>
      <c r="B104" s="46" t="s">
        <v>34</v>
      </c>
      <c r="C104" s="16"/>
      <c r="D104" s="16"/>
      <c r="E104" s="32"/>
      <c r="F104" s="17"/>
      <c r="G104" s="17"/>
      <c r="H104" s="33"/>
      <c r="I104" s="17"/>
      <c r="J104" s="17"/>
      <c r="K104" s="33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5"/>
    </row>
    <row r="105" spans="1:22" s="31" customFormat="1" ht="13.5">
      <c r="A105" s="14"/>
      <c r="B105" s="15" t="s">
        <v>11</v>
      </c>
      <c r="C105" s="16">
        <f>+'[17]ISP'!$C$56/100</f>
        <v>39.39671069999999</v>
      </c>
      <c r="D105" s="16">
        <f>+'[17]ISP'!$D$56/100</f>
        <v>92.534278793</v>
      </c>
      <c r="E105" s="32">
        <v>21.2677</v>
      </c>
      <c r="F105" s="17">
        <f>+'[17]ISP'!$E$56</f>
        <v>2407</v>
      </c>
      <c r="G105" s="17">
        <f>+'[17]ISP'!$F$56</f>
        <v>6035</v>
      </c>
      <c r="H105" s="33">
        <v>2782</v>
      </c>
      <c r="I105" s="17"/>
      <c r="J105" s="17"/>
      <c r="K105" s="33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5"/>
    </row>
    <row r="106" spans="1:22" s="31" customFormat="1" ht="13.5">
      <c r="A106" s="14"/>
      <c r="B106" s="15" t="s">
        <v>12</v>
      </c>
      <c r="C106" s="16">
        <f>+'[17]INSP'!$C$56/100</f>
        <v>26.292627086000003</v>
      </c>
      <c r="D106" s="16">
        <f>+'[17]INSP'!$D$56/100</f>
        <v>80.279459131</v>
      </c>
      <c r="E106" s="32">
        <v>42.948</v>
      </c>
      <c r="F106" s="17">
        <f>+'[17]INSP'!$E$56</f>
        <v>9351</v>
      </c>
      <c r="G106" s="17">
        <f>+'[17]INSP'!$F$56</f>
        <v>25339</v>
      </c>
      <c r="H106" s="33">
        <v>16473</v>
      </c>
      <c r="I106" s="17"/>
      <c r="J106" s="17"/>
      <c r="K106" s="33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5"/>
    </row>
    <row r="107" spans="1:22" s="31" customFormat="1" ht="13.5">
      <c r="A107" s="14"/>
      <c r="B107" s="15" t="s">
        <v>13</v>
      </c>
      <c r="C107" s="16">
        <f>+'[17]GSP'!$C$76/100</f>
        <v>4.90204958223028</v>
      </c>
      <c r="D107" s="16">
        <f>+'[17]GSP'!$D$76/100</f>
        <v>16.210692606165004</v>
      </c>
      <c r="E107" s="32">
        <v>3.4766000000000004</v>
      </c>
      <c r="F107" s="17">
        <f>+'[17]GSP'!$E$76</f>
        <v>0</v>
      </c>
      <c r="G107" s="17">
        <f>+'[17]GSP'!$F$76</f>
        <v>0</v>
      </c>
      <c r="H107" s="33">
        <v>4</v>
      </c>
      <c r="I107" s="17">
        <f>+'[17]GSP'!$G$76</f>
        <v>2556</v>
      </c>
      <c r="J107" s="17">
        <f>+'[17]GSP'!$H$76</f>
        <v>8590</v>
      </c>
      <c r="K107" s="33">
        <v>3529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5"/>
    </row>
    <row r="108" spans="1:11" ht="13.5">
      <c r="A108" s="36"/>
      <c r="B108" s="47" t="s">
        <v>14</v>
      </c>
      <c r="C108" s="48">
        <f>+'[17]GNSP'!$C$76/100</f>
        <v>0.1757913658685103</v>
      </c>
      <c r="D108" s="48">
        <f>+'[17]GNSP'!$D$76/100</f>
        <v>2.6412316658685104</v>
      </c>
      <c r="E108" s="44">
        <v>0.6356</v>
      </c>
      <c r="F108" s="45">
        <f>+'[17]GNSP'!$E$76</f>
        <v>7</v>
      </c>
      <c r="G108" s="45">
        <f>+'[17]GNSP'!$F$76</f>
        <v>22</v>
      </c>
      <c r="H108" s="41">
        <v>2</v>
      </c>
      <c r="I108" s="45">
        <f>+'[17]GNSP'!$G$76</f>
        <v>16886</v>
      </c>
      <c r="J108" s="45">
        <f>+'[17]GNSP'!$H$76</f>
        <v>49958</v>
      </c>
      <c r="K108" s="41">
        <v>4970</v>
      </c>
    </row>
    <row r="109" spans="1:22" s="31" customFormat="1" ht="13.5">
      <c r="A109" s="14">
        <v>22</v>
      </c>
      <c r="B109" s="46" t="s">
        <v>35</v>
      </c>
      <c r="C109" s="16"/>
      <c r="D109" s="16"/>
      <c r="E109" s="32"/>
      <c r="F109" s="17"/>
      <c r="G109" s="17"/>
      <c r="H109" s="33"/>
      <c r="I109" s="17"/>
      <c r="J109" s="17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5"/>
    </row>
    <row r="110" spans="1:22" s="31" customFormat="1" ht="13.5">
      <c r="A110" s="14"/>
      <c r="B110" s="15" t="s">
        <v>11</v>
      </c>
      <c r="C110" s="16">
        <f>+'[12]ISP'!$C$56/100</f>
        <v>25.568399700000004</v>
      </c>
      <c r="D110" s="16">
        <f>+'[12]ISP'!$D$56/100</f>
        <v>65.2100095</v>
      </c>
      <c r="E110" s="32"/>
      <c r="F110" s="17">
        <f>+'[12]ISP'!$E$56</f>
        <v>1526</v>
      </c>
      <c r="G110" s="17">
        <f>+'[12]ISP'!$F$56</f>
        <v>4543</v>
      </c>
      <c r="H110" s="33"/>
      <c r="I110" s="17"/>
      <c r="J110" s="17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5"/>
    </row>
    <row r="111" spans="1:22" s="31" customFormat="1" ht="13.5">
      <c r="A111" s="14"/>
      <c r="B111" s="15" t="s">
        <v>12</v>
      </c>
      <c r="C111" s="16">
        <f>+'[12]INSP'!$C$56/100</f>
        <v>24.659986700000005</v>
      </c>
      <c r="D111" s="16">
        <f>+'[12]INSP'!$D$56/100</f>
        <v>103.421019727</v>
      </c>
      <c r="E111" s="32"/>
      <c r="F111" s="17">
        <f>+'[12]INSP'!$E$56</f>
        <v>8053</v>
      </c>
      <c r="G111" s="17">
        <f>+'[12]INSP'!$F$56</f>
        <v>35928</v>
      </c>
      <c r="H111" s="33"/>
      <c r="I111" s="17"/>
      <c r="J111" s="17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5"/>
    </row>
    <row r="112" spans="1:22" s="31" customFormat="1" ht="13.5">
      <c r="A112" s="14"/>
      <c r="B112" s="15" t="s">
        <v>13</v>
      </c>
      <c r="C112" s="16">
        <f>+'[12]GSP'!$C$76/100</f>
        <v>0.4759549910000001</v>
      </c>
      <c r="D112" s="16">
        <f>+'[12]GSP'!$D$76/100</f>
        <v>2.081654991</v>
      </c>
      <c r="E112" s="32"/>
      <c r="F112" s="17">
        <f>+'[12]GSP'!$E$76</f>
        <v>0</v>
      </c>
      <c r="G112" s="17">
        <f>+'[12]GSP'!$F$76</f>
        <v>3</v>
      </c>
      <c r="H112" s="33"/>
      <c r="I112" s="17">
        <f>+'[12]GSP'!$G$76</f>
        <v>455</v>
      </c>
      <c r="J112" s="17">
        <f>+'[12]GSP'!$H$76</f>
        <v>1919</v>
      </c>
      <c r="K112" s="33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5"/>
    </row>
    <row r="113" spans="1:11" ht="14.25" thickBot="1">
      <c r="A113" s="36"/>
      <c r="B113" s="47" t="s">
        <v>14</v>
      </c>
      <c r="C113" s="48">
        <f>+'[12]GNSP'!$C$76/100</f>
        <v>0.06113129200000003</v>
      </c>
      <c r="D113" s="48">
        <f>+'[12]GNSP'!$D$76/100</f>
        <v>0.383431292</v>
      </c>
      <c r="E113" s="44"/>
      <c r="F113" s="45">
        <f>+'[12]GNSP'!$E$76</f>
        <v>1</v>
      </c>
      <c r="G113" s="45">
        <f>+'[12]GNSP'!$F$76</f>
        <v>3</v>
      </c>
      <c r="H113" s="41"/>
      <c r="I113" s="45">
        <f>+'[12]GNSP'!$G$76</f>
        <v>5213</v>
      </c>
      <c r="J113" s="45">
        <f>+'[12]GNSP'!$H$76</f>
        <v>24261</v>
      </c>
      <c r="K113" s="41"/>
    </row>
    <row r="114" spans="1:11" s="53" customFormat="1" ht="13.5">
      <c r="A114" s="49"/>
      <c r="B114" s="50" t="s">
        <v>36</v>
      </c>
      <c r="C114" s="51"/>
      <c r="D114" s="51"/>
      <c r="E114" s="51"/>
      <c r="F114" s="52"/>
      <c r="G114" s="52"/>
      <c r="H114" s="52"/>
      <c r="I114" s="52"/>
      <c r="J114" s="52"/>
      <c r="K114" s="52"/>
    </row>
    <row r="115" spans="1:11" s="53" customFormat="1" ht="12.75">
      <c r="A115" s="54"/>
      <c r="B115" s="55" t="s">
        <v>11</v>
      </c>
      <c r="C115" s="12">
        <f aca="true" t="shared" si="0" ref="C115:H118">+C5+C10+C15+C20+C25+C30+C35+C40+C45+C50+C55+C60+C65+C70+C75+C80+C85+C90+C95+C100+C105+C110</f>
        <v>490.9767108923509</v>
      </c>
      <c r="D115" s="12">
        <f t="shared" si="0"/>
        <v>1393.6459062193148</v>
      </c>
      <c r="E115" s="12">
        <f t="shared" si="0"/>
        <v>632.9015775933649</v>
      </c>
      <c r="F115" s="56">
        <f t="shared" si="0"/>
        <v>52713</v>
      </c>
      <c r="G115" s="56">
        <f t="shared" si="0"/>
        <v>189185</v>
      </c>
      <c r="H115" s="56">
        <f t="shared" si="0"/>
        <v>267143</v>
      </c>
      <c r="I115" s="56"/>
      <c r="J115" s="56"/>
      <c r="K115" s="56"/>
    </row>
    <row r="116" spans="1:11" s="53" customFormat="1" ht="12.75">
      <c r="A116" s="54"/>
      <c r="B116" s="55" t="s">
        <v>12</v>
      </c>
      <c r="C116" s="12">
        <f t="shared" si="0"/>
        <v>2719.100303334005</v>
      </c>
      <c r="D116" s="12">
        <f t="shared" si="0"/>
        <v>9853.805451553166</v>
      </c>
      <c r="E116" s="12">
        <f t="shared" si="0"/>
        <v>8086.789842559851</v>
      </c>
      <c r="F116" s="56">
        <f t="shared" si="0"/>
        <v>1076137</v>
      </c>
      <c r="G116" s="56">
        <f t="shared" si="0"/>
        <v>4535417</v>
      </c>
      <c r="H116" s="56">
        <f t="shared" si="0"/>
        <v>4611273</v>
      </c>
      <c r="I116" s="56"/>
      <c r="J116" s="56"/>
      <c r="K116" s="56"/>
    </row>
    <row r="117" spans="1:11" s="53" customFormat="1" ht="12.75">
      <c r="A117" s="54"/>
      <c r="B117" s="55" t="s">
        <v>13</v>
      </c>
      <c r="C117" s="12">
        <f t="shared" si="0"/>
        <v>390.13632179855347</v>
      </c>
      <c r="D117" s="12">
        <f t="shared" si="0"/>
        <v>1157.8309529844084</v>
      </c>
      <c r="E117" s="12">
        <f t="shared" si="0"/>
        <v>301.5084841700906</v>
      </c>
      <c r="F117" s="56">
        <f t="shared" si="0"/>
        <v>82</v>
      </c>
      <c r="G117" s="56">
        <f t="shared" si="0"/>
        <v>333</v>
      </c>
      <c r="H117" s="56">
        <f t="shared" si="0"/>
        <v>291</v>
      </c>
      <c r="I117" s="56">
        <f aca="true" t="shared" si="1" ref="I117:K118">+I7+I12+I17+I22+I27+I32+I37+I42+I47+I52+I57+I62+I67+I72+I77+I82+I87+I92+I97+I102+I107+I112</f>
        <v>1238092</v>
      </c>
      <c r="J117" s="56">
        <f t="shared" si="1"/>
        <v>3127943</v>
      </c>
      <c r="K117" s="56">
        <f t="shared" si="1"/>
        <v>934425</v>
      </c>
    </row>
    <row r="118" spans="1:11" s="53" customFormat="1" ht="13.5" thickBot="1">
      <c r="A118" s="57"/>
      <c r="B118" s="58" t="s">
        <v>14</v>
      </c>
      <c r="C118" s="12">
        <f t="shared" si="0"/>
        <v>246.4529039114115</v>
      </c>
      <c r="D118" s="12">
        <f t="shared" si="0"/>
        <v>1259.5605498922969</v>
      </c>
      <c r="E118" s="12">
        <f t="shared" si="0"/>
        <v>1208.5553732156802</v>
      </c>
      <c r="F118" s="56">
        <f t="shared" si="0"/>
        <v>383</v>
      </c>
      <c r="G118" s="56">
        <f t="shared" si="0"/>
        <v>1949</v>
      </c>
      <c r="H118" s="56">
        <f t="shared" si="0"/>
        <v>1628</v>
      </c>
      <c r="I118" s="56">
        <f t="shared" si="1"/>
        <v>5537276</v>
      </c>
      <c r="J118" s="56">
        <f t="shared" si="1"/>
        <v>19485877</v>
      </c>
      <c r="K118" s="56">
        <f t="shared" si="1"/>
        <v>12531709</v>
      </c>
    </row>
    <row r="119" spans="1:11" s="53" customFormat="1" ht="13.5">
      <c r="A119" s="59">
        <v>23</v>
      </c>
      <c r="B119" s="50" t="s">
        <v>37</v>
      </c>
      <c r="C119" s="60"/>
      <c r="D119" s="60"/>
      <c r="E119" s="12"/>
      <c r="F119" s="52"/>
      <c r="G119" s="52"/>
      <c r="H119" s="56"/>
      <c r="I119" s="52"/>
      <c r="J119" s="52"/>
      <c r="K119" s="56"/>
    </row>
    <row r="120" spans="1:11" s="53" customFormat="1" ht="13.5">
      <c r="A120" s="61"/>
      <c r="B120" s="62" t="s">
        <v>11</v>
      </c>
      <c r="C120" s="16">
        <f>'[21]ISP'!$C$56/100</f>
        <v>5730.1199000000015</v>
      </c>
      <c r="D120" s="16">
        <f>'[21]ISP'!$D$56/100</f>
        <v>15827.6051</v>
      </c>
      <c r="E120" s="63">
        <v>5839.9866</v>
      </c>
      <c r="F120" s="33">
        <f>'[21]ISP'!$E$56</f>
        <v>922511</v>
      </c>
      <c r="G120" s="33">
        <f>'[21]ISP'!$F$56</f>
        <v>2564791</v>
      </c>
      <c r="H120" s="64">
        <v>1474673</v>
      </c>
      <c r="I120" s="33"/>
      <c r="J120" s="33"/>
      <c r="K120" s="64"/>
    </row>
    <row r="121" spans="1:11" s="53" customFormat="1" ht="13.5">
      <c r="A121" s="61"/>
      <c r="B121" s="62" t="s">
        <v>12</v>
      </c>
      <c r="C121" s="16">
        <f>'[21]INSP'!$C$56/100</f>
        <v>1854.3099999999997</v>
      </c>
      <c r="D121" s="16">
        <f>'[21]INSP'!$D$56/100</f>
        <v>8633.6426</v>
      </c>
      <c r="E121" s="63">
        <v>6583.176599999999</v>
      </c>
      <c r="F121" s="33">
        <f>'[21]INSP'!$E$56</f>
        <v>2215677</v>
      </c>
      <c r="G121" s="33">
        <f>'[21]INSP'!$F$56</f>
        <v>9675658</v>
      </c>
      <c r="H121" s="64">
        <v>9995194</v>
      </c>
      <c r="I121" s="33"/>
      <c r="J121" s="33"/>
      <c r="K121" s="64"/>
    </row>
    <row r="122" spans="1:11" s="53" customFormat="1" ht="13.5">
      <c r="A122" s="61"/>
      <c r="B122" s="62" t="s">
        <v>13</v>
      </c>
      <c r="C122" s="16">
        <f>'[21]GSP'!$C$76/100</f>
        <v>1760.4966668</v>
      </c>
      <c r="D122" s="16">
        <f>'[21]GSP'!$D$76/100</f>
        <v>6970.3438668</v>
      </c>
      <c r="E122" s="63">
        <v>8387.8156</v>
      </c>
      <c r="F122" s="33">
        <f>'[21]GSP'!$E$76</f>
        <v>2437</v>
      </c>
      <c r="G122" s="33">
        <f>'[21]GSP'!$F$76</f>
        <v>8312</v>
      </c>
      <c r="H122" s="64">
        <v>8315</v>
      </c>
      <c r="I122" s="33">
        <f>'[21]GSP'!$G$76</f>
        <v>2886760</v>
      </c>
      <c r="J122" s="33">
        <f>'[21]GSP'!$H$76</f>
        <v>10241733</v>
      </c>
      <c r="K122" s="64">
        <v>7752715</v>
      </c>
    </row>
    <row r="123" spans="1:11" s="53" customFormat="1" ht="14.25" thickBot="1">
      <c r="A123" s="65"/>
      <c r="B123" s="66" t="s">
        <v>14</v>
      </c>
      <c r="C123" s="67">
        <f>'[21]GNSP'!$C$76/100</f>
        <v>5308.8981</v>
      </c>
      <c r="D123" s="67">
        <f>'[21]GNSP'!$D$76/100</f>
        <v>7652.96</v>
      </c>
      <c r="E123" s="68">
        <v>0</v>
      </c>
      <c r="F123" s="69">
        <f>'[21]GNSP'!$E$76</f>
        <v>100</v>
      </c>
      <c r="G123" s="69">
        <f>'[21]GNSP'!$F$76</f>
        <v>248</v>
      </c>
      <c r="H123" s="70">
        <v>0</v>
      </c>
      <c r="I123" s="69">
        <f>'[21]GNSP'!$G$76</f>
        <v>27610</v>
      </c>
      <c r="J123" s="69">
        <f>'[21]GNSP'!$H$76</f>
        <v>728136</v>
      </c>
      <c r="K123" s="70">
        <v>0</v>
      </c>
    </row>
    <row r="124" spans="1:11" s="53" customFormat="1" ht="13.5">
      <c r="A124" s="71"/>
      <c r="B124" s="72" t="s">
        <v>38</v>
      </c>
      <c r="C124" s="12"/>
      <c r="D124" s="12"/>
      <c r="E124" s="73"/>
      <c r="F124" s="56"/>
      <c r="G124" s="56"/>
      <c r="H124" s="74"/>
      <c r="I124" s="56"/>
      <c r="J124" s="56"/>
      <c r="K124" s="74"/>
    </row>
    <row r="125" spans="1:11" s="53" customFormat="1" ht="12.75">
      <c r="A125" s="75"/>
      <c r="B125" s="55" t="s">
        <v>11</v>
      </c>
      <c r="C125" s="76">
        <f aca="true" t="shared" si="2" ref="C125:E128">+C120+C115</f>
        <v>6221.096610892352</v>
      </c>
      <c r="D125" s="76">
        <f t="shared" si="2"/>
        <v>17221.251006219314</v>
      </c>
      <c r="E125" s="76">
        <f t="shared" si="2"/>
        <v>6472.888177593365</v>
      </c>
      <c r="F125" s="77">
        <f aca="true" t="shared" si="3" ref="F125:H128">F115+F120</f>
        <v>975224</v>
      </c>
      <c r="G125" s="77">
        <f t="shared" si="3"/>
        <v>2753976</v>
      </c>
      <c r="H125" s="77">
        <f t="shared" si="3"/>
        <v>1741816</v>
      </c>
      <c r="I125" s="77"/>
      <c r="J125" s="77"/>
      <c r="K125" s="77"/>
    </row>
    <row r="126" spans="1:11" s="53" customFormat="1" ht="12.75">
      <c r="A126" s="75"/>
      <c r="B126" s="55" t="s">
        <v>12</v>
      </c>
      <c r="C126" s="76">
        <f t="shared" si="2"/>
        <v>4573.410303334004</v>
      </c>
      <c r="D126" s="76">
        <f t="shared" si="2"/>
        <v>18487.448051553165</v>
      </c>
      <c r="E126" s="76">
        <f t="shared" si="2"/>
        <v>14669.96644255985</v>
      </c>
      <c r="F126" s="77">
        <f t="shared" si="3"/>
        <v>3291814</v>
      </c>
      <c r="G126" s="77">
        <f t="shared" si="3"/>
        <v>14211075</v>
      </c>
      <c r="H126" s="77">
        <f t="shared" si="3"/>
        <v>14606467</v>
      </c>
      <c r="I126" s="77"/>
      <c r="J126" s="77"/>
      <c r="K126" s="77"/>
    </row>
    <row r="127" spans="1:11" s="53" customFormat="1" ht="12.75">
      <c r="A127" s="75"/>
      <c r="B127" s="55" t="s">
        <v>13</v>
      </c>
      <c r="C127" s="76">
        <f t="shared" si="2"/>
        <v>2150.6329885985533</v>
      </c>
      <c r="D127" s="76">
        <f t="shared" si="2"/>
        <v>8128.174819784408</v>
      </c>
      <c r="E127" s="76">
        <f t="shared" si="2"/>
        <v>8689.32408417009</v>
      </c>
      <c r="F127" s="77">
        <f t="shared" si="3"/>
        <v>2519</v>
      </c>
      <c r="G127" s="77">
        <f t="shared" si="3"/>
        <v>8645</v>
      </c>
      <c r="H127" s="77">
        <f t="shared" si="3"/>
        <v>8606</v>
      </c>
      <c r="I127" s="77">
        <f aca="true" t="shared" si="4" ref="I127:K128">I117+I122</f>
        <v>4124852</v>
      </c>
      <c r="J127" s="77">
        <f t="shared" si="4"/>
        <v>13369676</v>
      </c>
      <c r="K127" s="77">
        <f t="shared" si="4"/>
        <v>8687140</v>
      </c>
    </row>
    <row r="128" spans="1:11" s="53" customFormat="1" ht="13.5" thickBot="1">
      <c r="A128" s="78"/>
      <c r="B128" s="58" t="s">
        <v>14</v>
      </c>
      <c r="C128" s="79">
        <f t="shared" si="2"/>
        <v>5555.351003911412</v>
      </c>
      <c r="D128" s="79">
        <f t="shared" si="2"/>
        <v>8912.520549892297</v>
      </c>
      <c r="E128" s="79">
        <f t="shared" si="2"/>
        <v>1208.5553732156802</v>
      </c>
      <c r="F128" s="80">
        <f t="shared" si="3"/>
        <v>483</v>
      </c>
      <c r="G128" s="80">
        <f t="shared" si="3"/>
        <v>2197</v>
      </c>
      <c r="H128" s="80">
        <f t="shared" si="3"/>
        <v>1628</v>
      </c>
      <c r="I128" s="80">
        <f t="shared" si="4"/>
        <v>5564886</v>
      </c>
      <c r="J128" s="80">
        <f t="shared" si="4"/>
        <v>20214013</v>
      </c>
      <c r="K128" s="80">
        <f t="shared" si="4"/>
        <v>12531709</v>
      </c>
    </row>
    <row r="129" spans="1:11" ht="13.5">
      <c r="A129" s="85" t="s">
        <v>39</v>
      </c>
      <c r="B129" s="85"/>
      <c r="C129" s="85"/>
      <c r="D129" s="85"/>
      <c r="E129" s="85"/>
      <c r="F129" s="85"/>
      <c r="G129" s="85"/>
      <c r="H129" s="81"/>
      <c r="I129" s="81"/>
      <c r="J129" s="81"/>
      <c r="K129" s="81"/>
    </row>
    <row r="130" spans="1:11" ht="13.5">
      <c r="A130" s="82" t="s">
        <v>40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ht="12.75">
      <c r="E131" s="83"/>
    </row>
    <row r="132" spans="8:11" ht="12.75">
      <c r="H132" s="84"/>
      <c r="K132" s="84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669291338582677" right="0.78740157480315" top="0" bottom="0" header="0.236220472440945" footer="0.15748031496063"/>
  <pageSetup fitToHeight="2" horizontalDpi="600" verticalDpi="600" orientation="landscape" paperSize="9" scale="59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2010-09-29T06:31:37Z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