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December 2021\For website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1st December' 2021" sheetId="41" r:id="rId3"/>
  </sheets>
  <definedNames>
    <definedName name="_xlnm.Print_Area" localSheetId="0">'FYP as at 31st March, 2018_TEMP'!$A$1:$J$31</definedName>
    <definedName name="_xlnm.Print_Titles" localSheetId="2">'FYP as at 31st December'' 2021'!$A:$B,'FYP as at 31st December'' 2021'!$1:$3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B172" i="41"/>
  <c r="AA172" i="41"/>
  <c r="Y172" i="41"/>
  <c r="X172" i="41"/>
  <c r="Z172" i="41" s="1"/>
  <c r="U172" i="41"/>
  <c r="T172" i="41"/>
  <c r="V172" i="41" s="1"/>
  <c r="S172" i="41"/>
  <c r="R172" i="41"/>
  <c r="Q172" i="41"/>
  <c r="O172" i="41"/>
  <c r="N172" i="41"/>
  <c r="M172" i="41"/>
  <c r="K172" i="41"/>
  <c r="L172" i="41" s="1"/>
  <c r="J172" i="41"/>
  <c r="G172" i="41"/>
  <c r="H172" i="41" s="1"/>
  <c r="F172" i="41"/>
  <c r="D172" i="41"/>
  <c r="E172" i="41" s="1"/>
  <c r="C172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O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Y158" i="41"/>
  <c r="X158" i="41"/>
  <c r="U158" i="41"/>
  <c r="V158" i="41" s="1"/>
  <c r="T158" i="41"/>
  <c r="S158" i="41"/>
  <c r="R158" i="41"/>
  <c r="Q158" i="41"/>
  <c r="O158" i="41"/>
  <c r="N158" i="41"/>
  <c r="M158" i="41"/>
  <c r="K158" i="41"/>
  <c r="L158" i="41" s="1"/>
  <c r="J158" i="41"/>
  <c r="H158" i="41"/>
  <c r="G158" i="41"/>
  <c r="F158" i="41"/>
  <c r="D158" i="41"/>
  <c r="C158" i="4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O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Y151" i="41"/>
  <c r="Z151" i="41" s="1"/>
  <c r="X151" i="41"/>
  <c r="U151" i="41"/>
  <c r="V151" i="41" s="1"/>
  <c r="T151" i="41"/>
  <c r="S151" i="41"/>
  <c r="R151" i="41"/>
  <c r="Q151" i="41"/>
  <c r="O151" i="41"/>
  <c r="N151" i="41"/>
  <c r="M151" i="41"/>
  <c r="L151" i="41"/>
  <c r="K151" i="41"/>
  <c r="J151" i="41"/>
  <c r="H151" i="41"/>
  <c r="G151" i="41"/>
  <c r="F151" i="41"/>
  <c r="D151" i="41"/>
  <c r="C151" i="41"/>
  <c r="AC149" i="41"/>
  <c r="Z149" i="41"/>
  <c r="V149" i="41"/>
  <c r="S149" i="41"/>
  <c r="O149" i="41"/>
  <c r="L149" i="41"/>
  <c r="H149" i="41"/>
  <c r="E149" i="41"/>
  <c r="AC147" i="41"/>
  <c r="Z147" i="41"/>
  <c r="V147" i="41"/>
  <c r="S147" i="41"/>
  <c r="O147" i="41"/>
  <c r="L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Y144" i="41"/>
  <c r="Z144" i="41" s="1"/>
  <c r="X144" i="41"/>
  <c r="U144" i="41"/>
  <c r="V144" i="41" s="1"/>
  <c r="T144" i="41"/>
  <c r="S144" i="41"/>
  <c r="R144" i="41"/>
  <c r="Q144" i="41"/>
  <c r="O144" i="41"/>
  <c r="N144" i="41"/>
  <c r="M144" i="41"/>
  <c r="K144" i="41"/>
  <c r="L144" i="41" s="1"/>
  <c r="J144" i="41"/>
  <c r="H144" i="41"/>
  <c r="G144" i="41"/>
  <c r="F144" i="41"/>
  <c r="D144" i="41"/>
  <c r="C144" i="4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O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A137" i="41"/>
  <c r="Y137" i="41"/>
  <c r="X137" i="41"/>
  <c r="U137" i="41"/>
  <c r="V137" i="41" s="1"/>
  <c r="T137" i="41"/>
  <c r="S137" i="41"/>
  <c r="R137" i="41"/>
  <c r="Q137" i="41"/>
  <c r="O137" i="41"/>
  <c r="N137" i="41"/>
  <c r="M137" i="41"/>
  <c r="K137" i="41"/>
  <c r="L137" i="41" s="1"/>
  <c r="J137" i="41"/>
  <c r="H137" i="41"/>
  <c r="G137" i="41"/>
  <c r="F137" i="41"/>
  <c r="D137" i="41"/>
  <c r="C137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C123" i="41" s="1"/>
  <c r="AA123" i="41"/>
  <c r="Y123" i="41"/>
  <c r="Z123" i="41" s="1"/>
  <c r="X123" i="41"/>
  <c r="U123" i="41"/>
  <c r="T123" i="41"/>
  <c r="R123" i="41"/>
  <c r="Q123" i="41"/>
  <c r="S123" i="41" s="1"/>
  <c r="N123" i="41"/>
  <c r="M123" i="41"/>
  <c r="O123" i="41" s="1"/>
  <c r="L123" i="41"/>
  <c r="K123" i="41"/>
  <c r="J123" i="41"/>
  <c r="H123" i="41"/>
  <c r="G123" i="41"/>
  <c r="F123" i="41"/>
  <c r="D123" i="41"/>
  <c r="E123" i="41" s="1"/>
  <c r="C123" i="41"/>
  <c r="AC121" i="4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C116" i="41" s="1"/>
  <c r="AA116" i="41"/>
  <c r="Z116" i="41"/>
  <c r="Y116" i="41"/>
  <c r="X116" i="41"/>
  <c r="V116" i="41"/>
  <c r="U116" i="41"/>
  <c r="T116" i="41"/>
  <c r="R116" i="41"/>
  <c r="S116" i="41" s="1"/>
  <c r="Q116" i="41"/>
  <c r="N116" i="41"/>
  <c r="M116" i="41"/>
  <c r="K116" i="41"/>
  <c r="L116" i="41" s="1"/>
  <c r="J116" i="41"/>
  <c r="G116" i="41"/>
  <c r="F116" i="41"/>
  <c r="D116" i="41"/>
  <c r="E116" i="41" s="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Y109" i="41"/>
  <c r="X109" i="41"/>
  <c r="Z109" i="41" s="1"/>
  <c r="U109" i="41"/>
  <c r="T109" i="41"/>
  <c r="V109" i="41" s="1"/>
  <c r="S109" i="41"/>
  <c r="R109" i="41"/>
  <c r="Q109" i="41"/>
  <c r="O109" i="41"/>
  <c r="N109" i="41"/>
  <c r="M109" i="41"/>
  <c r="K109" i="41"/>
  <c r="L109" i="41" s="1"/>
  <c r="J109" i="41"/>
  <c r="G109" i="41"/>
  <c r="F109" i="41"/>
  <c r="D109" i="41"/>
  <c r="E109" i="41" s="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Y102" i="41"/>
  <c r="X102" i="41"/>
  <c r="Z102" i="41" s="1"/>
  <c r="U102" i="41"/>
  <c r="T102" i="41"/>
  <c r="V102" i="41" s="1"/>
  <c r="S102" i="41"/>
  <c r="R102" i="41"/>
  <c r="Q102" i="41"/>
  <c r="O102" i="41"/>
  <c r="N102" i="41"/>
  <c r="M102" i="41"/>
  <c r="K102" i="41"/>
  <c r="L102" i="41" s="1"/>
  <c r="J102" i="41"/>
  <c r="G102" i="41"/>
  <c r="F102" i="41"/>
  <c r="D102" i="41"/>
  <c r="E102" i="41" s="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Y95" i="41"/>
  <c r="X95" i="41"/>
  <c r="Z95" i="41" s="1"/>
  <c r="U95" i="41"/>
  <c r="T95" i="41"/>
  <c r="V95" i="41" s="1"/>
  <c r="S95" i="41"/>
  <c r="R95" i="41"/>
  <c r="Q95" i="41"/>
  <c r="O95" i="41"/>
  <c r="N95" i="41"/>
  <c r="M95" i="41"/>
  <c r="K95" i="41"/>
  <c r="L95" i="41" s="1"/>
  <c r="J95" i="41"/>
  <c r="G95" i="41"/>
  <c r="F95" i="41"/>
  <c r="D95" i="41"/>
  <c r="E95" i="41" s="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A88" i="41"/>
  <c r="Y88" i="41"/>
  <c r="X88" i="41"/>
  <c r="Z88" i="41" s="1"/>
  <c r="U88" i="41"/>
  <c r="T88" i="41"/>
  <c r="V88" i="41" s="1"/>
  <c r="S88" i="41"/>
  <c r="R88" i="41"/>
  <c r="Q88" i="41"/>
  <c r="O88" i="41"/>
  <c r="N88" i="41"/>
  <c r="M88" i="41"/>
  <c r="K88" i="41"/>
  <c r="L88" i="41" s="1"/>
  <c r="J88" i="41"/>
  <c r="G88" i="41"/>
  <c r="H88" i="41" s="1"/>
  <c r="F88" i="41"/>
  <c r="D88" i="41"/>
  <c r="E88" i="41" s="1"/>
  <c r="C88" i="41"/>
  <c r="AC86" i="41"/>
  <c r="Z86" i="41"/>
  <c r="V86" i="41"/>
  <c r="S86" i="41"/>
  <c r="O86" i="41"/>
  <c r="L86" i="41"/>
  <c r="H86" i="41"/>
  <c r="E86" i="41"/>
  <c r="AC84" i="41"/>
  <c r="Z84" i="41"/>
  <c r="V84" i="41"/>
  <c r="S84" i="41"/>
  <c r="O84" i="41"/>
  <c r="L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A81" i="41"/>
  <c r="Y81" i="41"/>
  <c r="X81" i="41"/>
  <c r="U81" i="41"/>
  <c r="T81" i="41"/>
  <c r="S81" i="41"/>
  <c r="R81" i="41"/>
  <c r="Q81" i="41"/>
  <c r="O81" i="41"/>
  <c r="N81" i="41"/>
  <c r="M81" i="41"/>
  <c r="K81" i="41"/>
  <c r="L81" i="41" s="1"/>
  <c r="J81" i="41"/>
  <c r="G81" i="41"/>
  <c r="F81" i="41"/>
  <c r="D81" i="4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A74" i="41"/>
  <c r="Y74" i="41"/>
  <c r="X74" i="41"/>
  <c r="U74" i="41"/>
  <c r="T74" i="41"/>
  <c r="S74" i="41"/>
  <c r="R74" i="41"/>
  <c r="Q74" i="41"/>
  <c r="O74" i="41"/>
  <c r="N74" i="41"/>
  <c r="M74" i="41"/>
  <c r="K74" i="41"/>
  <c r="L74" i="41" s="1"/>
  <c r="J74" i="41"/>
  <c r="G74" i="41"/>
  <c r="F74" i="41"/>
  <c r="D74" i="4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A67" i="41"/>
  <c r="Y67" i="41"/>
  <c r="X67" i="41"/>
  <c r="U67" i="41"/>
  <c r="T67" i="41"/>
  <c r="S67" i="41"/>
  <c r="R67" i="41"/>
  <c r="Q67" i="41"/>
  <c r="O67" i="41"/>
  <c r="N67" i="41"/>
  <c r="M67" i="41"/>
  <c r="K67" i="41"/>
  <c r="L67" i="41" s="1"/>
  <c r="J67" i="41"/>
  <c r="G67" i="41"/>
  <c r="F67" i="41"/>
  <c r="D67" i="41"/>
  <c r="C67" i="41"/>
  <c r="AC65" i="41"/>
  <c r="Z65" i="41"/>
  <c r="V65" i="41"/>
  <c r="S65" i="41"/>
  <c r="H65" i="41"/>
  <c r="E65" i="41"/>
  <c r="AC64" i="41"/>
  <c r="Z64" i="41"/>
  <c r="V64" i="41"/>
  <c r="S64" i="41"/>
  <c r="O64" i="41"/>
  <c r="L64" i="41"/>
  <c r="H64" i="41"/>
  <c r="E64" i="41"/>
  <c r="AC63" i="41"/>
  <c r="Z63" i="41"/>
  <c r="V63" i="41"/>
  <c r="S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A60" i="41"/>
  <c r="Y60" i="41"/>
  <c r="X60" i="41"/>
  <c r="U60" i="41"/>
  <c r="T60" i="41"/>
  <c r="S60" i="41"/>
  <c r="R60" i="41"/>
  <c r="Q60" i="41"/>
  <c r="O60" i="41"/>
  <c r="N60" i="41"/>
  <c r="M60" i="41"/>
  <c r="K60" i="41"/>
  <c r="L60" i="41" s="1"/>
  <c r="J60" i="41"/>
  <c r="G60" i="41"/>
  <c r="F60" i="41"/>
  <c r="D60" i="41"/>
  <c r="C60" i="41"/>
  <c r="AC58" i="41"/>
  <c r="Z58" i="41"/>
  <c r="V58" i="41"/>
  <c r="S58" i="41"/>
  <c r="O58" i="41"/>
  <c r="L58" i="41"/>
  <c r="H58" i="41"/>
  <c r="E58" i="41"/>
  <c r="H57" i="41"/>
  <c r="E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U53" i="41"/>
  <c r="T53" i="41"/>
  <c r="S53" i="41"/>
  <c r="R53" i="41"/>
  <c r="Q53" i="41"/>
  <c r="O53" i="41"/>
  <c r="N53" i="41"/>
  <c r="M53" i="41"/>
  <c r="K53" i="41"/>
  <c r="L53" i="41" s="1"/>
  <c r="J53" i="41"/>
  <c r="G53" i="41"/>
  <c r="F53" i="41"/>
  <c r="D53" i="41"/>
  <c r="C53" i="41"/>
  <c r="AC51" i="41"/>
  <c r="Z51" i="41"/>
  <c r="V51" i="41"/>
  <c r="S51" i="41"/>
  <c r="O51" i="41"/>
  <c r="L51" i="41"/>
  <c r="H51" i="41"/>
  <c r="E51" i="41"/>
  <c r="AC50" i="41"/>
  <c r="Z50" i="41"/>
  <c r="V50" i="41"/>
  <c r="S50" i="41"/>
  <c r="O50" i="41"/>
  <c r="L50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Y46" i="41"/>
  <c r="Z46" i="41" s="1"/>
  <c r="X46" i="41"/>
  <c r="U46" i="41"/>
  <c r="V46" i="41" s="1"/>
  <c r="T46" i="41"/>
  <c r="S46" i="41"/>
  <c r="R46" i="41"/>
  <c r="Q46" i="41"/>
  <c r="O46" i="41"/>
  <c r="N46" i="41"/>
  <c r="M46" i="41"/>
  <c r="K46" i="41"/>
  <c r="L46" i="41" s="1"/>
  <c r="J46" i="41"/>
  <c r="G46" i="41"/>
  <c r="H46" i="41" s="1"/>
  <c r="F46" i="41"/>
  <c r="D46" i="41"/>
  <c r="E46" i="41" s="1"/>
  <c r="C46" i="41"/>
  <c r="AC44" i="41"/>
  <c r="Z44" i="41"/>
  <c r="V44" i="41"/>
  <c r="S44" i="41"/>
  <c r="O44" i="41"/>
  <c r="H44" i="41"/>
  <c r="E44" i="41"/>
  <c r="AC42" i="41"/>
  <c r="Z42" i="41"/>
  <c r="V42" i="41"/>
  <c r="S42" i="41"/>
  <c r="O42" i="41"/>
  <c r="L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A39" i="41"/>
  <c r="Y39" i="41"/>
  <c r="X39" i="41"/>
  <c r="Z39" i="41" s="1"/>
  <c r="U39" i="41"/>
  <c r="V39" i="41" s="1"/>
  <c r="T39" i="41"/>
  <c r="S39" i="41"/>
  <c r="R39" i="41"/>
  <c r="Q39" i="41"/>
  <c r="O39" i="41"/>
  <c r="N39" i="41"/>
  <c r="M39" i="41"/>
  <c r="K39" i="41"/>
  <c r="L39" i="41" s="1"/>
  <c r="J39" i="41"/>
  <c r="G39" i="41"/>
  <c r="F39" i="41"/>
  <c r="D39" i="41"/>
  <c r="E39" i="41" s="1"/>
  <c r="C39" i="41"/>
  <c r="AC37" i="41"/>
  <c r="Z37" i="41"/>
  <c r="V37" i="41"/>
  <c r="S37" i="41"/>
  <c r="O37" i="41"/>
  <c r="L37" i="41"/>
  <c r="H37" i="41"/>
  <c r="E37" i="41"/>
  <c r="H36" i="41"/>
  <c r="AC35" i="41"/>
  <c r="Z35" i="41"/>
  <c r="V35" i="41"/>
  <c r="S35" i="41"/>
  <c r="O35" i="41"/>
  <c r="L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A32" i="41"/>
  <c r="Y32" i="41"/>
  <c r="X32" i="41"/>
  <c r="Z32" i="41" s="1"/>
  <c r="U32" i="41"/>
  <c r="T32" i="41"/>
  <c r="V32" i="41" s="1"/>
  <c r="S32" i="41"/>
  <c r="R32" i="41"/>
  <c r="Q32" i="41"/>
  <c r="O32" i="41"/>
  <c r="N32" i="41"/>
  <c r="M32" i="41"/>
  <c r="K32" i="41"/>
  <c r="L32" i="41" s="1"/>
  <c r="J32" i="41"/>
  <c r="G32" i="41"/>
  <c r="H32" i="41" s="1"/>
  <c r="F32" i="41"/>
  <c r="D32" i="41"/>
  <c r="E32" i="41" s="1"/>
  <c r="C32" i="41"/>
  <c r="AC30" i="41"/>
  <c r="Z30" i="41"/>
  <c r="V30" i="41"/>
  <c r="S30" i="41"/>
  <c r="O30" i="41"/>
  <c r="L30" i="41"/>
  <c r="H30" i="41"/>
  <c r="E30" i="41"/>
  <c r="AC29" i="41"/>
  <c r="H29" i="41"/>
  <c r="E29" i="41"/>
  <c r="AC28" i="41"/>
  <c r="V28" i="41"/>
  <c r="H28" i="41"/>
  <c r="AC27" i="41"/>
  <c r="Z27" i="41"/>
  <c r="O27" i="41"/>
  <c r="L27" i="41"/>
  <c r="H27" i="41"/>
  <c r="E27" i="41"/>
  <c r="AC26" i="41"/>
  <c r="O26" i="41"/>
  <c r="H26" i="41"/>
  <c r="AB25" i="41"/>
  <c r="AA25" i="41"/>
  <c r="Y25" i="41"/>
  <c r="X25" i="41"/>
  <c r="Z25" i="41" s="1"/>
  <c r="U25" i="41"/>
  <c r="T25" i="41"/>
  <c r="V25" i="41" s="1"/>
  <c r="S25" i="41"/>
  <c r="R25" i="41"/>
  <c r="Q25" i="41"/>
  <c r="O25" i="41"/>
  <c r="N25" i="41"/>
  <c r="M25" i="41"/>
  <c r="K25" i="41"/>
  <c r="L25" i="41" s="1"/>
  <c r="J25" i="41"/>
  <c r="G25" i="41"/>
  <c r="F25" i="41"/>
  <c r="D25" i="41"/>
  <c r="E25" i="41" s="1"/>
  <c r="C25" i="41"/>
  <c r="AC22" i="41"/>
  <c r="Z22" i="41"/>
  <c r="V22" i="41"/>
  <c r="S22" i="41"/>
  <c r="O22" i="41"/>
  <c r="L22" i="41"/>
  <c r="H22" i="41"/>
  <c r="E22" i="41"/>
  <c r="AC21" i="41"/>
  <c r="Z21" i="41"/>
  <c r="V21" i="41"/>
  <c r="S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Y18" i="41"/>
  <c r="Z18" i="41" s="1"/>
  <c r="X18" i="41"/>
  <c r="U18" i="41"/>
  <c r="V18" i="41" s="1"/>
  <c r="T18" i="41"/>
  <c r="S18" i="41"/>
  <c r="R18" i="41"/>
  <c r="Q18" i="41"/>
  <c r="O18" i="41"/>
  <c r="N18" i="41"/>
  <c r="M18" i="41"/>
  <c r="K18" i="41"/>
  <c r="L18" i="41" s="1"/>
  <c r="J18" i="41"/>
  <c r="G18" i="41"/>
  <c r="F18" i="41"/>
  <c r="D18" i="41"/>
  <c r="E18" i="41" s="1"/>
  <c r="C18" i="41"/>
  <c r="AC16" i="41"/>
  <c r="Z16" i="41"/>
  <c r="V16" i="41"/>
  <c r="S16" i="41"/>
  <c r="O16" i="41"/>
  <c r="L16" i="41"/>
  <c r="H16" i="41"/>
  <c r="E16" i="41"/>
  <c r="H14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C11" i="41"/>
  <c r="AB11" i="41"/>
  <c r="AA11" i="41"/>
  <c r="Y11" i="41"/>
  <c r="Z11" i="41" s="1"/>
  <c r="X11" i="41"/>
  <c r="U11" i="41"/>
  <c r="T11" i="41"/>
  <c r="R11" i="41"/>
  <c r="S11" i="41" s="1"/>
  <c r="Q11" i="41"/>
  <c r="N11" i="41"/>
  <c r="O11" i="41" s="1"/>
  <c r="M11" i="41"/>
  <c r="L11" i="41"/>
  <c r="K11" i="41"/>
  <c r="J11" i="41"/>
  <c r="H11" i="41"/>
  <c r="G11" i="41"/>
  <c r="F11" i="41"/>
  <c r="E11" i="41"/>
  <c r="D11" i="41"/>
  <c r="C11" i="41"/>
  <c r="AC9" i="41"/>
  <c r="Z9" i="41"/>
  <c r="V9" i="41"/>
  <c r="S9" i="41"/>
  <c r="O9" i="41"/>
  <c r="L9" i="41"/>
  <c r="H9" i="41"/>
  <c r="E9" i="41"/>
  <c r="V8" i="41"/>
  <c r="O8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C4" i="41"/>
  <c r="AB4" i="41"/>
  <c r="AA4" i="41"/>
  <c r="Y4" i="41"/>
  <c r="Z4" i="41" s="1"/>
  <c r="X4" i="41"/>
  <c r="U4" i="41"/>
  <c r="T4" i="41"/>
  <c r="R4" i="41"/>
  <c r="S4" i="41" s="1"/>
  <c r="Q4" i="41"/>
  <c r="N4" i="41"/>
  <c r="O4" i="41" s="1"/>
  <c r="M4" i="41"/>
  <c r="L4" i="41"/>
  <c r="K4" i="41"/>
  <c r="J4" i="41"/>
  <c r="H4" i="41"/>
  <c r="G4" i="41"/>
  <c r="F4" i="41"/>
  <c r="E4" i="41"/>
  <c r="D4" i="41"/>
  <c r="C4" i="41"/>
  <c r="AC172" i="41" l="1"/>
  <c r="E137" i="41"/>
  <c r="AC137" i="41"/>
  <c r="E144" i="41"/>
  <c r="AC144" i="41"/>
  <c r="E151" i="41"/>
  <c r="AC151" i="41"/>
  <c r="E158" i="41"/>
  <c r="AC158" i="41"/>
  <c r="V123" i="41"/>
  <c r="Z137" i="41"/>
  <c r="Z158" i="41"/>
  <c r="O116" i="41"/>
  <c r="H116" i="41"/>
  <c r="H95" i="41"/>
  <c r="H102" i="41"/>
  <c r="H109" i="41"/>
  <c r="AC88" i="41"/>
  <c r="AC95" i="41"/>
  <c r="AC102" i="41"/>
  <c r="AC109" i="41"/>
  <c r="Z53" i="41"/>
  <c r="Z60" i="41"/>
  <c r="Z67" i="41"/>
  <c r="Z74" i="41"/>
  <c r="Z81" i="41"/>
  <c r="H53" i="41"/>
  <c r="V53" i="41"/>
  <c r="H60" i="41"/>
  <c r="V60" i="41"/>
  <c r="H67" i="41"/>
  <c r="V67" i="41"/>
  <c r="H74" i="41"/>
  <c r="V74" i="41"/>
  <c r="H81" i="41"/>
  <c r="V81" i="41"/>
  <c r="E53" i="41"/>
  <c r="AC53" i="41"/>
  <c r="E60" i="41"/>
  <c r="AC60" i="41"/>
  <c r="E67" i="41"/>
  <c r="AC67" i="41"/>
  <c r="E74" i="41"/>
  <c r="AC74" i="41"/>
  <c r="E81" i="41"/>
  <c r="AC81" i="41"/>
  <c r="H25" i="41"/>
  <c r="H39" i="41"/>
  <c r="AC25" i="41"/>
  <c r="AC32" i="41"/>
  <c r="AC39" i="41"/>
  <c r="AC46" i="41"/>
  <c r="H18" i="41"/>
  <c r="AC18" i="41"/>
  <c r="V4" i="41"/>
  <c r="V11" i="41"/>
  <c r="AB170" i="41" l="1"/>
  <c r="AA170" i="41"/>
  <c r="AA184" i="41" s="1"/>
  <c r="Y170" i="41"/>
  <c r="X170" i="41"/>
  <c r="X184" i="41" s="1"/>
  <c r="U170" i="41"/>
  <c r="T170" i="41"/>
  <c r="T184" i="41" s="1"/>
  <c r="R170" i="41"/>
  <c r="Q170" i="41"/>
  <c r="Q184" i="41" s="1"/>
  <c r="N170" i="41"/>
  <c r="N184" i="41" s="1"/>
  <c r="P177" i="41" s="1"/>
  <c r="M170" i="41"/>
  <c r="M184" i="41" s="1"/>
  <c r="K170" i="41"/>
  <c r="K184" i="41" s="1"/>
  <c r="J170" i="41"/>
  <c r="J184" i="41" s="1"/>
  <c r="G170" i="41"/>
  <c r="F170" i="41"/>
  <c r="F184" i="41" s="1"/>
  <c r="D170" i="41"/>
  <c r="C170" i="41"/>
  <c r="C184" i="41" s="1"/>
  <c r="AB169" i="41"/>
  <c r="AB183" i="41" s="1"/>
  <c r="AD176" i="41" s="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P176" i="41" s="1"/>
  <c r="M169" i="41"/>
  <c r="M183" i="41" s="1"/>
  <c r="K169" i="4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P175" i="41" s="1"/>
  <c r="M168" i="41"/>
  <c r="M182" i="41" s="1"/>
  <c r="K168" i="41"/>
  <c r="K182" i="41" s="1"/>
  <c r="J168" i="41"/>
  <c r="J182" i="41" s="1"/>
  <c r="G168" i="41"/>
  <c r="F168" i="41"/>
  <c r="F182" i="41" s="1"/>
  <c r="D168" i="41"/>
  <c r="C168" i="41"/>
  <c r="C182" i="41" s="1"/>
  <c r="AB167" i="4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Q181" i="41" s="1"/>
  <c r="N167" i="41"/>
  <c r="M167" i="41"/>
  <c r="M181" i="41" s="1"/>
  <c r="K167" i="41"/>
  <c r="J167" i="41"/>
  <c r="J181" i="41" s="1"/>
  <c r="G167" i="41"/>
  <c r="F167" i="41"/>
  <c r="F181" i="41" s="1"/>
  <c r="D167" i="41"/>
  <c r="C167" i="41"/>
  <c r="AB166" i="41"/>
  <c r="AA166" i="41"/>
  <c r="AA180" i="41" s="1"/>
  <c r="Y166" i="41"/>
  <c r="X166" i="41"/>
  <c r="U166" i="41"/>
  <c r="T166" i="41"/>
  <c r="T180" i="41" s="1"/>
  <c r="R166" i="41"/>
  <c r="Q166" i="41"/>
  <c r="Q180" i="41" s="1"/>
  <c r="N166" i="41"/>
  <c r="M166" i="41"/>
  <c r="M180" i="41" s="1"/>
  <c r="K166" i="41"/>
  <c r="J166" i="41"/>
  <c r="J180" i="41" s="1"/>
  <c r="G166" i="41"/>
  <c r="G180" i="41" s="1"/>
  <c r="I173" i="41" s="1"/>
  <c r="F166" i="41"/>
  <c r="F180" i="41" s="1"/>
  <c r="D166" i="41"/>
  <c r="C166" i="41"/>
  <c r="C180" i="41" s="1"/>
  <c r="I117" i="41" l="1"/>
  <c r="I159" i="41"/>
  <c r="I152" i="41"/>
  <c r="I145" i="41"/>
  <c r="I138" i="41"/>
  <c r="I131" i="41"/>
  <c r="I124" i="41"/>
  <c r="P119" i="41"/>
  <c r="P161" i="41"/>
  <c r="P154" i="41"/>
  <c r="P147" i="41"/>
  <c r="P140" i="41"/>
  <c r="P133" i="41"/>
  <c r="P126" i="41"/>
  <c r="P120" i="41"/>
  <c r="P148" i="41"/>
  <c r="P162" i="41"/>
  <c r="P155" i="41"/>
  <c r="P141" i="41"/>
  <c r="P134" i="41"/>
  <c r="P127" i="41"/>
  <c r="AD120" i="41"/>
  <c r="AD162" i="41"/>
  <c r="AD155" i="41"/>
  <c r="AD148" i="41"/>
  <c r="AD141" i="41"/>
  <c r="AD134" i="41"/>
  <c r="AD127" i="41"/>
  <c r="P121" i="41"/>
  <c r="P128" i="41"/>
  <c r="P163" i="41"/>
  <c r="P156" i="41"/>
  <c r="P149" i="41"/>
  <c r="P142" i="41"/>
  <c r="P135" i="41"/>
  <c r="I110" i="41"/>
  <c r="I103" i="41"/>
  <c r="I96" i="41"/>
  <c r="I89" i="41"/>
  <c r="P112" i="41"/>
  <c r="P105" i="41"/>
  <c r="P98" i="41"/>
  <c r="P91" i="41"/>
  <c r="P92" i="41"/>
  <c r="P113" i="41"/>
  <c r="P106" i="41"/>
  <c r="P99" i="41"/>
  <c r="AD113" i="41"/>
  <c r="AD106" i="41"/>
  <c r="AD99" i="41"/>
  <c r="AD92" i="41"/>
  <c r="P93" i="41"/>
  <c r="P114" i="41"/>
  <c r="P107" i="41"/>
  <c r="P100" i="41"/>
  <c r="I82" i="41"/>
  <c r="I75" i="41"/>
  <c r="I68" i="41"/>
  <c r="I61" i="41"/>
  <c r="I54" i="41"/>
  <c r="P84" i="41"/>
  <c r="P77" i="41"/>
  <c r="P70" i="41"/>
  <c r="P63" i="41"/>
  <c r="P56" i="41"/>
  <c r="P85" i="41"/>
  <c r="P78" i="41"/>
  <c r="P71" i="41"/>
  <c r="P64" i="41"/>
  <c r="P57" i="41"/>
  <c r="AD85" i="41"/>
  <c r="AD78" i="41"/>
  <c r="AD71" i="41"/>
  <c r="AD64" i="41"/>
  <c r="AD57" i="41"/>
  <c r="P86" i="41"/>
  <c r="P65" i="41"/>
  <c r="P58" i="41"/>
  <c r="P79" i="41"/>
  <c r="P72" i="41"/>
  <c r="I19" i="41"/>
  <c r="I47" i="41"/>
  <c r="I40" i="41"/>
  <c r="I33" i="41"/>
  <c r="I26" i="41"/>
  <c r="P21" i="41"/>
  <c r="P28" i="41"/>
  <c r="P49" i="41"/>
  <c r="P42" i="41"/>
  <c r="P35" i="41"/>
  <c r="P22" i="41"/>
  <c r="P43" i="41"/>
  <c r="P36" i="41"/>
  <c r="P29" i="41"/>
  <c r="P50" i="41"/>
  <c r="AD22" i="41"/>
  <c r="AD50" i="41"/>
  <c r="AD43" i="41"/>
  <c r="AD36" i="41"/>
  <c r="AD29" i="41"/>
  <c r="P23" i="41"/>
  <c r="P51" i="41"/>
  <c r="P37" i="41"/>
  <c r="P30" i="41"/>
  <c r="P44" i="41"/>
  <c r="I12" i="41"/>
  <c r="I5" i="41"/>
  <c r="P14" i="41"/>
  <c r="P7" i="41"/>
  <c r="P15" i="41"/>
  <c r="P8" i="41"/>
  <c r="AD15" i="41"/>
  <c r="AD8" i="41"/>
  <c r="P16" i="41"/>
  <c r="P9" i="41"/>
  <c r="U165" i="41"/>
  <c r="O167" i="41"/>
  <c r="P168" i="41"/>
  <c r="V169" i="41"/>
  <c r="L166" i="41"/>
  <c r="L182" i="41"/>
  <c r="N180" i="41"/>
  <c r="P173" i="41" s="1"/>
  <c r="O166" i="41"/>
  <c r="Z182" i="41"/>
  <c r="L169" i="41"/>
  <c r="P184" i="41"/>
  <c r="L168" i="41"/>
  <c r="M165" i="41"/>
  <c r="R180" i="41"/>
  <c r="K183" i="41"/>
  <c r="L183" i="41" s="1"/>
  <c r="Z166" i="41"/>
  <c r="L167" i="41"/>
  <c r="Z169" i="41"/>
  <c r="R184" i="41"/>
  <c r="S184" i="41" s="1"/>
  <c r="S170" i="41"/>
  <c r="K181" i="41"/>
  <c r="L181" i="41" s="1"/>
  <c r="Y165" i="41"/>
  <c r="F179" i="41"/>
  <c r="T179" i="41"/>
  <c r="H169" i="41"/>
  <c r="S183" i="41"/>
  <c r="F165" i="41"/>
  <c r="Q165" i="41"/>
  <c r="AA165" i="41"/>
  <c r="AB165" i="41"/>
  <c r="G165" i="41"/>
  <c r="H165" i="41" s="1"/>
  <c r="H167" i="41"/>
  <c r="O182" i="41"/>
  <c r="S169" i="41"/>
  <c r="O170" i="41"/>
  <c r="J165" i="41"/>
  <c r="R165" i="41"/>
  <c r="N181" i="41"/>
  <c r="P174" i="41" s="1"/>
  <c r="N165" i="41"/>
  <c r="Z181" i="41"/>
  <c r="O168" i="41"/>
  <c r="S168" i="41"/>
  <c r="O169" i="41"/>
  <c r="L170" i="41"/>
  <c r="X165" i="41"/>
  <c r="Z167" i="41"/>
  <c r="S182" i="41"/>
  <c r="Z168" i="41"/>
  <c r="Z170" i="41"/>
  <c r="AA179" i="41"/>
  <c r="H180" i="41"/>
  <c r="O184" i="41"/>
  <c r="T165" i="41"/>
  <c r="C165" i="41"/>
  <c r="C181" i="41"/>
  <c r="C179" i="41" s="1"/>
  <c r="AC167" i="41"/>
  <c r="AB181" i="41"/>
  <c r="AD174" i="41" s="1"/>
  <c r="H168" i="41"/>
  <c r="G182" i="41"/>
  <c r="I175" i="41" s="1"/>
  <c r="X180" i="41"/>
  <c r="X179" i="41" s="1"/>
  <c r="E169" i="41"/>
  <c r="D183" i="41"/>
  <c r="E183" i="41" s="1"/>
  <c r="P183" i="41"/>
  <c r="O183" i="41"/>
  <c r="P169" i="41"/>
  <c r="P170" i="41"/>
  <c r="AD183" i="41"/>
  <c r="AC183" i="41"/>
  <c r="D165" i="41"/>
  <c r="E166" i="41"/>
  <c r="D180" i="41"/>
  <c r="K180" i="41"/>
  <c r="K165" i="41"/>
  <c r="E167" i="41"/>
  <c r="D181" i="41"/>
  <c r="AD169" i="41"/>
  <c r="AC169" i="41"/>
  <c r="H170" i="41"/>
  <c r="G184" i="41"/>
  <c r="I177" i="41" s="1"/>
  <c r="AC170" i="41"/>
  <c r="AB184" i="41"/>
  <c r="AD177" i="41" s="1"/>
  <c r="I180" i="41"/>
  <c r="I166" i="41"/>
  <c r="H166" i="41"/>
  <c r="AC168" i="41"/>
  <c r="AB182" i="41"/>
  <c r="AD175" i="41" s="1"/>
  <c r="G183" i="41"/>
  <c r="I176" i="41" s="1"/>
  <c r="E170" i="41"/>
  <c r="D184" i="41"/>
  <c r="E184" i="41" s="1"/>
  <c r="L184" i="41"/>
  <c r="P182" i="41"/>
  <c r="J179" i="41"/>
  <c r="AC166" i="41"/>
  <c r="AB180" i="41"/>
  <c r="AD173" i="41" s="1"/>
  <c r="G181" i="41"/>
  <c r="I174" i="41" s="1"/>
  <c r="E168" i="41"/>
  <c r="D182" i="41"/>
  <c r="E182" i="41" s="1"/>
  <c r="M179" i="41"/>
  <c r="Q179" i="41"/>
  <c r="V168" i="41"/>
  <c r="V170" i="41"/>
  <c r="U180" i="41"/>
  <c r="Y180" i="41"/>
  <c r="U181" i="41"/>
  <c r="U182" i="41"/>
  <c r="W175" i="41" s="1"/>
  <c r="U183" i="41"/>
  <c r="W176" i="41" s="1"/>
  <c r="Y183" i="41"/>
  <c r="Z183" i="41" s="1"/>
  <c r="U184" i="41"/>
  <c r="W177" i="41" s="1"/>
  <c r="Y184" i="41"/>
  <c r="Z184" i="41" s="1"/>
  <c r="W120" i="41" l="1"/>
  <c r="W162" i="41"/>
  <c r="W155" i="41"/>
  <c r="W148" i="41"/>
  <c r="W141" i="41"/>
  <c r="W127" i="41"/>
  <c r="AD117" i="41"/>
  <c r="AD159" i="41"/>
  <c r="AD152" i="41"/>
  <c r="AD145" i="41"/>
  <c r="AD138" i="41"/>
  <c r="AD131" i="41"/>
  <c r="AD124" i="41"/>
  <c r="AD119" i="41"/>
  <c r="AD161" i="41"/>
  <c r="AD154" i="41"/>
  <c r="AD147" i="41"/>
  <c r="AD140" i="41"/>
  <c r="AD133" i="41"/>
  <c r="AD126" i="41"/>
  <c r="W121" i="41"/>
  <c r="W128" i="41"/>
  <c r="W163" i="41"/>
  <c r="W156" i="41"/>
  <c r="W149" i="41"/>
  <c r="W142" i="41"/>
  <c r="I118" i="41"/>
  <c r="I160" i="41"/>
  <c r="I153" i="41"/>
  <c r="I146" i="41"/>
  <c r="I139" i="41"/>
  <c r="I132" i="41"/>
  <c r="I125" i="41"/>
  <c r="I120" i="41"/>
  <c r="I162" i="41"/>
  <c r="I155" i="41"/>
  <c r="I148" i="41"/>
  <c r="I141" i="41"/>
  <c r="I134" i="41"/>
  <c r="I127" i="41"/>
  <c r="I121" i="41"/>
  <c r="I163" i="41"/>
  <c r="I156" i="41"/>
  <c r="I149" i="41"/>
  <c r="I142" i="41"/>
  <c r="I135" i="41"/>
  <c r="I128" i="41"/>
  <c r="I119" i="41"/>
  <c r="I161" i="41"/>
  <c r="I154" i="41"/>
  <c r="I147" i="41"/>
  <c r="I140" i="41"/>
  <c r="I133" i="41"/>
  <c r="I126" i="41"/>
  <c r="P117" i="41"/>
  <c r="P124" i="41"/>
  <c r="P159" i="41"/>
  <c r="P152" i="41"/>
  <c r="P145" i="41"/>
  <c r="P138" i="41"/>
  <c r="P131" i="41"/>
  <c r="P118" i="41"/>
  <c r="P125" i="41"/>
  <c r="P153" i="41"/>
  <c r="P139" i="41"/>
  <c r="P132" i="41"/>
  <c r="P160" i="41"/>
  <c r="P146" i="41"/>
  <c r="W119" i="41"/>
  <c r="W161" i="41"/>
  <c r="W154" i="41"/>
  <c r="W147" i="41"/>
  <c r="W140" i="41"/>
  <c r="W126" i="41"/>
  <c r="AD121" i="41"/>
  <c r="AD163" i="41"/>
  <c r="AD156" i="41"/>
  <c r="AD149" i="41"/>
  <c r="AD142" i="41"/>
  <c r="AD135" i="41"/>
  <c r="AD128" i="41"/>
  <c r="AD118" i="41"/>
  <c r="AD160" i="41"/>
  <c r="AD153" i="41"/>
  <c r="AD146" i="41"/>
  <c r="AD139" i="41"/>
  <c r="AD132" i="41"/>
  <c r="AD125" i="41"/>
  <c r="W100" i="41"/>
  <c r="W93" i="41"/>
  <c r="W114" i="41"/>
  <c r="W107" i="41"/>
  <c r="P110" i="41"/>
  <c r="P103" i="41"/>
  <c r="P96" i="41"/>
  <c r="P89" i="41"/>
  <c r="AD112" i="41"/>
  <c r="AD105" i="41"/>
  <c r="AD98" i="41"/>
  <c r="AD91" i="41"/>
  <c r="P90" i="41"/>
  <c r="P111" i="41"/>
  <c r="P104" i="41"/>
  <c r="P97" i="41"/>
  <c r="I111" i="41"/>
  <c r="I104" i="41"/>
  <c r="I97" i="41"/>
  <c r="I90" i="41"/>
  <c r="I113" i="41"/>
  <c r="I106" i="41"/>
  <c r="I99" i="41"/>
  <c r="I92" i="41"/>
  <c r="I114" i="41"/>
  <c r="I107" i="41"/>
  <c r="I100" i="41"/>
  <c r="I93" i="41"/>
  <c r="I112" i="41"/>
  <c r="I105" i="41"/>
  <c r="I98" i="41"/>
  <c r="I91" i="41"/>
  <c r="W106" i="41"/>
  <c r="W99" i="41"/>
  <c r="W92" i="41"/>
  <c r="W113" i="41"/>
  <c r="AD110" i="41"/>
  <c r="AD103" i="41"/>
  <c r="AD96" i="41"/>
  <c r="AD89" i="41"/>
  <c r="W112" i="41"/>
  <c r="W105" i="41"/>
  <c r="W98" i="41"/>
  <c r="W91" i="41"/>
  <c r="AD114" i="41"/>
  <c r="AD107" i="41"/>
  <c r="AD100" i="41"/>
  <c r="AD93" i="41"/>
  <c r="AD111" i="41"/>
  <c r="AD104" i="41"/>
  <c r="AD97" i="41"/>
  <c r="AD90" i="41"/>
  <c r="W79" i="41"/>
  <c r="W72" i="41"/>
  <c r="W65" i="41"/>
  <c r="W58" i="41"/>
  <c r="W86" i="41"/>
  <c r="I83" i="41"/>
  <c r="I76" i="41"/>
  <c r="I69" i="41"/>
  <c r="I62" i="41"/>
  <c r="I55" i="41"/>
  <c r="I85" i="41"/>
  <c r="I78" i="41"/>
  <c r="I71" i="41"/>
  <c r="I64" i="41"/>
  <c r="I57" i="41"/>
  <c r="I86" i="41"/>
  <c r="I79" i="41"/>
  <c r="I72" i="41"/>
  <c r="I65" i="41"/>
  <c r="I58" i="41"/>
  <c r="I84" i="41"/>
  <c r="I77" i="41"/>
  <c r="I70" i="41"/>
  <c r="I63" i="41"/>
  <c r="I56" i="41"/>
  <c r="P82" i="41"/>
  <c r="P75" i="41"/>
  <c r="P68" i="41"/>
  <c r="P61" i="41"/>
  <c r="P54" i="41"/>
  <c r="W85" i="41"/>
  <c r="W78" i="41"/>
  <c r="W71" i="41"/>
  <c r="W64" i="41"/>
  <c r="W57" i="41"/>
  <c r="AD82" i="41"/>
  <c r="AD75" i="41"/>
  <c r="AD68" i="41"/>
  <c r="AD61" i="41"/>
  <c r="AD54" i="41"/>
  <c r="AD84" i="41"/>
  <c r="AD77" i="41"/>
  <c r="AD70" i="41"/>
  <c r="AD63" i="41"/>
  <c r="AD56" i="41"/>
  <c r="P83" i="41"/>
  <c r="P76" i="41"/>
  <c r="P69" i="41"/>
  <c r="P62" i="41"/>
  <c r="P55" i="41"/>
  <c r="W84" i="41"/>
  <c r="W77" i="41"/>
  <c r="W70" i="41"/>
  <c r="W63" i="41"/>
  <c r="W56" i="41"/>
  <c r="AD86" i="41"/>
  <c r="AD79" i="41"/>
  <c r="AD72" i="41"/>
  <c r="AD65" i="41"/>
  <c r="AD58" i="41"/>
  <c r="AD83" i="41"/>
  <c r="AD76" i="41"/>
  <c r="AD69" i="41"/>
  <c r="AD62" i="41"/>
  <c r="AD55" i="41"/>
  <c r="I20" i="41"/>
  <c r="I48" i="41"/>
  <c r="I41" i="41"/>
  <c r="I34" i="41"/>
  <c r="I27" i="41"/>
  <c r="I22" i="41"/>
  <c r="I50" i="41"/>
  <c r="I43" i="41"/>
  <c r="I36" i="41"/>
  <c r="I29" i="41"/>
  <c r="I23" i="41"/>
  <c r="I51" i="41"/>
  <c r="I44" i="41"/>
  <c r="I37" i="41"/>
  <c r="I30" i="41"/>
  <c r="I21" i="41"/>
  <c r="I49" i="41"/>
  <c r="I42" i="41"/>
  <c r="I35" i="41"/>
  <c r="I28" i="41"/>
  <c r="P20" i="41"/>
  <c r="P41" i="41"/>
  <c r="P34" i="41"/>
  <c r="P48" i="41"/>
  <c r="P27" i="41"/>
  <c r="W23" i="41"/>
  <c r="W51" i="41"/>
  <c r="W44" i="41"/>
  <c r="W37" i="41"/>
  <c r="W30" i="41"/>
  <c r="P19" i="41"/>
  <c r="P47" i="41"/>
  <c r="P40" i="41"/>
  <c r="P33" i="41"/>
  <c r="P26" i="41"/>
  <c r="W22" i="41"/>
  <c r="W43" i="41"/>
  <c r="W36" i="41"/>
  <c r="W50" i="41"/>
  <c r="W29" i="41"/>
  <c r="AD19" i="41"/>
  <c r="AD47" i="41"/>
  <c r="AD40" i="41"/>
  <c r="AD33" i="41"/>
  <c r="AD26" i="41"/>
  <c r="AD21" i="41"/>
  <c r="AD49" i="41"/>
  <c r="AD42" i="41"/>
  <c r="AD35" i="41"/>
  <c r="AD28" i="41"/>
  <c r="W21" i="41"/>
  <c r="W49" i="41"/>
  <c r="W42" i="41"/>
  <c r="W35" i="41"/>
  <c r="W28" i="41"/>
  <c r="AD23" i="41"/>
  <c r="AD51" i="41"/>
  <c r="AD44" i="41"/>
  <c r="AD37" i="41"/>
  <c r="AD30" i="41"/>
  <c r="AD20" i="41"/>
  <c r="AD48" i="41"/>
  <c r="AD41" i="41"/>
  <c r="AD34" i="41"/>
  <c r="AD27" i="41"/>
  <c r="W16" i="41"/>
  <c r="W9" i="41"/>
  <c r="I13" i="41"/>
  <c r="I6" i="41"/>
  <c r="I15" i="41"/>
  <c r="I8" i="41"/>
  <c r="I16" i="41"/>
  <c r="I9" i="41"/>
  <c r="P12" i="41"/>
  <c r="P5" i="41"/>
  <c r="P13" i="41"/>
  <c r="P6" i="41"/>
  <c r="I14" i="41"/>
  <c r="I7" i="41"/>
  <c r="W15" i="41"/>
  <c r="W8" i="41"/>
  <c r="AD12" i="41"/>
  <c r="AD5" i="41"/>
  <c r="AD14" i="41"/>
  <c r="AD7" i="41"/>
  <c r="W14" i="41"/>
  <c r="W7" i="41"/>
  <c r="AD16" i="41"/>
  <c r="AD9" i="41"/>
  <c r="AD13" i="41"/>
  <c r="AD6" i="41"/>
  <c r="V165" i="41"/>
  <c r="P166" i="41"/>
  <c r="I170" i="41"/>
  <c r="AC165" i="41"/>
  <c r="L165" i="41"/>
  <c r="Z165" i="41"/>
  <c r="R179" i="41"/>
  <c r="S179" i="41" s="1"/>
  <c r="O180" i="41"/>
  <c r="O165" i="41"/>
  <c r="P180" i="41"/>
  <c r="E165" i="41"/>
  <c r="O181" i="41"/>
  <c r="P181" i="41"/>
  <c r="AD166" i="41"/>
  <c r="AD168" i="41"/>
  <c r="AD170" i="41"/>
  <c r="G179" i="41"/>
  <c r="I172" i="41" s="1"/>
  <c r="AD167" i="41"/>
  <c r="N179" i="41"/>
  <c r="P172" i="41" s="1"/>
  <c r="I169" i="41"/>
  <c r="S165" i="41"/>
  <c r="P167" i="41"/>
  <c r="V182" i="41"/>
  <c r="W182" i="41"/>
  <c r="W168" i="41"/>
  <c r="Z180" i="41"/>
  <c r="Y179" i="41"/>
  <c r="Z179" i="41" s="1"/>
  <c r="AD180" i="41"/>
  <c r="AC180" i="41"/>
  <c r="AB179" i="41"/>
  <c r="AD172" i="41" s="1"/>
  <c r="L180" i="41"/>
  <c r="K179" i="41"/>
  <c r="L179" i="41" s="1"/>
  <c r="I181" i="41"/>
  <c r="H181" i="41"/>
  <c r="AD184" i="41"/>
  <c r="AC184" i="41"/>
  <c r="AD181" i="41"/>
  <c r="AC181" i="41"/>
  <c r="V184" i="41"/>
  <c r="W184" i="41"/>
  <c r="W170" i="41"/>
  <c r="I167" i="41"/>
  <c r="I183" i="41"/>
  <c r="H183" i="41"/>
  <c r="I182" i="41"/>
  <c r="H182" i="41"/>
  <c r="V183" i="41"/>
  <c r="W183" i="41"/>
  <c r="W169" i="41"/>
  <c r="U179" i="41"/>
  <c r="W172" i="41" s="1"/>
  <c r="AD182" i="41"/>
  <c r="AC182" i="41"/>
  <c r="I184" i="41"/>
  <c r="H184" i="41"/>
  <c r="E181" i="41"/>
  <c r="E180" i="41"/>
  <c r="D179" i="41"/>
  <c r="E179" i="41" s="1"/>
  <c r="I168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W116" i="41" l="1"/>
  <c r="W158" i="41"/>
  <c r="W151" i="41"/>
  <c r="W144" i="41"/>
  <c r="W137" i="41"/>
  <c r="W123" i="41"/>
  <c r="AD116" i="41"/>
  <c r="AD151" i="41"/>
  <c r="AD144" i="41"/>
  <c r="AD123" i="41"/>
  <c r="AD137" i="41"/>
  <c r="AD130" i="41"/>
  <c r="AD158" i="41"/>
  <c r="I116" i="41"/>
  <c r="I123" i="41"/>
  <c r="I137" i="41"/>
  <c r="I158" i="41"/>
  <c r="I130" i="41"/>
  <c r="I144" i="41"/>
  <c r="I151" i="41"/>
  <c r="P116" i="41"/>
  <c r="P158" i="41"/>
  <c r="P151" i="41"/>
  <c r="P144" i="41"/>
  <c r="P137" i="41"/>
  <c r="P130" i="41"/>
  <c r="P123" i="41"/>
  <c r="P95" i="41"/>
  <c r="P109" i="41"/>
  <c r="P102" i="41"/>
  <c r="P88" i="41"/>
  <c r="W95" i="41"/>
  <c r="W88" i="41"/>
  <c r="W109" i="41"/>
  <c r="W102" i="41"/>
  <c r="AD88" i="41"/>
  <c r="AD95" i="41"/>
  <c r="AD102" i="41"/>
  <c r="AD109" i="41"/>
  <c r="I88" i="41"/>
  <c r="I109" i="41"/>
  <c r="I95" i="41"/>
  <c r="I102" i="41"/>
  <c r="P81" i="41"/>
  <c r="P74" i="41"/>
  <c r="P67" i="41"/>
  <c r="P60" i="41"/>
  <c r="P53" i="41"/>
  <c r="W81" i="41"/>
  <c r="W74" i="41"/>
  <c r="W67" i="41"/>
  <c r="W60" i="41"/>
  <c r="W53" i="41"/>
  <c r="AD60" i="41"/>
  <c r="AD74" i="41"/>
  <c r="AD53" i="41"/>
  <c r="AD81" i="41"/>
  <c r="AD67" i="41"/>
  <c r="I53" i="41"/>
  <c r="I67" i="41"/>
  <c r="I81" i="41"/>
  <c r="I74" i="41"/>
  <c r="I60" i="41"/>
  <c r="I18" i="41"/>
  <c r="I25" i="41"/>
  <c r="I46" i="41"/>
  <c r="I32" i="41"/>
  <c r="I39" i="41"/>
  <c r="W18" i="41"/>
  <c r="W39" i="41"/>
  <c r="W32" i="41"/>
  <c r="W46" i="41"/>
  <c r="W25" i="41"/>
  <c r="AD18" i="41"/>
  <c r="AD39" i="41"/>
  <c r="AD32" i="41"/>
  <c r="AD46" i="41"/>
  <c r="AD25" i="41"/>
  <c r="P18" i="41"/>
  <c r="P32" i="41"/>
  <c r="P25" i="41"/>
  <c r="P46" i="41"/>
  <c r="P39" i="41"/>
  <c r="P11" i="41"/>
  <c r="P4" i="41"/>
  <c r="W11" i="41"/>
  <c r="W4" i="41"/>
  <c r="AD11" i="41"/>
  <c r="AD4" i="41"/>
  <c r="I11" i="41"/>
  <c r="I4" i="41"/>
  <c r="I165" i="41"/>
  <c r="I179" i="41"/>
  <c r="P179" i="41"/>
  <c r="H179" i="41"/>
  <c r="O179" i="41"/>
  <c r="P165" i="41"/>
  <c r="V179" i="41"/>
  <c r="W179" i="41"/>
  <c r="W165" i="41"/>
  <c r="AD179" i="41"/>
  <c r="AC179" i="41"/>
  <c r="AD165" i="41"/>
  <c r="I196" i="30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<sst xmlns="http://schemas.openxmlformats.org/spreadsheetml/2006/main" count="768" uniqueCount="69">
  <si>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</si>
  <si>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</si>
  <si>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</si>
  <si>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</si>
  <si>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</si>
  <si>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</si>
  <si>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</si>
  <si>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</si>
  <si>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</si>
  <si>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</si>
  <si>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</si>
  <si>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</si>
  <si>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</si>
  <si>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</si>
  <si>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</si>
  <si>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</si>
  <si>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</si>
  <si>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</si>
  <si>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</si>
  <si>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</si>
  <si>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</si>
  <si>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</si>
  <si>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</si>
  <si>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</si>
  <si>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</si>
  <si>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</si>
  <si>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</si>
  <si>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</si>
  <si>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</si>
  <si>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</si>
  <si>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</si>
  <si>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</si>
  <si>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</si>
  <si>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</si>
  <si>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</si>
  <si>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</si>
  <si>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</si>
  <si>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</si>
  <si>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</si>
  <si>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</si>
  <si>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</si>
  <si>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</si>
  <si>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</si>
  <si>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</si>
  <si>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</si>
  <si>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</si>
  <si>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</si>
  <si>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</si>
  <si>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</si>
  <si>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</si>
  <si>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</si>
  <si>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</si>
  <si>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</si>
  <si>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</si>
  <si>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</si>
  <si>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</si>
  <si>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</si>
  <si>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</si>
  <si>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</si>
  <si>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</si>
  <si>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</si>
  <si>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</si>
  <si>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</si>
  <si>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</si>
  <si>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New Business Statement of Life Insurers for the Period ended 31st December, 2021</t>
  </si>
  <si>
    <t>For December, 2020</t>
  </si>
  <si>
    <t>For December, 2021</t>
  </si>
  <si>
    <t>Up to 31st December, 2020</t>
  </si>
  <si>
    <t>Up to 31st December,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</si>
</sst>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1" fontId="5" fillId="2" borderId="1" xfId="0" applyNumberFormat="1" applyFont="1" applyFill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8" t="s">
        <v>49</v>
      </c>
      <c r="B1" s="129"/>
      <c r="C1" s="129"/>
      <c r="D1" s="129"/>
      <c r="E1" s="129"/>
      <c r="F1" s="129"/>
      <c r="G1" s="129"/>
      <c r="H1" s="129"/>
      <c r="I1" s="125" t="s">
        <v>26</v>
      </c>
      <c r="J1" s="125"/>
      <c r="K1" s="125"/>
    </row>
    <row r="2" spans="1:11" ht="41.25" customHeight="1">
      <c r="A2" s="126" t="s">
        <v>2</v>
      </c>
      <c r="B2" s="126" t="s">
        <v>0</v>
      </c>
      <c r="C2" s="126" t="s">
        <v>51</v>
      </c>
      <c r="D2" s="126"/>
      <c r="E2" s="126"/>
      <c r="F2" s="126" t="s">
        <v>8</v>
      </c>
      <c r="G2" s="126"/>
      <c r="H2" s="126"/>
      <c r="I2" s="127" t="s">
        <v>9</v>
      </c>
      <c r="J2" s="127"/>
      <c r="K2" s="127"/>
    </row>
    <row r="3" spans="1:11" s="4" customFormat="1" ht="39.75" customHeight="1">
      <c r="A3" s="126"/>
      <c r="B3" s="126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2" t="s">
        <v>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5" t="s">
        <v>26</v>
      </c>
      <c r="K2" s="135"/>
      <c r="L2" s="136"/>
      <c r="M2" s="136"/>
    </row>
    <row r="3" spans="1:14" ht="41.25" customHeight="1">
      <c r="A3" s="134" t="s">
        <v>2</v>
      </c>
      <c r="B3" s="134" t="s">
        <v>0</v>
      </c>
      <c r="C3" s="134" t="s">
        <v>15</v>
      </c>
      <c r="D3" s="134"/>
      <c r="E3" s="134"/>
      <c r="F3" s="134"/>
      <c r="G3" s="134"/>
      <c r="H3" s="38"/>
      <c r="I3" s="134" t="s">
        <v>8</v>
      </c>
      <c r="J3" s="134"/>
      <c r="K3" s="134"/>
      <c r="L3" s="134"/>
      <c r="M3" s="134"/>
      <c r="N3" s="39"/>
    </row>
    <row r="4" spans="1:14" ht="41.25" customHeight="1">
      <c r="A4" s="134"/>
      <c r="B4" s="134"/>
      <c r="C4" s="38" t="s">
        <v>43</v>
      </c>
      <c r="D4" s="38" t="s">
        <v>44</v>
      </c>
      <c r="E4" s="130" t="s">
        <v>45</v>
      </c>
      <c r="F4" s="38" t="s">
        <v>43</v>
      </c>
      <c r="G4" s="38" t="s">
        <v>44</v>
      </c>
      <c r="H4" s="130" t="s">
        <v>45</v>
      </c>
      <c r="I4" s="38" t="s">
        <v>43</v>
      </c>
      <c r="J4" s="38" t="s">
        <v>44</v>
      </c>
      <c r="K4" s="130" t="s">
        <v>45</v>
      </c>
      <c r="L4" s="38" t="s">
        <v>43</v>
      </c>
      <c r="M4" s="38" t="s">
        <v>44</v>
      </c>
      <c r="N4" s="130" t="s">
        <v>45</v>
      </c>
    </row>
    <row r="5" spans="1:14" s="41" customFormat="1" ht="39.75" customHeight="1">
      <c r="A5" s="134"/>
      <c r="B5" s="134"/>
      <c r="C5" s="40" t="s">
        <v>28</v>
      </c>
      <c r="D5" s="40" t="s">
        <v>28</v>
      </c>
      <c r="E5" s="131"/>
      <c r="F5" s="40" t="s">
        <v>29</v>
      </c>
      <c r="G5" s="40" t="s">
        <v>29</v>
      </c>
      <c r="H5" s="131"/>
      <c r="I5" s="40" t="s">
        <v>28</v>
      </c>
      <c r="J5" s="40" t="s">
        <v>28</v>
      </c>
      <c r="K5" s="131"/>
      <c r="L5" s="40" t="s">
        <v>29</v>
      </c>
      <c r="M5" s="40" t="s">
        <v>29</v>
      </c>
      <c r="N5" s="131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zoomScaleSheetLayoutView="70" workbookViewId="0">
      <selection activeCell="AC8" sqref="AC8"/>
    </sheetView>
  </sheetViews>
  <sheetFormatPr defaultColWidth="9.140625" defaultRowHeight="12.75"/>
  <cols>
    <col min="1" max="1" width="6.42578125" style="23" customWidth="1"/>
    <col min="2" max="2" width="30" style="23" customWidth="1"/>
    <col min="3" max="4" width="11.7109375" style="23" customWidth="1"/>
    <col min="5" max="5" width="12.7109375" style="23" customWidth="1"/>
    <col min="6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40" t="s">
        <v>64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Y1" s="137" t="s">
        <v>56</v>
      </c>
      <c r="Z1" s="137"/>
      <c r="AA1" s="137"/>
      <c r="AB1" s="137"/>
      <c r="AC1" s="137"/>
      <c r="AD1" s="137"/>
    </row>
    <row r="2" spans="1:30" ht="41.25" customHeight="1">
      <c r="A2" s="138" t="s">
        <v>2</v>
      </c>
      <c r="B2" s="138" t="s">
        <v>0</v>
      </c>
      <c r="C2" s="138" t="s">
        <v>63</v>
      </c>
      <c r="D2" s="138"/>
      <c r="E2" s="138"/>
      <c r="F2" s="138"/>
      <c r="G2" s="138"/>
      <c r="H2" s="138"/>
      <c r="I2" s="138"/>
      <c r="J2" s="138" t="s">
        <v>8</v>
      </c>
      <c r="K2" s="138"/>
      <c r="L2" s="138"/>
      <c r="M2" s="138"/>
      <c r="N2" s="138"/>
      <c r="O2" s="138"/>
      <c r="P2" s="138"/>
      <c r="Q2" s="139" t="s">
        <v>9</v>
      </c>
      <c r="R2" s="139"/>
      <c r="S2" s="139"/>
      <c r="T2" s="139"/>
      <c r="U2" s="139"/>
      <c r="V2" s="139"/>
      <c r="W2" s="139"/>
      <c r="X2" s="139" t="s">
        <v>55</v>
      </c>
      <c r="Y2" s="139"/>
      <c r="Z2" s="139"/>
      <c r="AA2" s="139"/>
      <c r="AB2" s="139"/>
      <c r="AC2" s="139"/>
      <c r="AD2" s="139"/>
    </row>
    <row r="3" spans="1:30" s="24" customFormat="1" ht="39.75" customHeight="1">
      <c r="A3" s="138"/>
      <c r="B3" s="138"/>
      <c r="C3" s="105" t="s">
        <v>65</v>
      </c>
      <c r="D3" s="105" t="s">
        <v>66</v>
      </c>
      <c r="E3" s="104" t="s">
        <v>23</v>
      </c>
      <c r="F3" s="101" t="s">
        <v>67</v>
      </c>
      <c r="G3" s="101" t="s">
        <v>68</v>
      </c>
      <c r="H3" s="104" t="s">
        <v>23</v>
      </c>
      <c r="I3" s="104" t="s">
        <v>54</v>
      </c>
      <c r="J3" s="105" t="s">
        <v>65</v>
      </c>
      <c r="K3" s="105" t="s">
        <v>66</v>
      </c>
      <c r="L3" s="104" t="s">
        <v>23</v>
      </c>
      <c r="M3" s="101" t="s">
        <v>67</v>
      </c>
      <c r="N3" s="101" t="s">
        <v>68</v>
      </c>
      <c r="O3" s="104" t="s">
        <v>23</v>
      </c>
      <c r="P3" s="104" t="s">
        <v>54</v>
      </c>
      <c r="Q3" s="105" t="s">
        <v>65</v>
      </c>
      <c r="R3" s="105" t="s">
        <v>66</v>
      </c>
      <c r="S3" s="104" t="s">
        <v>23</v>
      </c>
      <c r="T3" s="101" t="s">
        <v>67</v>
      </c>
      <c r="U3" s="101" t="s">
        <v>68</v>
      </c>
      <c r="V3" s="104" t="s">
        <v>23</v>
      </c>
      <c r="W3" s="104" t="s">
        <v>54</v>
      </c>
      <c r="X3" s="105" t="s">
        <v>65</v>
      </c>
      <c r="Y3" s="105" t="s">
        <v>66</v>
      </c>
      <c r="Z3" s="104" t="s">
        <v>23</v>
      </c>
      <c r="AA3" s="101" t="s">
        <v>67</v>
      </c>
      <c r="AB3" s="101" t="s">
        <v>68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">
        <f>C5+C6+C7+C8+C9</f>
        <v>514.04119293255508</v>
      </c>
      <c r="D4" s="12">
        <f>D5+D6+D7+D8+D9</f>
        <v>544.20304808456547</v>
      </c>
      <c r="E4" s="110">
        <f t="shared" ref="E4:E9" si="0">((D4-C4)/C4)*100</f>
        <v>5.8675949645085703</v>
      </c>
      <c r="F4" s="12">
        <f>F5+F6+F7+F8+F9</f>
        <v>3227.4251071096228</v>
      </c>
      <c r="G4" s="12">
        <f>G5+G6+G7+G8+G9</f>
        <v>3807.884467045355</v>
      </c>
      <c r="H4" s="110">
        <f t="shared" ref="H4:H9" si="1">((G4-F4)/F4)*100</f>
        <v>17.985215478960338</v>
      </c>
      <c r="I4" s="111">
        <f>(G4/G$179)*100</f>
        <v>1.8554061264583726</v>
      </c>
      <c r="J4" s="22">
        <f>J5+J6+J7+J8+J9</f>
        <v>25258</v>
      </c>
      <c r="K4" s="22">
        <f>K5+K6+K7+K8+K9</f>
        <v>24899</v>
      </c>
      <c r="L4" s="110">
        <f t="shared" ref="L4:L9" si="2">((K4-J4)/J4)*100</f>
        <v>-1.421331855253781</v>
      </c>
      <c r="M4" s="22">
        <f>M5+M6+M7+M8+M9</f>
        <v>179496</v>
      </c>
      <c r="N4" s="22">
        <f>N5+N6+N7+N8+N9</f>
        <v>152732</v>
      </c>
      <c r="O4" s="110">
        <f t="shared" ref="O4:O9" si="3">((N4-M4)/M4)*100</f>
        <v>-14.910638677185005</v>
      </c>
      <c r="P4" s="111">
        <f>(N4/N$179)*100</f>
        <v>0.86615016294048719</v>
      </c>
      <c r="Q4" s="22">
        <f>Q5+Q6+Q7+Q8+Q9</f>
        <v>153275</v>
      </c>
      <c r="R4" s="22">
        <f>R5+R6+R7+R8+R9</f>
        <v>199140</v>
      </c>
      <c r="S4" s="110">
        <f t="shared" ref="S4:S9" si="4">((R4-Q4)/Q4)*100</f>
        <v>29.923340401239599</v>
      </c>
      <c r="T4" s="22">
        <f>T5+T6+T7+T8+T9</f>
        <v>1032809</v>
      </c>
      <c r="U4" s="22">
        <f>U5+U6+U7+U8+U9</f>
        <v>1411319</v>
      </c>
      <c r="V4" s="110">
        <f t="shared" ref="V4:V9" si="5">((U4-T4)/T4)*100</f>
        <v>36.64859620704312</v>
      </c>
      <c r="W4" s="111">
        <f>(U4/U$179)*100</f>
        <v>1.0372996480644685</v>
      </c>
      <c r="X4" s="12">
        <f>X5+X6+X7+X8+X9</f>
        <v>14720.070268710002</v>
      </c>
      <c r="Y4" s="12">
        <f>Y5+Y6+Y7+Y8+Y9</f>
        <v>20475.027332972</v>
      </c>
      <c r="Z4" s="110">
        <f t="shared" ref="Z4:Z9" si="6">((Y4-X4)/X4)*100</f>
        <v>39.095989076187578</v>
      </c>
      <c r="AA4" s="12">
        <f>AA5+AA6+AA7+AA8+AA9</f>
        <v>150778.71686542299</v>
      </c>
      <c r="AB4" s="12">
        <f>AB5+AB6+AB7+AB8+AB9</f>
        <v>143740.78313893799</v>
      </c>
      <c r="AC4" s="110">
        <f t="shared" ref="AC4:AC9" si="7">((AB4-AA4)/AA4)*100</f>
        <v>-4.6677235838043956</v>
      </c>
      <c r="AD4" s="111">
        <f>(AB4/AB$179)*100</f>
        <v>3.5650272261464235</v>
      </c>
    </row>
    <row r="5" spans="1:30">
      <c r="A5" s="5"/>
      <c r="B5" s="8" t="s">
        <v>3</v>
      </c>
      <c r="C5" s="112">
        <v>13.588704392197101</v>
      </c>
      <c r="D5" s="112">
        <v>32.244551166000001</v>
      </c>
      <c r="E5" s="114">
        <f t="shared" si="0"/>
        <v>137.28937090216968</v>
      </c>
      <c r="F5" s="112">
        <v>89.766440140197119</v>
      </c>
      <c r="G5" s="112">
        <v>179.913842689924</v>
      </c>
      <c r="H5" s="114">
        <f t="shared" si="1"/>
        <v>100.42439291224512</v>
      </c>
      <c r="I5" s="115">
        <f>(G5/G$180)*100</f>
        <v>0.63249536052858113</v>
      </c>
      <c r="J5" s="116">
        <v>196</v>
      </c>
      <c r="K5" s="116">
        <v>322</v>
      </c>
      <c r="L5" s="114">
        <f t="shared" si="2"/>
        <v>64.285714285714292</v>
      </c>
      <c r="M5" s="116">
        <v>1387</v>
      </c>
      <c r="N5" s="116">
        <v>1845</v>
      </c>
      <c r="O5" s="114">
        <f t="shared" si="3"/>
        <v>33.020908435472244</v>
      </c>
      <c r="P5" s="115">
        <f>(N5/N$180)*100</f>
        <v>0.22179212848315821</v>
      </c>
      <c r="Q5" s="118">
        <v>0</v>
      </c>
      <c r="R5" s="118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17.9012563779999</v>
      </c>
      <c r="Y5" s="112">
        <v>49.006056899999997</v>
      </c>
      <c r="Z5" s="114">
        <f t="shared" si="6"/>
        <v>173.75763949298525</v>
      </c>
      <c r="AA5" s="112">
        <v>154.08239374099986</v>
      </c>
      <c r="AB5" s="112">
        <v>209.08930068799998</v>
      </c>
      <c r="AC5" s="114">
        <f t="shared" si="7"/>
        <v>35.69967055383519</v>
      </c>
      <c r="AD5" s="115">
        <f>(AB5/AB$180)*100</f>
        <v>0.69093813517144642</v>
      </c>
    </row>
    <row r="6" spans="1:30">
      <c r="A6" s="5"/>
      <c r="B6" s="8" t="s">
        <v>4</v>
      </c>
      <c r="C6" s="112">
        <v>241.469244535358</v>
      </c>
      <c r="D6" s="112">
        <v>283.00509785456558</v>
      </c>
      <c r="E6" s="114">
        <f t="shared" si="0"/>
        <v>17.201301722350625</v>
      </c>
      <c r="F6" s="112">
        <v>1247.1373160114263</v>
      </c>
      <c r="G6" s="112">
        <v>1436.381937574426</v>
      </c>
      <c r="H6" s="114">
        <f t="shared" si="1"/>
        <v>15.174321154004017</v>
      </c>
      <c r="I6" s="115">
        <f>(G6/G$181)*100</f>
        <v>2.633462934973835</v>
      </c>
      <c r="J6" s="116">
        <v>25035</v>
      </c>
      <c r="K6" s="116">
        <v>24523</v>
      </c>
      <c r="L6" s="114">
        <f t="shared" si="2"/>
        <v>-2.0451368084681447</v>
      </c>
      <c r="M6" s="116">
        <v>177691</v>
      </c>
      <c r="N6" s="116">
        <v>150710</v>
      </c>
      <c r="O6" s="114">
        <f t="shared" si="3"/>
        <v>-15.184224299486187</v>
      </c>
      <c r="P6" s="115">
        <f>(N6/N$181)*100</f>
        <v>0.89851480647591231</v>
      </c>
      <c r="Q6" s="119">
        <v>0</v>
      </c>
      <c r="R6" s="119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4764.2568871399999</v>
      </c>
      <c r="Y6" s="112">
        <v>6790.0416584880013</v>
      </c>
      <c r="Z6" s="114">
        <f t="shared" si="6"/>
        <v>42.520477365864437</v>
      </c>
      <c r="AA6" s="112">
        <v>31964.763676371997</v>
      </c>
      <c r="AB6" s="112">
        <v>36803.229101410994</v>
      </c>
      <c r="AC6" s="114">
        <f t="shared" si="7"/>
        <v>15.136872194727152</v>
      </c>
      <c r="AD6" s="115">
        <f>(AB6/AB$181)*100</f>
        <v>2.6848182848013957</v>
      </c>
    </row>
    <row r="7" spans="1:30">
      <c r="A7" s="5"/>
      <c r="B7" s="8" t="s">
        <v>5</v>
      </c>
      <c r="C7" s="112">
        <v>256.842488049</v>
      </c>
      <c r="D7" s="112">
        <v>199.78065425399996</v>
      </c>
      <c r="E7" s="114">
        <f t="shared" si="0"/>
        <v>-22.216664473408262</v>
      </c>
      <c r="F7" s="112">
        <v>1779.9978762019996</v>
      </c>
      <c r="G7" s="112">
        <v>2065.6845404260002</v>
      </c>
      <c r="H7" s="114">
        <f t="shared" si="1"/>
        <v>16.049831746629568</v>
      </c>
      <c r="I7" s="115">
        <f>(G7/G$182)*100</f>
        <v>1.80561361515187</v>
      </c>
      <c r="J7" s="116">
        <v>5</v>
      </c>
      <c r="K7" s="116">
        <v>10</v>
      </c>
      <c r="L7" s="114">
        <f t="shared" si="2"/>
        <v>100</v>
      </c>
      <c r="M7" s="116">
        <v>40</v>
      </c>
      <c r="N7" s="116">
        <v>56</v>
      </c>
      <c r="O7" s="114">
        <f t="shared" si="3"/>
        <v>40</v>
      </c>
      <c r="P7" s="115">
        <f>(N7/N$182)*100</f>
        <v>4.9733570159857905</v>
      </c>
      <c r="Q7" s="119">
        <v>91325</v>
      </c>
      <c r="R7" s="119">
        <v>144019</v>
      </c>
      <c r="S7" s="114">
        <f t="shared" si="4"/>
        <v>57.699425130030114</v>
      </c>
      <c r="T7" s="116">
        <v>424271</v>
      </c>
      <c r="U7" s="116">
        <v>869086</v>
      </c>
      <c r="V7" s="114">
        <f t="shared" si="5"/>
        <v>104.84218812975669</v>
      </c>
      <c r="W7" s="115">
        <f>(U7/U$182)*100</f>
        <v>1.0347024258727826</v>
      </c>
      <c r="X7" s="112">
        <v>1101.4047473000001</v>
      </c>
      <c r="Y7" s="112">
        <v>2615.4170195000002</v>
      </c>
      <c r="Z7" s="114">
        <f t="shared" si="6"/>
        <v>137.46193448970257</v>
      </c>
      <c r="AA7" s="112">
        <v>5864.4822743100012</v>
      </c>
      <c r="AB7" s="112">
        <v>12341.409744160001</v>
      </c>
      <c r="AC7" s="114">
        <f t="shared" si="7"/>
        <v>110.44329519457976</v>
      </c>
      <c r="AD7" s="115">
        <f>(AB7/AB$182)*100</f>
        <v>1.3509494746279982</v>
      </c>
    </row>
    <row r="8" spans="1:30">
      <c r="A8" s="5"/>
      <c r="B8" s="8" t="s">
        <v>6</v>
      </c>
      <c r="C8" s="112">
        <v>-0.43965447599999896</v>
      </c>
      <c r="D8" s="112">
        <v>16.822667077999998</v>
      </c>
      <c r="E8" s="114">
        <f t="shared" si="0"/>
        <v>-3926.3381806216471</v>
      </c>
      <c r="F8" s="112">
        <v>53.505036229000012</v>
      </c>
      <c r="G8" s="112">
        <v>21.238523099999998</v>
      </c>
      <c r="H8" s="114">
        <f t="shared" si="1"/>
        <v>-60.305562621993701</v>
      </c>
      <c r="I8" s="115">
        <f>(G8/G$183)*100</f>
        <v>0.9720776616215544</v>
      </c>
      <c r="J8" s="116">
        <v>0</v>
      </c>
      <c r="K8" s="116">
        <v>2</v>
      </c>
      <c r="L8" s="106" t="s">
        <v>57</v>
      </c>
      <c r="M8" s="116">
        <v>1</v>
      </c>
      <c r="N8" s="116">
        <v>4</v>
      </c>
      <c r="O8" s="114">
        <f t="shared" si="3"/>
        <v>300</v>
      </c>
      <c r="P8" s="115">
        <f>(N8/N$183)*100</f>
        <v>7.6481835564053538E-2</v>
      </c>
      <c r="Q8" s="119">
        <v>0</v>
      </c>
      <c r="R8" s="119">
        <v>177</v>
      </c>
      <c r="S8" s="106" t="s">
        <v>57</v>
      </c>
      <c r="T8" s="116">
        <v>108</v>
      </c>
      <c r="U8" s="116">
        <v>237</v>
      </c>
      <c r="V8" s="114">
        <f t="shared" si="5"/>
        <v>119.44444444444444</v>
      </c>
      <c r="W8" s="115">
        <f>(U8/U$183)*100</f>
        <v>8.002193343795835E-3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f>(AB8/AB$183)*100</f>
        <v>0</v>
      </c>
    </row>
    <row r="9" spans="1:30">
      <c r="A9" s="5"/>
      <c r="B9" s="25" t="s">
        <v>25</v>
      </c>
      <c r="C9" s="112">
        <v>2.580410431999999</v>
      </c>
      <c r="D9" s="112">
        <v>12.350077731999983</v>
      </c>
      <c r="E9" s="114">
        <f t="shared" si="0"/>
        <v>378.60904524509334</v>
      </c>
      <c r="F9" s="112">
        <v>57.018438527000001</v>
      </c>
      <c r="G9" s="112">
        <v>104.66562325500479</v>
      </c>
      <c r="H9" s="114">
        <f t="shared" si="1"/>
        <v>83.564520458487067</v>
      </c>
      <c r="I9" s="115">
        <f>(G9/G$184)*100</f>
        <v>1.8508561437705466</v>
      </c>
      <c r="J9" s="116">
        <v>22</v>
      </c>
      <c r="K9" s="116">
        <v>42</v>
      </c>
      <c r="L9" s="114">
        <f t="shared" si="2"/>
        <v>90.909090909090907</v>
      </c>
      <c r="M9" s="116">
        <v>377</v>
      </c>
      <c r="N9" s="116">
        <v>117</v>
      </c>
      <c r="O9" s="114">
        <f t="shared" si="3"/>
        <v>-68.965517241379317</v>
      </c>
      <c r="P9" s="115">
        <f>(N9/N$184)*100</f>
        <v>0.53227787634775492</v>
      </c>
      <c r="Q9" s="119">
        <v>61950</v>
      </c>
      <c r="R9" s="119">
        <v>54944</v>
      </c>
      <c r="S9" s="114">
        <f t="shared" si="4"/>
        <v>-11.309120258272801</v>
      </c>
      <c r="T9" s="116">
        <v>608430</v>
      </c>
      <c r="U9" s="116">
        <v>541996</v>
      </c>
      <c r="V9" s="114">
        <f t="shared" si="5"/>
        <v>-10.918922472593398</v>
      </c>
      <c r="W9" s="115">
        <f>(U9/U$184)*100</f>
        <v>1.1038272907304176</v>
      </c>
      <c r="X9" s="112">
        <v>8836.5073778920014</v>
      </c>
      <c r="Y9" s="112">
        <v>11020.562598084</v>
      </c>
      <c r="Z9" s="114">
        <f t="shared" si="6"/>
        <v>24.716272241861883</v>
      </c>
      <c r="AA9" s="112">
        <v>112795.388521</v>
      </c>
      <c r="AB9" s="112">
        <v>94387.054992678997</v>
      </c>
      <c r="AC9" s="114">
        <f t="shared" si="7"/>
        <v>-16.320111814583431</v>
      </c>
      <c r="AD9" s="115">
        <f>(AB9/AB$184)*100</f>
        <v>6.144181571443978</v>
      </c>
    </row>
    <row r="10" spans="1:30">
      <c r="A10" s="5"/>
      <c r="B10" s="25"/>
      <c r="C10" s="112"/>
      <c r="D10" s="112"/>
      <c r="E10" s="114"/>
      <c r="F10" s="112"/>
      <c r="G10" s="112"/>
      <c r="H10" s="114"/>
      <c r="I10" s="115"/>
      <c r="J10" s="116"/>
      <c r="K10" s="116"/>
      <c r="L10" s="114"/>
      <c r="M10" s="116"/>
      <c r="N10" s="116"/>
      <c r="O10" s="114"/>
      <c r="P10" s="115"/>
      <c r="Q10" s="119"/>
      <c r="R10" s="119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5">
      <c r="A11" s="16">
        <v>2</v>
      </c>
      <c r="B11" s="6" t="s">
        <v>22</v>
      </c>
      <c r="C11" s="12">
        <f>C12+C13+C14+C15+C16</f>
        <v>2.0421099460000143</v>
      </c>
      <c r="D11" s="12">
        <f>D12+D13+D14+D15+D16</f>
        <v>1.2916605009999951</v>
      </c>
      <c r="E11" s="110">
        <f t="shared" ref="E11:E16" si="8">((D11-C11)/C11)*100</f>
        <v>-36.748728758212216</v>
      </c>
      <c r="F11" s="12">
        <f>F12+F13+F14+F15+F16</f>
        <v>46.138957611000023</v>
      </c>
      <c r="G11" s="12">
        <f>G12+G13+G14+G15+G16</f>
        <v>15.434763566999994</v>
      </c>
      <c r="H11" s="110">
        <f t="shared" ref="H11:H16" si="9">((G11-F11)/F11)*100</f>
        <v>-66.547220903577198</v>
      </c>
      <c r="I11" s="111">
        <f>(G11/G$179)*100</f>
        <v>7.5206469971682514E-3</v>
      </c>
      <c r="J11" s="22">
        <f>J12+J13+J14+J15+J16</f>
        <v>640</v>
      </c>
      <c r="K11" s="22">
        <f>K12+K13+K14+K15+K16</f>
        <v>491</v>
      </c>
      <c r="L11" s="110">
        <f t="shared" ref="L11:L16" si="10">((K11-J11)/J11)*100</f>
        <v>-23.28125</v>
      </c>
      <c r="M11" s="22">
        <f>M12+M13+M14+M15+M16</f>
        <v>11942</v>
      </c>
      <c r="N11" s="22">
        <f>N12+N13+N14+N15+N16</f>
        <v>6901</v>
      </c>
      <c r="O11" s="110">
        <f t="shared" ref="O11:O16" si="11">((N11-M11)/M11)*100</f>
        <v>-42.212359738737234</v>
      </c>
      <c r="P11" s="111">
        <f>(N11/N$179)*100</f>
        <v>3.9135886876701026E-2</v>
      </c>
      <c r="Q11" s="22">
        <f>Q12+Q13+Q14+Q15+Q16</f>
        <v>13584</v>
      </c>
      <c r="R11" s="22">
        <f>R12+R13+R14+R15+R16</f>
        <v>4720</v>
      </c>
      <c r="S11" s="110">
        <f t="shared" ref="S11:S16" si="12">((R11-Q11)/Q11)*100</f>
        <v>-65.253239104829206</v>
      </c>
      <c r="T11" s="22">
        <f>T12+T13+T14+T15+T16</f>
        <v>89831</v>
      </c>
      <c r="U11" s="22">
        <f>U12+U13+U14+U15+U16</f>
        <v>53326</v>
      </c>
      <c r="V11" s="110">
        <f t="shared" ref="V11:V16" si="13">((U11-T11)/T11)*100</f>
        <v>-40.637419153744254</v>
      </c>
      <c r="W11" s="111">
        <f>(U11/U$179)*100</f>
        <v>3.9193861226757276E-2</v>
      </c>
      <c r="X11" s="12">
        <f>X12+X13+X14+X15+X16</f>
        <v>4032.8829430459996</v>
      </c>
      <c r="Y11" s="12">
        <f>Y12+Y13+Y14+Y15+Y16</f>
        <v>1874.5139194000001</v>
      </c>
      <c r="Z11" s="110">
        <f t="shared" ref="Z11:Z16" si="14">((Y11-X11)/X11)*100</f>
        <v>-53.519257913689991</v>
      </c>
      <c r="AA11" s="12">
        <f>AA12+AA13+AA14+AA15+AA16</f>
        <v>24897.127930745999</v>
      </c>
      <c r="AB11" s="12">
        <f>AB12+AB13+AB14+AB15+AB16</f>
        <v>22676.025587133998</v>
      </c>
      <c r="AC11" s="110">
        <f t="shared" ref="AC11:AC16" si="15">((AB11-AA11)/AA11)*100</f>
        <v>-8.9211187322097256</v>
      </c>
      <c r="AD11" s="111">
        <f>(AB11/AB$179)*100</f>
        <v>0.56240578932136553</v>
      </c>
    </row>
    <row r="12" spans="1:30">
      <c r="A12" s="5"/>
      <c r="B12" s="8" t="s">
        <v>3</v>
      </c>
      <c r="C12" s="15">
        <v>2.6011134000013026E-2</v>
      </c>
      <c r="D12" s="15">
        <v>0.19188464799999999</v>
      </c>
      <c r="E12" s="114">
        <f t="shared" si="8"/>
        <v>637.70197024052811</v>
      </c>
      <c r="F12" s="15">
        <v>0.46129736000001303</v>
      </c>
      <c r="G12" s="15">
        <v>0.33667394799999995</v>
      </c>
      <c r="H12" s="114">
        <f t="shared" si="9"/>
        <v>-27.015851987535665</v>
      </c>
      <c r="I12" s="115">
        <f>(G12/G$180)*100</f>
        <v>1.1835926960208638E-3</v>
      </c>
      <c r="J12" s="103">
        <v>1</v>
      </c>
      <c r="K12" s="103">
        <v>1</v>
      </c>
      <c r="L12" s="114">
        <f t="shared" si="10"/>
        <v>0</v>
      </c>
      <c r="M12" s="103">
        <v>17</v>
      </c>
      <c r="N12" s="103">
        <v>508</v>
      </c>
      <c r="O12" s="114">
        <f t="shared" si="11"/>
        <v>2888.2352941176473</v>
      </c>
      <c r="P12" s="115">
        <f>(N12/N$180)*100</f>
        <v>6.1067968167720525E-2</v>
      </c>
      <c r="Q12" s="119">
        <v>0</v>
      </c>
      <c r="R12" s="119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1</v>
      </c>
      <c r="Y12" s="15">
        <v>0.5</v>
      </c>
      <c r="Z12" s="114">
        <f t="shared" si="14"/>
        <v>-50</v>
      </c>
      <c r="AA12" s="15">
        <v>14.15</v>
      </c>
      <c r="AB12" s="15">
        <v>5.1135199999999994</v>
      </c>
      <c r="AC12" s="114">
        <f t="shared" si="15"/>
        <v>-63.862049469964667</v>
      </c>
      <c r="AD12" s="115">
        <f>(AB12/AB$180)*100</f>
        <v>1.6897688984258325E-2</v>
      </c>
    </row>
    <row r="13" spans="1:30">
      <c r="A13" s="5"/>
      <c r="B13" s="8" t="s">
        <v>4</v>
      </c>
      <c r="C13" s="15">
        <v>1.3241790700000013</v>
      </c>
      <c r="D13" s="15">
        <v>0.72954103699999517</v>
      </c>
      <c r="E13" s="114">
        <f t="shared" si="8"/>
        <v>-44.906164617146956</v>
      </c>
      <c r="F13" s="15">
        <v>30.049065862000006</v>
      </c>
      <c r="G13" s="15">
        <v>9.1297056379999955</v>
      </c>
      <c r="H13" s="114">
        <f t="shared" si="9"/>
        <v>-69.617339587433207</v>
      </c>
      <c r="I13" s="115">
        <f>(G13/G$181)*100</f>
        <v>1.6738404163933497E-2</v>
      </c>
      <c r="J13" s="103">
        <v>638</v>
      </c>
      <c r="K13" s="103">
        <v>490</v>
      </c>
      <c r="L13" s="114">
        <f t="shared" si="10"/>
        <v>-23.197492163009404</v>
      </c>
      <c r="M13" s="103">
        <v>11875</v>
      </c>
      <c r="N13" s="103">
        <v>6376</v>
      </c>
      <c r="O13" s="114">
        <f t="shared" si="11"/>
        <v>-46.30736842105263</v>
      </c>
      <c r="P13" s="115">
        <f>(N13/N$181)*100</f>
        <v>3.8012941451067726E-2</v>
      </c>
      <c r="Q13" s="119">
        <v>0</v>
      </c>
      <c r="R13" s="119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595.19522089999998</v>
      </c>
      <c r="Y13" s="15">
        <v>401.80191839999998</v>
      </c>
      <c r="Z13" s="114">
        <f t="shared" si="14"/>
        <v>-32.492415212536194</v>
      </c>
      <c r="AA13" s="15">
        <v>8152.5974473999995</v>
      </c>
      <c r="AB13" s="15">
        <v>5730.6964263</v>
      </c>
      <c r="AC13" s="114">
        <f t="shared" si="15"/>
        <v>-29.707109135780822</v>
      </c>
      <c r="AD13" s="115">
        <f>(AB13/AB$181)*100</f>
        <v>0.41805784235890259</v>
      </c>
    </row>
    <row r="14" spans="1:30">
      <c r="A14" s="5"/>
      <c r="B14" s="8" t="s">
        <v>5</v>
      </c>
      <c r="C14" s="15">
        <v>0</v>
      </c>
      <c r="D14" s="15">
        <v>0</v>
      </c>
      <c r="E14" s="106" t="s">
        <v>57</v>
      </c>
      <c r="F14" s="15">
        <v>5.2349755000000009</v>
      </c>
      <c r="G14" s="15">
        <v>0</v>
      </c>
      <c r="H14" s="114">
        <f t="shared" si="9"/>
        <v>-100</v>
      </c>
      <c r="I14" s="115">
        <f>(G14/G$182)*100</f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f>(N14/N$182)*100</f>
        <v>0</v>
      </c>
      <c r="Q14" s="118">
        <v>0</v>
      </c>
      <c r="R14" s="118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15">
        <f>(U14/U$182)*100</f>
        <v>0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f>(AB14/AB$182)*100</f>
        <v>0</v>
      </c>
    </row>
    <row r="15" spans="1:30">
      <c r="A15" s="5"/>
      <c r="B15" s="8" t="s">
        <v>6</v>
      </c>
      <c r="C15" s="15">
        <v>0</v>
      </c>
      <c r="D15" s="15">
        <v>0</v>
      </c>
      <c r="E15" s="106" t="s">
        <v>57</v>
      </c>
      <c r="F15" s="15">
        <v>0</v>
      </c>
      <c r="G15" s="15">
        <v>0</v>
      </c>
      <c r="H15" s="106" t="s">
        <v>57</v>
      </c>
      <c r="I15" s="115">
        <f>(G15/G$183)*100</f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f>(N15/N$183)*100</f>
        <v>0</v>
      </c>
      <c r="Q15" s="119">
        <v>0</v>
      </c>
      <c r="R15" s="119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15">
        <f>(U15/U$183)*100</f>
        <v>0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f>(AB15/AB$183)*100</f>
        <v>0</v>
      </c>
    </row>
    <row r="16" spans="1:30">
      <c r="A16" s="5"/>
      <c r="B16" s="25" t="s">
        <v>25</v>
      </c>
      <c r="C16" s="15">
        <v>0.69191974199999995</v>
      </c>
      <c r="D16" s="15">
        <v>0.37023481599999997</v>
      </c>
      <c r="E16" s="114">
        <f t="shared" si="8"/>
        <v>-46.49165307383295</v>
      </c>
      <c r="F16" s="15">
        <v>10.393618888999999</v>
      </c>
      <c r="G16" s="15">
        <v>5.9683839809999997</v>
      </c>
      <c r="H16" s="114">
        <f t="shared" si="9"/>
        <v>-42.576459222335068</v>
      </c>
      <c r="I16" s="115">
        <f>(G16/G$184)*100</f>
        <v>0.10554200907686609</v>
      </c>
      <c r="J16" s="103">
        <v>1</v>
      </c>
      <c r="K16" s="103">
        <v>0</v>
      </c>
      <c r="L16" s="114">
        <f t="shared" si="10"/>
        <v>-100</v>
      </c>
      <c r="M16" s="103">
        <v>50</v>
      </c>
      <c r="N16" s="103">
        <v>17</v>
      </c>
      <c r="O16" s="114">
        <f t="shared" si="11"/>
        <v>-66</v>
      </c>
      <c r="P16" s="115">
        <f>(N16/N$184)*100</f>
        <v>7.7339520494972933E-2</v>
      </c>
      <c r="Q16" s="119">
        <v>13584</v>
      </c>
      <c r="R16" s="119">
        <v>4720</v>
      </c>
      <c r="S16" s="114">
        <f t="shared" si="12"/>
        <v>-65.253239104829206</v>
      </c>
      <c r="T16" s="103">
        <v>89831</v>
      </c>
      <c r="U16" s="103">
        <v>53326</v>
      </c>
      <c r="V16" s="114">
        <f t="shared" si="13"/>
        <v>-40.637419153744254</v>
      </c>
      <c r="W16" s="115">
        <f>(U16/U$184)*100</f>
        <v>0.10860355815447023</v>
      </c>
      <c r="X16" s="15">
        <v>3436.6877221459995</v>
      </c>
      <c r="Y16" s="15">
        <v>1472.2120010000001</v>
      </c>
      <c r="Z16" s="114">
        <f t="shared" si="14"/>
        <v>-57.16189191374378</v>
      </c>
      <c r="AA16" s="15">
        <v>16730.380483345998</v>
      </c>
      <c r="AB16" s="15">
        <v>16940.215640833998</v>
      </c>
      <c r="AC16" s="114">
        <f t="shared" si="15"/>
        <v>1.2542162905193759</v>
      </c>
      <c r="AD16" s="115">
        <f>(AB16/AB$184)*100</f>
        <v>1.1027334284852135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5">
      <c r="A18" s="16">
        <v>3</v>
      </c>
      <c r="B18" s="6" t="s">
        <v>62</v>
      </c>
      <c r="C18" s="12">
        <f>C19+C20+C21+C22+C23</f>
        <v>58.034182659999999</v>
      </c>
      <c r="D18" s="12">
        <f>D19+D20+D21+D22+D23</f>
        <v>95.419925808000016</v>
      </c>
      <c r="E18" s="110">
        <f t="shared" ref="E18:E23" si="16">((D18-C18)/C18)*100</f>
        <v>64.420211389947085</v>
      </c>
      <c r="F18" s="12">
        <f>F19+F20+F21+F22+F23</f>
        <v>376.89885998599999</v>
      </c>
      <c r="G18" s="12">
        <f>G19+G20+G21+G22+G23</f>
        <v>540.81280150000009</v>
      </c>
      <c r="H18" s="110">
        <f t="shared" ref="H18:H23" si="17">((G18-F18)/F18)*100</f>
        <v>43.490166438839516</v>
      </c>
      <c r="I18" s="111">
        <f>(G18/G$179)*100</f>
        <v>0.26351308550829106</v>
      </c>
      <c r="J18" s="22">
        <f>J19+J20+J21+J22+J23</f>
        <v>4387</v>
      </c>
      <c r="K18" s="22">
        <f>K19+K20+K21+K22+K23</f>
        <v>4780</v>
      </c>
      <c r="L18" s="110">
        <f t="shared" ref="L18:L23" si="18">((K18-J18)/J18)*100</f>
        <v>8.9582858445406881</v>
      </c>
      <c r="M18" s="22">
        <f>M19+M20+M21+M22+M23</f>
        <v>26598</v>
      </c>
      <c r="N18" s="22">
        <f>N19+N20+N21+N22+N23</f>
        <v>29898</v>
      </c>
      <c r="O18" s="110">
        <f t="shared" ref="O18:O23" si="19">((N18-M18)/M18)*100</f>
        <v>12.406947890818859</v>
      </c>
      <c r="P18" s="111">
        <f>(N18/N$179)*100</f>
        <v>0.16955292650914466</v>
      </c>
      <c r="Q18" s="22">
        <f>Q19+Q20+Q21+Q22+Q23</f>
        <v>7332</v>
      </c>
      <c r="R18" s="22">
        <f>R19+R20+R21+R22+R23</f>
        <v>3006</v>
      </c>
      <c r="S18" s="110">
        <f t="shared" ref="S18:S23" si="20">((R18-Q18)/Q18)*100</f>
        <v>-59.00163666121113</v>
      </c>
      <c r="T18" s="22">
        <f>T19+T20+T21+T22+T23</f>
        <v>16054</v>
      </c>
      <c r="U18" s="22">
        <f>U19+U20+U21+U22+U23</f>
        <v>20046</v>
      </c>
      <c r="V18" s="110">
        <f t="shared" ref="V18:V23" si="21">((U18-T18)/T18)*100</f>
        <v>24.866076990158216</v>
      </c>
      <c r="W18" s="111">
        <f>(U18/U$179)*100</f>
        <v>1.4733528525514314E-2</v>
      </c>
      <c r="X18" s="12">
        <f>X19+X20+X21+X22+X23</f>
        <v>987.5159754796</v>
      </c>
      <c r="Y18" s="12">
        <f>Y19+Y20+Y21+Y22+Y23</f>
        <v>1519.671824689</v>
      </c>
      <c r="Z18" s="110">
        <f t="shared" ref="Z18:Z23" si="22">((Y18-X18)/X18)*100</f>
        <v>53.888328130686858</v>
      </c>
      <c r="AA18" s="12">
        <f>AA19+AA20+AA21+AA22+AA23</f>
        <v>5336.0991207817997</v>
      </c>
      <c r="AB18" s="12">
        <f>AB19+AB20+AB21+AB22+AB23</f>
        <v>8538.4445958360011</v>
      </c>
      <c r="AC18" s="110">
        <f t="shared" ref="AC18:AC23" si="23">((AB18-AA18)/AA18)*100</f>
        <v>60.012855881601787</v>
      </c>
      <c r="AD18" s="111">
        <f>(AB18/AB$179)*100</f>
        <v>0.21176862118300438</v>
      </c>
    </row>
    <row r="19" spans="1:30">
      <c r="A19" s="5"/>
      <c r="B19" s="108" t="s">
        <v>3</v>
      </c>
      <c r="C19" s="15">
        <v>18.127149399999997</v>
      </c>
      <c r="D19" s="15">
        <v>30.148603400000002</v>
      </c>
      <c r="E19" s="114">
        <f t="shared" si="16"/>
        <v>66.31739902800166</v>
      </c>
      <c r="F19" s="15">
        <v>171.69199608800002</v>
      </c>
      <c r="G19" s="15">
        <v>199.51631334500001</v>
      </c>
      <c r="H19" s="114">
        <f t="shared" si="17"/>
        <v>16.205948961498912</v>
      </c>
      <c r="I19" s="115">
        <f>(G19/G$180)*100</f>
        <v>0.70140874461766212</v>
      </c>
      <c r="J19" s="103">
        <v>482</v>
      </c>
      <c r="K19" s="103">
        <v>515</v>
      </c>
      <c r="L19" s="114">
        <f t="shared" si="18"/>
        <v>6.8464730290456437</v>
      </c>
      <c r="M19" s="103">
        <v>4602</v>
      </c>
      <c r="N19" s="103">
        <v>3687</v>
      </c>
      <c r="O19" s="114">
        <f t="shared" si="19"/>
        <v>-19.882659713168188</v>
      </c>
      <c r="P19" s="115">
        <f>(N19/N$180)*100</f>
        <v>0.44322361935902677</v>
      </c>
      <c r="Q19" s="119">
        <v>0</v>
      </c>
      <c r="R19" s="119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43.880703199999999</v>
      </c>
      <c r="Y19" s="15">
        <v>53.679260599999999</v>
      </c>
      <c r="Z19" s="114">
        <f t="shared" si="22"/>
        <v>22.329991739968289</v>
      </c>
      <c r="AA19" s="15">
        <v>311.96306770000001</v>
      </c>
      <c r="AB19" s="15">
        <v>381.8725561</v>
      </c>
      <c r="AC19" s="114">
        <f t="shared" si="23"/>
        <v>22.409539986710417</v>
      </c>
      <c r="AD19" s="115">
        <f>(AB19/AB$180)*100</f>
        <v>1.2619025025034694</v>
      </c>
    </row>
    <row r="20" spans="1:30">
      <c r="A20" s="5"/>
      <c r="B20" s="108" t="s">
        <v>4</v>
      </c>
      <c r="C20" s="15">
        <v>29.809456706000002</v>
      </c>
      <c r="D20" s="15">
        <v>42.160257453000007</v>
      </c>
      <c r="E20" s="114">
        <f t="shared" si="16"/>
        <v>41.432491939761029</v>
      </c>
      <c r="F20" s="15">
        <v>154.00241199299998</v>
      </c>
      <c r="G20" s="15">
        <v>237.35591263699999</v>
      </c>
      <c r="H20" s="114">
        <f t="shared" si="17"/>
        <v>54.124802050365787</v>
      </c>
      <c r="I20" s="115">
        <f>(G20/G$181)*100</f>
        <v>0.43516837825318261</v>
      </c>
      <c r="J20" s="103">
        <v>3904</v>
      </c>
      <c r="K20" s="103">
        <v>4264</v>
      </c>
      <c r="L20" s="114">
        <f t="shared" si="18"/>
        <v>9.221311475409836</v>
      </c>
      <c r="M20" s="103">
        <v>21991</v>
      </c>
      <c r="N20" s="103">
        <v>26208</v>
      </c>
      <c r="O20" s="114">
        <f t="shared" si="19"/>
        <v>19.176026556318494</v>
      </c>
      <c r="P20" s="115">
        <f>(N20/N$181)*100</f>
        <v>0.1562489287248405</v>
      </c>
      <c r="Q20" s="119">
        <v>0</v>
      </c>
      <c r="R20" s="119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478.67601670000005</v>
      </c>
      <c r="Y20" s="15">
        <v>521.55671499999994</v>
      </c>
      <c r="Z20" s="114">
        <f t="shared" si="22"/>
        <v>8.95818816986489</v>
      </c>
      <c r="AA20" s="15">
        <v>2639.0864234000001</v>
      </c>
      <c r="AB20" s="15">
        <v>3207.4881814</v>
      </c>
      <c r="AC20" s="114">
        <f t="shared" si="23"/>
        <v>21.537822822327808</v>
      </c>
      <c r="AD20" s="115">
        <f>(AB20/AB$181)*100</f>
        <v>0.23398824309622712</v>
      </c>
    </row>
    <row r="21" spans="1:30">
      <c r="A21" s="5"/>
      <c r="B21" s="108" t="s">
        <v>5</v>
      </c>
      <c r="C21" s="15">
        <v>10.065659094000001</v>
      </c>
      <c r="D21" s="15">
        <v>23.110785795000002</v>
      </c>
      <c r="E21" s="114">
        <f t="shared" si="16"/>
        <v>129.60032303076923</v>
      </c>
      <c r="F21" s="15">
        <v>51.15807944500002</v>
      </c>
      <c r="G21" s="15">
        <v>103.91130521800001</v>
      </c>
      <c r="H21" s="114">
        <f t="shared" si="17"/>
        <v>103.11807312804795</v>
      </c>
      <c r="I21" s="115">
        <f>(G21/G$182)*100</f>
        <v>9.0828809432406982E-2</v>
      </c>
      <c r="J21" s="103">
        <v>0</v>
      </c>
      <c r="K21" s="103">
        <v>1</v>
      </c>
      <c r="L21" s="106" t="s">
        <v>57</v>
      </c>
      <c r="M21" s="103">
        <v>0</v>
      </c>
      <c r="N21" s="103">
        <v>1</v>
      </c>
      <c r="O21" s="106" t="s">
        <v>57</v>
      </c>
      <c r="P21" s="115">
        <f>(N21/N$182)*100</f>
        <v>8.8809946714031973E-2</v>
      </c>
      <c r="Q21" s="118">
        <v>1652</v>
      </c>
      <c r="R21" s="118">
        <v>2976</v>
      </c>
      <c r="S21" s="114">
        <f t="shared" si="20"/>
        <v>80.145278450363193</v>
      </c>
      <c r="T21" s="103">
        <v>9339</v>
      </c>
      <c r="U21" s="103">
        <v>16378</v>
      </c>
      <c r="V21" s="114">
        <f t="shared" si="21"/>
        <v>75.372095513438268</v>
      </c>
      <c r="W21" s="115">
        <f>(U21/U$182)*100</f>
        <v>1.9499055710187979E-2</v>
      </c>
      <c r="X21" s="15">
        <v>464.52125557959994</v>
      </c>
      <c r="Y21" s="15">
        <v>944.34184908899999</v>
      </c>
      <c r="Z21" s="114">
        <f t="shared" si="22"/>
        <v>103.29357112210302</v>
      </c>
      <c r="AA21" s="15">
        <v>2380.6886296818002</v>
      </c>
      <c r="AB21" s="15">
        <v>4944.9598583360003</v>
      </c>
      <c r="AC21" s="114">
        <f t="shared" si="23"/>
        <v>107.71132338280363</v>
      </c>
      <c r="AD21" s="115">
        <f>(AB21/AB$182)*100</f>
        <v>0.54129885168400194</v>
      </c>
    </row>
    <row r="22" spans="1:30">
      <c r="A22" s="5"/>
      <c r="B22" s="108" t="s">
        <v>6</v>
      </c>
      <c r="C22" s="15">
        <v>3.1917460000000002E-2</v>
      </c>
      <c r="D22" s="15">
        <v>2.7915999999999998E-4</v>
      </c>
      <c r="E22" s="114">
        <f t="shared" si="16"/>
        <v>-99.125368998660917</v>
      </c>
      <c r="F22" s="15">
        <v>4.637245999999999E-2</v>
      </c>
      <c r="G22" s="15">
        <v>2.9270299999999999E-2</v>
      </c>
      <c r="H22" s="114">
        <f t="shared" si="17"/>
        <v>-36.879992995842784</v>
      </c>
      <c r="I22" s="115">
        <f>(G22/G$183)*100</f>
        <v>1.3396884823390278E-3</v>
      </c>
      <c r="J22" s="103">
        <v>1</v>
      </c>
      <c r="K22" s="103">
        <v>0</v>
      </c>
      <c r="L22" s="114">
        <f t="shared" si="18"/>
        <v>-100</v>
      </c>
      <c r="M22" s="103">
        <v>5</v>
      </c>
      <c r="N22" s="103">
        <v>2</v>
      </c>
      <c r="O22" s="114">
        <f t="shared" si="19"/>
        <v>-60</v>
      </c>
      <c r="P22" s="115">
        <f>(N22/N$183)*100</f>
        <v>3.8240917782026769E-2</v>
      </c>
      <c r="Q22" s="119">
        <v>5680</v>
      </c>
      <c r="R22" s="119">
        <v>30</v>
      </c>
      <c r="S22" s="114">
        <f t="shared" si="20"/>
        <v>-99.471830985915489</v>
      </c>
      <c r="T22" s="103">
        <v>6715</v>
      </c>
      <c r="U22" s="103">
        <v>3668</v>
      </c>
      <c r="V22" s="114">
        <f t="shared" si="21"/>
        <v>-45.376023827252418</v>
      </c>
      <c r="W22" s="115">
        <f>(U22/U$183)*100</f>
        <v>0.12384829192001318</v>
      </c>
      <c r="X22" s="15">
        <v>0.43799999999999994</v>
      </c>
      <c r="Y22" s="15">
        <v>9.4E-2</v>
      </c>
      <c r="Z22" s="114">
        <f t="shared" si="22"/>
        <v>-78.538812785388131</v>
      </c>
      <c r="AA22" s="15">
        <v>4.3610000000000007</v>
      </c>
      <c r="AB22" s="15">
        <v>4.1239999999999997</v>
      </c>
      <c r="AC22" s="114">
        <f t="shared" si="23"/>
        <v>-5.4345333639073825</v>
      </c>
      <c r="AD22" s="115">
        <f>(AB22/AB$183)*100</f>
        <v>2.2762079391858443E-3</v>
      </c>
    </row>
    <row r="23" spans="1:30">
      <c r="A23" s="5"/>
      <c r="B23" s="108" t="s">
        <v>25</v>
      </c>
      <c r="C23" s="15">
        <v>0</v>
      </c>
      <c r="D23" s="15">
        <v>0</v>
      </c>
      <c r="E23" s="106" t="s">
        <v>57</v>
      </c>
      <c r="F23" s="15">
        <v>0</v>
      </c>
      <c r="G23" s="15">
        <v>0</v>
      </c>
      <c r="H23" s="106" t="s">
        <v>57</v>
      </c>
      <c r="I23" s="115">
        <f>(G23/G$184)*100</f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f>(N23/N$184)*100</f>
        <v>0</v>
      </c>
      <c r="Q23" s="119">
        <v>0</v>
      </c>
      <c r="R23" s="119">
        <v>0</v>
      </c>
      <c r="S23" s="106" t="s">
        <v>57</v>
      </c>
      <c r="T23" s="103">
        <v>0</v>
      </c>
      <c r="U23" s="103">
        <v>0</v>
      </c>
      <c r="V23" s="106" t="s">
        <v>57</v>
      </c>
      <c r="W23" s="115">
        <f>(U23/U$184)*100</f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f>(AB23/AB$184)*100</f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5">
      <c r="A25" s="16">
        <v>4</v>
      </c>
      <c r="B25" s="107" t="s">
        <v>30</v>
      </c>
      <c r="C25" s="12">
        <f>C26+C27+C28+C29+C30</f>
        <v>5.762536711678341</v>
      </c>
      <c r="D25" s="12">
        <f>D26+D27+D28+D29+D30</f>
        <v>27.164331155845446</v>
      </c>
      <c r="E25" s="110">
        <f t="shared" ref="E25:E30" si="24">((D25-C25)/C25)*100</f>
        <v>371.39536830705629</v>
      </c>
      <c r="F25" s="12">
        <f>F26+F27+F28+F29+F30</f>
        <v>133.62316468173503</v>
      </c>
      <c r="G25" s="12">
        <f>G26+G27+G28+G29+G30</f>
        <v>183.75711940760905</v>
      </c>
      <c r="H25" s="110">
        <f t="shared" ref="H25:H30" si="25">((G25-F25)/F25)*100</f>
        <v>37.518909872613456</v>
      </c>
      <c r="I25" s="111">
        <f>(G25/G$179)*100</f>
        <v>8.9536352292160989E-2</v>
      </c>
      <c r="J25" s="22">
        <f>J26+J27+J28+J29+J30</f>
        <v>207</v>
      </c>
      <c r="K25" s="22">
        <f>K26+K27+K28+K29+K30</f>
        <v>1903</v>
      </c>
      <c r="L25" s="110">
        <f t="shared" ref="L25:L30" si="26">((K25-J25)/J25)*100</f>
        <v>819.32367149758466</v>
      </c>
      <c r="M25" s="22">
        <f>M26+M27+M28+M29+M30</f>
        <v>13040</v>
      </c>
      <c r="N25" s="22">
        <f>N26+N27+N28+N29+N30</f>
        <v>13917</v>
      </c>
      <c r="O25" s="110">
        <f t="shared" ref="O25:O30" si="27">((N25-M25)/M25)*100</f>
        <v>6.7254601226993866</v>
      </c>
      <c r="P25" s="111">
        <f>(N25/N$179)*100</f>
        <v>7.8923944017250863E-2</v>
      </c>
      <c r="Q25" s="22">
        <f>Q26+Q27+Q28+Q29+Q30</f>
        <v>8361</v>
      </c>
      <c r="R25" s="22">
        <f>R26+R27+R28+R29+R30</f>
        <v>16988</v>
      </c>
      <c r="S25" s="110">
        <f t="shared" ref="S25:S30" si="28">((R25-Q25)/Q25)*100</f>
        <v>103.1814376270781</v>
      </c>
      <c r="T25" s="22">
        <f>T26+T27+T28+T29+T30</f>
        <v>380962</v>
      </c>
      <c r="U25" s="22">
        <f>U26+U27+U28+U29+U30</f>
        <v>209075</v>
      </c>
      <c r="V25" s="110">
        <f t="shared" ref="V25:V30" si="29">((U25-T25)/T25)*100</f>
        <v>-45.119198240244437</v>
      </c>
      <c r="W25" s="111">
        <f>(U25/U$179)*100</f>
        <v>0.15366718928823234</v>
      </c>
      <c r="X25" s="12">
        <f>X26+X27+X28+X29+X30</f>
        <v>932.52303892000043</v>
      </c>
      <c r="Y25" s="12">
        <f>Y26+Y27+Y28+Y29+Y30</f>
        <v>1385.0043087702916</v>
      </c>
      <c r="Z25" s="110">
        <f t="shared" ref="Z25:Z30" si="30">((Y25-X25)/X25)*100</f>
        <v>48.522261752838979</v>
      </c>
      <c r="AA25" s="12">
        <f>AA26+AA27+AA28+AA29+AA30</f>
        <v>15797.89467419705</v>
      </c>
      <c r="AB25" s="12">
        <f>AB26+AB27+AB28+AB29+AB30</f>
        <v>11662.785678338052</v>
      </c>
      <c r="AC25" s="110">
        <f t="shared" ref="AC25:AC30" si="31">((AB25-AA25)/AA25)*100</f>
        <v>-26.17506371031158</v>
      </c>
      <c r="AD25" s="111">
        <f>(AB25/AB$179)*100</f>
        <v>0.28925784017606782</v>
      </c>
    </row>
    <row r="26" spans="1:30">
      <c r="A26" s="5"/>
      <c r="B26" s="108" t="s">
        <v>3</v>
      </c>
      <c r="C26" s="15">
        <v>0</v>
      </c>
      <c r="D26" s="15">
        <v>1.1226502999999999</v>
      </c>
      <c r="E26" s="106" t="s">
        <v>57</v>
      </c>
      <c r="F26" s="15">
        <v>9.5753026999999999</v>
      </c>
      <c r="G26" s="15">
        <v>8.6686078999999996</v>
      </c>
      <c r="H26" s="114">
        <f t="shared" si="25"/>
        <v>-9.4690980369738114</v>
      </c>
      <c r="I26" s="115">
        <f>(G26/G$180)*100</f>
        <v>3.0474888407786043E-2</v>
      </c>
      <c r="J26" s="103">
        <v>0</v>
      </c>
      <c r="K26" s="103">
        <v>11</v>
      </c>
      <c r="L26" s="106" t="s">
        <v>57</v>
      </c>
      <c r="M26" s="103">
        <v>298</v>
      </c>
      <c r="N26" s="103">
        <v>74</v>
      </c>
      <c r="O26" s="114">
        <f t="shared" si="27"/>
        <v>-75.167785234899327</v>
      </c>
      <c r="P26" s="115">
        <f>(N26/N$180)*100</f>
        <v>8.8957276464789754E-3</v>
      </c>
      <c r="Q26" s="119">
        <v>0</v>
      </c>
      <c r="R26" s="119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0</v>
      </c>
      <c r="Y26" s="15">
        <v>0.75</v>
      </c>
      <c r="Z26" s="106" t="s">
        <v>57</v>
      </c>
      <c r="AA26" s="15">
        <v>13.039598700000001</v>
      </c>
      <c r="AB26" s="15">
        <v>4.6480359</v>
      </c>
      <c r="AC26" s="114">
        <f t="shared" si="31"/>
        <v>-64.354455938893267</v>
      </c>
      <c r="AD26" s="115">
        <f>(AB26/AB$180)*100</f>
        <v>1.5359491118811942E-2</v>
      </c>
    </row>
    <row r="27" spans="1:30">
      <c r="A27" s="5"/>
      <c r="B27" s="108" t="s">
        <v>4</v>
      </c>
      <c r="C27" s="15">
        <v>1.653972</v>
      </c>
      <c r="D27" s="15">
        <v>17.098233399999998</v>
      </c>
      <c r="E27" s="114">
        <f t="shared" si="24"/>
        <v>933.76800816458797</v>
      </c>
      <c r="F27" s="15">
        <v>78.966589100000007</v>
      </c>
      <c r="G27" s="15">
        <v>111.52669299999999</v>
      </c>
      <c r="H27" s="114">
        <f t="shared" si="25"/>
        <v>41.232759665948372</v>
      </c>
      <c r="I27" s="115">
        <f>(G27/G$181)*100</f>
        <v>0.20447306151152972</v>
      </c>
      <c r="J27" s="103">
        <v>192</v>
      </c>
      <c r="K27" s="103">
        <v>1888</v>
      </c>
      <c r="L27" s="114">
        <f t="shared" si="26"/>
        <v>883.33333333333337</v>
      </c>
      <c r="M27" s="103">
        <v>12628</v>
      </c>
      <c r="N27" s="103">
        <v>13772</v>
      </c>
      <c r="O27" s="114">
        <f t="shared" si="27"/>
        <v>9.0592334494773521</v>
      </c>
      <c r="P27" s="115">
        <f>(N27/N$181)*100</f>
        <v>8.2106999633642527E-2</v>
      </c>
      <c r="Q27" s="119">
        <v>0</v>
      </c>
      <c r="R27" s="119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25.061702399999998</v>
      </c>
      <c r="Y27" s="15">
        <v>264.33270979999992</v>
      </c>
      <c r="Z27" s="114">
        <f t="shared" si="30"/>
        <v>954.72767005644403</v>
      </c>
      <c r="AA27" s="15">
        <v>1483.7194167</v>
      </c>
      <c r="AB27" s="15">
        <v>2063.7285905999997</v>
      </c>
      <c r="AC27" s="114">
        <f t="shared" si="31"/>
        <v>39.091567271527758</v>
      </c>
      <c r="AD27" s="115">
        <f>(AB27/AB$181)*100</f>
        <v>0.15055027480449718</v>
      </c>
    </row>
    <row r="28" spans="1:30">
      <c r="A28" s="5"/>
      <c r="B28" s="108" t="s">
        <v>5</v>
      </c>
      <c r="C28" s="15">
        <v>0</v>
      </c>
      <c r="D28" s="15">
        <v>0.55379990890419994</v>
      </c>
      <c r="E28" s="106" t="s">
        <v>57</v>
      </c>
      <c r="F28" s="15">
        <v>0.98587393812446811</v>
      </c>
      <c r="G28" s="15">
        <v>3.4487891340976007</v>
      </c>
      <c r="H28" s="114">
        <f t="shared" si="25"/>
        <v>249.82049943003827</v>
      </c>
      <c r="I28" s="115">
        <f>(G28/G$182)*100</f>
        <v>3.0145845091285053E-3</v>
      </c>
      <c r="J28" s="103">
        <v>0</v>
      </c>
      <c r="K28" s="103">
        <v>0</v>
      </c>
      <c r="L28" s="106" t="s">
        <v>57</v>
      </c>
      <c r="M28" s="103">
        <v>0</v>
      </c>
      <c r="N28" s="103">
        <v>1</v>
      </c>
      <c r="O28" s="106" t="s">
        <v>57</v>
      </c>
      <c r="P28" s="115">
        <f>(N28/N$182)*100</f>
        <v>8.8809946714031973E-2</v>
      </c>
      <c r="Q28" s="118">
        <v>0</v>
      </c>
      <c r="R28" s="118">
        <v>228</v>
      </c>
      <c r="S28" s="106" t="s">
        <v>57</v>
      </c>
      <c r="T28" s="103">
        <v>8591</v>
      </c>
      <c r="U28" s="103">
        <v>3276</v>
      </c>
      <c r="V28" s="114">
        <f t="shared" si="29"/>
        <v>-61.86707018973344</v>
      </c>
      <c r="W28" s="115">
        <f>(U28/U$182)*100</f>
        <v>3.900287367601406E-3</v>
      </c>
      <c r="X28" s="15">
        <v>0</v>
      </c>
      <c r="Y28" s="15">
        <v>33.293604600000002</v>
      </c>
      <c r="Z28" s="106" t="s">
        <v>57</v>
      </c>
      <c r="AA28" s="15">
        <v>47.767151454000008</v>
      </c>
      <c r="AB28" s="15">
        <v>191.22054964000003</v>
      </c>
      <c r="AC28" s="114">
        <f t="shared" si="31"/>
        <v>300.31809270466192</v>
      </c>
      <c r="AD28" s="115">
        <f>(AB28/AB$182)*100</f>
        <v>2.0931911866590238E-2</v>
      </c>
    </row>
    <row r="29" spans="1:30">
      <c r="A29" s="5"/>
      <c r="B29" s="108" t="s">
        <v>6</v>
      </c>
      <c r="C29" s="15">
        <v>1.4578500000000001E-2</v>
      </c>
      <c r="D29" s="15">
        <v>0.22484400000000002</v>
      </c>
      <c r="E29" s="114">
        <f t="shared" si="24"/>
        <v>1442.2985903899578</v>
      </c>
      <c r="F29" s="15">
        <v>0.98554204899999998</v>
      </c>
      <c r="G29" s="15">
        <v>0.91015979999999996</v>
      </c>
      <c r="H29" s="114">
        <f t="shared" si="25"/>
        <v>-7.6488110351545249</v>
      </c>
      <c r="I29" s="115">
        <f>(G29/G$183)*100</f>
        <v>4.1657605188467256E-2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f>(N29/N$183)*100</f>
        <v>0</v>
      </c>
      <c r="Q29" s="119">
        <v>0</v>
      </c>
      <c r="R29" s="119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f>(U29/U$183)*100</f>
        <v>0</v>
      </c>
      <c r="X29" s="15">
        <v>0</v>
      </c>
      <c r="Y29" s="15">
        <v>0</v>
      </c>
      <c r="Z29" s="106" t="s">
        <v>57</v>
      </c>
      <c r="AA29" s="15">
        <v>-0.73150000000000004</v>
      </c>
      <c r="AB29" s="15">
        <v>-8.2650000000000006</v>
      </c>
      <c r="AC29" s="114">
        <f t="shared" si="31"/>
        <v>1029.8701298701299</v>
      </c>
      <c r="AD29" s="115">
        <f>(AB29/AB$183)*100</f>
        <v>-4.5617988887902538E-3</v>
      </c>
    </row>
    <row r="30" spans="1:30">
      <c r="A30" s="5"/>
      <c r="B30" s="108" t="s">
        <v>25</v>
      </c>
      <c r="C30" s="15">
        <v>4.0939862116783408</v>
      </c>
      <c r="D30" s="15">
        <v>8.1648035469412452</v>
      </c>
      <c r="E30" s="114">
        <f t="shared" si="24"/>
        <v>99.434075367685764</v>
      </c>
      <c r="F30" s="15">
        <v>43.109856894610544</v>
      </c>
      <c r="G30" s="15">
        <v>59.202869573511471</v>
      </c>
      <c r="H30" s="114">
        <f t="shared" si="25"/>
        <v>37.330239156773501</v>
      </c>
      <c r="I30" s="115">
        <f>(G30/G$184)*100</f>
        <v>1.0469148462624807</v>
      </c>
      <c r="J30" s="103">
        <v>15</v>
      </c>
      <c r="K30" s="103">
        <v>4</v>
      </c>
      <c r="L30" s="114">
        <f t="shared" si="26"/>
        <v>-73.333333333333329</v>
      </c>
      <c r="M30" s="103">
        <v>114</v>
      </c>
      <c r="N30" s="103">
        <v>70</v>
      </c>
      <c r="O30" s="114">
        <f t="shared" si="27"/>
        <v>-38.596491228070171</v>
      </c>
      <c r="P30" s="115">
        <f>(N30/N$184)*100</f>
        <v>0.31845684909694733</v>
      </c>
      <c r="Q30" s="119">
        <v>8361</v>
      </c>
      <c r="R30" s="119">
        <v>16760</v>
      </c>
      <c r="S30" s="114">
        <f t="shared" si="28"/>
        <v>100.45449108958258</v>
      </c>
      <c r="T30" s="103">
        <v>372371</v>
      </c>
      <c r="U30" s="103">
        <v>205799</v>
      </c>
      <c r="V30" s="114">
        <f t="shared" si="29"/>
        <v>-44.732806797521832</v>
      </c>
      <c r="W30" s="115">
        <f>(U30/U$184)*100</f>
        <v>0.41912957402827555</v>
      </c>
      <c r="X30" s="15">
        <v>907.46133652000049</v>
      </c>
      <c r="Y30" s="15">
        <v>1086.6279943702916</v>
      </c>
      <c r="Z30" s="114">
        <f t="shared" si="30"/>
        <v>19.7437235769595</v>
      </c>
      <c r="AA30" s="15">
        <v>14254.10000734305</v>
      </c>
      <c r="AB30" s="15">
        <v>9411.4535021980519</v>
      </c>
      <c r="AC30" s="114">
        <f t="shared" si="31"/>
        <v>-33.973709337315519</v>
      </c>
      <c r="AD30" s="115">
        <f>(AB30/AB$184)*100</f>
        <v>0.61264417216102707</v>
      </c>
    </row>
    <row r="31" spans="1:30">
      <c r="A31" s="5"/>
      <c r="B31" s="108"/>
      <c r="C31" s="15"/>
      <c r="D31" s="15"/>
      <c r="E31" s="114"/>
      <c r="F31" s="15"/>
      <c r="G31" s="15"/>
      <c r="H31" s="114"/>
      <c r="I31" s="115"/>
      <c r="J31" s="103"/>
      <c r="K31" s="103"/>
      <c r="L31" s="114"/>
      <c r="M31" s="103"/>
      <c r="N31" s="103"/>
      <c r="O31" s="114"/>
      <c r="P31" s="115"/>
      <c r="Q31" s="119"/>
      <c r="R31" s="119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5">
      <c r="A32" s="16">
        <v>5</v>
      </c>
      <c r="B32" s="107" t="s">
        <v>31</v>
      </c>
      <c r="C32" s="12">
        <f>C33+C34+C35+C36+C37</f>
        <v>686.80135187048427</v>
      </c>
      <c r="D32" s="12">
        <f>D33+D34+D35+D36+D37</f>
        <v>1164.5501305789301</v>
      </c>
      <c r="E32" s="110">
        <f t="shared" ref="E32:E37" si="32">((D32-C32)/C32)*100</f>
        <v>69.561420839855714</v>
      </c>
      <c r="F32" s="12">
        <f>F33+F34+F35+F36+F37</f>
        <v>3819.9664462613218</v>
      </c>
      <c r="G32" s="12">
        <f>G33+G34+G35+G36+G37</f>
        <v>5900.0861256303624</v>
      </c>
      <c r="H32" s="110">
        <f t="shared" ref="H32:H37" si="33">((G32-F32)/F32)*100</f>
        <v>54.45387305443208</v>
      </c>
      <c r="I32" s="111">
        <f>(G32/G$179)*100</f>
        <v>2.8748393074595429</v>
      </c>
      <c r="J32" s="22">
        <f>J33+J34+J35+J36+J37</f>
        <v>38817</v>
      </c>
      <c r="K32" s="22">
        <f>K33+K34+K35+K36+K37</f>
        <v>52071</v>
      </c>
      <c r="L32" s="110">
        <f t="shared" ref="L32:L37" si="34">((K32-J32)/J32)*100</f>
        <v>34.144833449261917</v>
      </c>
      <c r="M32" s="22">
        <f>M33+M34+M35+M36+M37</f>
        <v>289317</v>
      </c>
      <c r="N32" s="22">
        <f>N33+N34+N35+N36+N37</f>
        <v>308216</v>
      </c>
      <c r="O32" s="110">
        <f t="shared" ref="O32:O37" si="35">((N32-M32)/M32)*100</f>
        <v>6.5322812002060022</v>
      </c>
      <c r="P32" s="111">
        <f>(N32/N$179)*100</f>
        <v>1.7479070438471647</v>
      </c>
      <c r="Q32" s="22">
        <f>Q33+Q34+Q35+Q36+Q37</f>
        <v>2444831</v>
      </c>
      <c r="R32" s="22">
        <f>R33+R34+R35+R36+R37</f>
        <v>2838393</v>
      </c>
      <c r="S32" s="110">
        <f t="shared" ref="S32:S37" si="36">((R32-Q32)/Q32)*100</f>
        <v>16.097718001775991</v>
      </c>
      <c r="T32" s="22">
        <f>T33+T34+T35+T36+T37</f>
        <v>12702596</v>
      </c>
      <c r="U32" s="22">
        <f>U33+U34+U35+U36+U37</f>
        <v>19911826</v>
      </c>
      <c r="V32" s="110">
        <f t="shared" ref="V32:V37" si="37">((U32-T32)/T32)*100</f>
        <v>56.753989499469235</v>
      </c>
      <c r="W32" s="111">
        <f>(U32/U$179)*100</f>
        <v>14.634912519509008</v>
      </c>
      <c r="X32" s="12">
        <f>X33+X34+X35+X36+X37</f>
        <v>25284.927191387</v>
      </c>
      <c r="Y32" s="12">
        <f>Y33+Y34+Y35+Y36+Y37</f>
        <v>79750.018027951533</v>
      </c>
      <c r="Z32" s="110">
        <f t="shared" ref="Z32:Z37" si="38">((Y32-X32)/X32)*100</f>
        <v>215.40536946895932</v>
      </c>
      <c r="AA32" s="12">
        <f>AA33+AA34+AA35+AA36+AA37</f>
        <v>181253.10012772959</v>
      </c>
      <c r="AB32" s="12">
        <f>AB33+AB34+AB35+AB36+AB37</f>
        <v>337944.3737254556</v>
      </c>
      <c r="AC32" s="110">
        <f t="shared" ref="AC32:AC37" si="39">((AB32-AA32)/AA32)*100</f>
        <v>86.448879212165323</v>
      </c>
      <c r="AD32" s="111">
        <f>(AB32/AB$179)*100</f>
        <v>8.3816218817294583</v>
      </c>
    </row>
    <row r="33" spans="1:30">
      <c r="A33" s="5"/>
      <c r="B33" s="108" t="s">
        <v>3</v>
      </c>
      <c r="C33" s="15">
        <v>4.0712929404999976</v>
      </c>
      <c r="D33" s="15">
        <v>22.91919244799999</v>
      </c>
      <c r="E33" s="114">
        <f t="shared" si="32"/>
        <v>462.94628716118058</v>
      </c>
      <c r="F33" s="15">
        <v>33.353879819379969</v>
      </c>
      <c r="G33" s="15">
        <v>185.14890468580995</v>
      </c>
      <c r="H33" s="114">
        <f t="shared" si="33"/>
        <v>455.10455062031747</v>
      </c>
      <c r="I33" s="115">
        <f>(G33/G$180)*100</f>
        <v>0.65089946093003836</v>
      </c>
      <c r="J33" s="103">
        <v>92</v>
      </c>
      <c r="K33" s="103">
        <v>367</v>
      </c>
      <c r="L33" s="114">
        <f t="shared" si="34"/>
        <v>298.91304347826087</v>
      </c>
      <c r="M33" s="103">
        <v>645</v>
      </c>
      <c r="N33" s="103">
        <v>2567</v>
      </c>
      <c r="O33" s="114">
        <f t="shared" si="35"/>
        <v>297.98449612403101</v>
      </c>
      <c r="P33" s="115">
        <f>(N33/N$180)*100</f>
        <v>0.30858557930420982</v>
      </c>
      <c r="Q33" s="120">
        <v>0</v>
      </c>
      <c r="R33" s="120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10.356672400000001</v>
      </c>
      <c r="Y33" s="15">
        <v>44.185100300000002</v>
      </c>
      <c r="Z33" s="114">
        <f t="shared" si="38"/>
        <v>326.63414071106467</v>
      </c>
      <c r="AA33" s="15">
        <v>120.18614940000002</v>
      </c>
      <c r="AB33" s="15">
        <v>301.85797630000002</v>
      </c>
      <c r="AC33" s="114">
        <f t="shared" si="39"/>
        <v>151.15870489815356</v>
      </c>
      <c r="AD33" s="115">
        <f>(AB33/AB$180)*100</f>
        <v>0.99749335114266147</v>
      </c>
    </row>
    <row r="34" spans="1:30">
      <c r="A34" s="5"/>
      <c r="B34" s="108" t="s">
        <v>4</v>
      </c>
      <c r="C34" s="15">
        <v>268.82227991198414</v>
      </c>
      <c r="D34" s="15">
        <v>459.05683960093006</v>
      </c>
      <c r="E34" s="114">
        <f t="shared" si="32"/>
        <v>70.765920053661901</v>
      </c>
      <c r="F34" s="15">
        <v>1475.0563988011418</v>
      </c>
      <c r="G34" s="15">
        <v>2320.5008808640323</v>
      </c>
      <c r="H34" s="114">
        <f t="shared" si="33"/>
        <v>57.316078405546321</v>
      </c>
      <c r="I34" s="115">
        <f>(G34/G$181)*100</f>
        <v>4.2544067844858464</v>
      </c>
      <c r="J34" s="103">
        <v>38717</v>
      </c>
      <c r="K34" s="103">
        <v>51677</v>
      </c>
      <c r="L34" s="114">
        <f t="shared" si="34"/>
        <v>33.473667897822665</v>
      </c>
      <c r="M34" s="103">
        <v>288547</v>
      </c>
      <c r="N34" s="103">
        <v>305498</v>
      </c>
      <c r="O34" s="114">
        <f t="shared" si="35"/>
        <v>5.8746062166648763</v>
      </c>
      <c r="P34" s="115">
        <f>(N34/N$181)*100</f>
        <v>1.821342156119556</v>
      </c>
      <c r="Q34" s="121">
        <v>0</v>
      </c>
      <c r="R34" s="121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4815.3921928450009</v>
      </c>
      <c r="Y34" s="15">
        <v>7663.4083066519997</v>
      </c>
      <c r="Z34" s="114">
        <f t="shared" si="38"/>
        <v>59.144011531163599</v>
      </c>
      <c r="AA34" s="15">
        <v>55697.410371079568</v>
      </c>
      <c r="AB34" s="15">
        <v>45444.778983720491</v>
      </c>
      <c r="AC34" s="114">
        <f t="shared" si="39"/>
        <v>-18.407734433345706</v>
      </c>
      <c r="AD34" s="115">
        <f>(AB34/AB$181)*100</f>
        <v>3.315224683900718</v>
      </c>
    </row>
    <row r="35" spans="1:30">
      <c r="A35" s="5"/>
      <c r="B35" s="108" t="s">
        <v>5</v>
      </c>
      <c r="C35" s="15">
        <v>384.04281287400011</v>
      </c>
      <c r="D35" s="15">
        <v>585.33840248600006</v>
      </c>
      <c r="E35" s="114">
        <f t="shared" si="32"/>
        <v>52.414882628735107</v>
      </c>
      <c r="F35" s="15">
        <v>2182.2118262638</v>
      </c>
      <c r="G35" s="15">
        <v>3091.5450680215204</v>
      </c>
      <c r="H35" s="114">
        <f t="shared" si="33"/>
        <v>41.670255417623885</v>
      </c>
      <c r="I35" s="115">
        <f>(G35/G$182)*100</f>
        <v>2.7023176857024276</v>
      </c>
      <c r="J35" s="103">
        <v>1</v>
      </c>
      <c r="K35" s="103">
        <v>10</v>
      </c>
      <c r="L35" s="114">
        <f t="shared" si="34"/>
        <v>900</v>
      </c>
      <c r="M35" s="103">
        <v>46</v>
      </c>
      <c r="N35" s="103">
        <v>60</v>
      </c>
      <c r="O35" s="114">
        <f t="shared" si="35"/>
        <v>30.434782608695656</v>
      </c>
      <c r="P35" s="115">
        <f>(N35/N$182)*100</f>
        <v>5.3285968028419184</v>
      </c>
      <c r="Q35" s="119">
        <v>2023215</v>
      </c>
      <c r="R35" s="119">
        <v>2265344</v>
      </c>
      <c r="S35" s="114">
        <f t="shared" si="36"/>
        <v>11.967536816403596</v>
      </c>
      <c r="T35" s="103">
        <v>8938230</v>
      </c>
      <c r="U35" s="103">
        <v>14976176</v>
      </c>
      <c r="V35" s="114">
        <f t="shared" si="37"/>
        <v>67.55192023476684</v>
      </c>
      <c r="W35" s="115">
        <f>(U35/U$182)*100</f>
        <v>17.830094648283072</v>
      </c>
      <c r="X35" s="15">
        <v>11668.5133099</v>
      </c>
      <c r="Y35" s="15">
        <v>17170.421275699999</v>
      </c>
      <c r="Z35" s="114">
        <f t="shared" si="38"/>
        <v>47.15174778205872</v>
      </c>
      <c r="AA35" s="15">
        <v>53792.562472462014</v>
      </c>
      <c r="AB35" s="15">
        <v>97718.168205700014</v>
      </c>
      <c r="AC35" s="114">
        <f t="shared" si="39"/>
        <v>81.657395956410895</v>
      </c>
      <c r="AD35" s="115">
        <f>(AB35/AB$182)*100</f>
        <v>10.69669598009818</v>
      </c>
    </row>
    <row r="36" spans="1:30">
      <c r="A36" s="5"/>
      <c r="B36" s="108" t="s">
        <v>6</v>
      </c>
      <c r="C36" s="15">
        <v>0</v>
      </c>
      <c r="D36" s="15">
        <v>0</v>
      </c>
      <c r="E36" s="106" t="s">
        <v>57</v>
      </c>
      <c r="F36" s="15">
        <v>7.4185600000000016E-4</v>
      </c>
      <c r="G36" s="15">
        <v>0</v>
      </c>
      <c r="H36" s="114">
        <f t="shared" si="33"/>
        <v>-100</v>
      </c>
      <c r="I36" s="115">
        <f>(G36/G$183)*100</f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f>(N36/N$183)*100</f>
        <v>0</v>
      </c>
      <c r="Q36" s="119">
        <v>0</v>
      </c>
      <c r="R36" s="119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f>(U36/U$183)*100</f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f>(AB36/AB$183)*100</f>
        <v>0</v>
      </c>
    </row>
    <row r="37" spans="1:30">
      <c r="A37" s="5"/>
      <c r="B37" s="108" t="s">
        <v>25</v>
      </c>
      <c r="C37" s="15">
        <v>29.864966144</v>
      </c>
      <c r="D37" s="15">
        <v>97.23569604399998</v>
      </c>
      <c r="E37" s="114">
        <f t="shared" si="32"/>
        <v>225.58448442619462</v>
      </c>
      <c r="F37" s="15">
        <v>129.34359952099999</v>
      </c>
      <c r="G37" s="15">
        <v>302.89127205899996</v>
      </c>
      <c r="H37" s="114">
        <f t="shared" si="33"/>
        <v>134.17569418255064</v>
      </c>
      <c r="I37" s="115">
        <f>(G37/G$184)*100</f>
        <v>5.3561824250453656</v>
      </c>
      <c r="J37" s="103">
        <v>7</v>
      </c>
      <c r="K37" s="103">
        <v>17</v>
      </c>
      <c r="L37" s="114">
        <f t="shared" si="34"/>
        <v>142.85714285714286</v>
      </c>
      <c r="M37" s="103">
        <v>79</v>
      </c>
      <c r="N37" s="103">
        <v>91</v>
      </c>
      <c r="O37" s="114">
        <f t="shared" si="35"/>
        <v>15.18987341772152</v>
      </c>
      <c r="P37" s="115">
        <f>(N37/N$184)*100</f>
        <v>0.41399390382603157</v>
      </c>
      <c r="Q37" s="118">
        <v>421616</v>
      </c>
      <c r="R37" s="118">
        <v>573049</v>
      </c>
      <c r="S37" s="114">
        <f t="shared" si="36"/>
        <v>35.91728017912034</v>
      </c>
      <c r="T37" s="103">
        <v>3764366</v>
      </c>
      <c r="U37" s="103">
        <v>4935650</v>
      </c>
      <c r="V37" s="114">
        <f t="shared" si="37"/>
        <v>31.11504035473703</v>
      </c>
      <c r="W37" s="115">
        <f>(U37/U$184)*100</f>
        <v>10.051928736547106</v>
      </c>
      <c r="X37" s="15">
        <v>8790.665016242001</v>
      </c>
      <c r="Y37" s="15">
        <v>54872.003345299534</v>
      </c>
      <c r="Z37" s="114">
        <f t="shared" si="38"/>
        <v>524.20764804387056</v>
      </c>
      <c r="AA37" s="15">
        <v>71642.941134788009</v>
      </c>
      <c r="AB37" s="15">
        <v>194479.56855973508</v>
      </c>
      <c r="AC37" s="114">
        <f t="shared" si="39"/>
        <v>171.4567066612243</v>
      </c>
      <c r="AD37" s="115">
        <f>(AB37/AB$184)*100</f>
        <v>12.659763367548466</v>
      </c>
    </row>
    <row r="38" spans="1:30">
      <c r="A38" s="5"/>
      <c r="B38" s="108"/>
      <c r="C38" s="15"/>
      <c r="D38" s="15"/>
      <c r="E38" s="114"/>
      <c r="F38" s="15"/>
      <c r="G38" s="15"/>
      <c r="H38" s="114"/>
      <c r="I38" s="115"/>
      <c r="J38" s="103"/>
      <c r="K38" s="103"/>
      <c r="L38" s="114"/>
      <c r="M38" s="103"/>
      <c r="N38" s="103"/>
      <c r="O38" s="114"/>
      <c r="P38" s="115"/>
      <c r="Q38" s="118"/>
      <c r="R38" s="118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5">
      <c r="A39" s="16">
        <v>6</v>
      </c>
      <c r="B39" s="107" t="s">
        <v>14</v>
      </c>
      <c r="C39" s="12">
        <f>C40+C41+C42+C43+C44</f>
        <v>81.136277984624513</v>
      </c>
      <c r="D39" s="12">
        <f>D40+D41+D42+D43+D44</f>
        <v>105.49551742261157</v>
      </c>
      <c r="E39" s="110">
        <f t="shared" ref="E39:E44" si="40">((D39-C39)/C39)*100</f>
        <v>30.022623717843182</v>
      </c>
      <c r="F39" s="12">
        <f>F40+F41+F42+F43+F44</f>
        <v>502.74096946981302</v>
      </c>
      <c r="G39" s="12">
        <f>G40+G41+G42+G43+G44</f>
        <v>617.95454585548578</v>
      </c>
      <c r="H39" s="110">
        <f t="shared" ref="H39:H44" si="41">((G39-F39)/F39)*100</f>
        <v>22.917085215310014</v>
      </c>
      <c r="I39" s="111">
        <f>(G39/G$179)*100</f>
        <v>0.30110069256978156</v>
      </c>
      <c r="J39" s="22">
        <f>J40+J41+J42+J43+J44</f>
        <v>11646</v>
      </c>
      <c r="K39" s="22">
        <f>K40+K41+K42+K43+K44</f>
        <v>12296</v>
      </c>
      <c r="L39" s="110">
        <f t="shared" ref="L39:L44" si="42">((K39-J39)/J39)*100</f>
        <v>5.5813154731238193</v>
      </c>
      <c r="M39" s="22">
        <f>M40+M41+M42+M43+M44</f>
        <v>76297</v>
      </c>
      <c r="N39" s="22">
        <f>N40+N41+N42+N43+N44</f>
        <v>79454</v>
      </c>
      <c r="O39" s="110">
        <f t="shared" ref="O39:O44" si="43">((N39-M39)/M39)*100</f>
        <v>4.1377773700145486</v>
      </c>
      <c r="P39" s="111">
        <f>(N39/N$179)*100</f>
        <v>0.45058727081602717</v>
      </c>
      <c r="Q39" s="22">
        <f>Q40+Q41+Q42+Q43+Q44</f>
        <v>148627</v>
      </c>
      <c r="R39" s="22">
        <f>R40+R41+R42+R43+R44</f>
        <v>13591</v>
      </c>
      <c r="S39" s="110">
        <f t="shared" ref="S39:S44" si="44">((R39-Q39)/Q39)*100</f>
        <v>-90.855631883843444</v>
      </c>
      <c r="T39" s="22">
        <f>T40+T41+T42+T43+T44</f>
        <v>1551631</v>
      </c>
      <c r="U39" s="22">
        <f>U40+U41+U42+U43+U44</f>
        <v>286959</v>
      </c>
      <c r="V39" s="110">
        <f t="shared" ref="V39:V44" si="45">((U39-T39)/T39)*100</f>
        <v>-81.505976614285231</v>
      </c>
      <c r="W39" s="111">
        <f>(U39/U$179)*100</f>
        <v>0.21091083568557625</v>
      </c>
      <c r="X39" s="12">
        <f>X40+X41+X42+X43+X44</f>
        <v>5013.218989242001</v>
      </c>
      <c r="Y39" s="12">
        <f>Y40+Y41+Y42+Y43+Y44</f>
        <v>3284.6313411399988</v>
      </c>
      <c r="Z39" s="110">
        <f t="shared" ref="Z39:Z44" si="46">((Y39-X39)/X39)*100</f>
        <v>-34.480593243810496</v>
      </c>
      <c r="AA39" s="12">
        <f>AA40+AA41+AA42+AA43+AA44</f>
        <v>42654.286956358002</v>
      </c>
      <c r="AB39" s="12">
        <f>AB40+AB41+AB42+AB43+AB44</f>
        <v>22933.336076065003</v>
      </c>
      <c r="AC39" s="110">
        <f t="shared" ref="AC39:AC44" si="47">((AB39-AA39)/AA39)*100</f>
        <v>-46.234393510013689</v>
      </c>
      <c r="AD39" s="111">
        <f>(AB39/AB$179)*100</f>
        <v>0.56878754736233439</v>
      </c>
    </row>
    <row r="40" spans="1:30">
      <c r="A40" s="5"/>
      <c r="B40" s="108" t="s">
        <v>3</v>
      </c>
      <c r="C40" s="15">
        <v>2.3494897030000099</v>
      </c>
      <c r="D40" s="15">
        <v>5.7224719679999971</v>
      </c>
      <c r="E40" s="114">
        <f t="shared" si="40"/>
        <v>143.56233443769099</v>
      </c>
      <c r="F40" s="15">
        <v>72.624913051000007</v>
      </c>
      <c r="G40" s="15">
        <v>40.665207522999999</v>
      </c>
      <c r="H40" s="114">
        <f t="shared" si="41"/>
        <v>-44.006531898436386</v>
      </c>
      <c r="I40" s="115">
        <f>(G40/G$180)*100</f>
        <v>0.14296040098236379</v>
      </c>
      <c r="J40" s="103">
        <v>83</v>
      </c>
      <c r="K40" s="103">
        <v>49</v>
      </c>
      <c r="L40" s="114">
        <f t="shared" si="42"/>
        <v>-40.963855421686745</v>
      </c>
      <c r="M40" s="103">
        <v>2733</v>
      </c>
      <c r="N40" s="103">
        <v>329</v>
      </c>
      <c r="O40" s="114">
        <f t="shared" si="43"/>
        <v>-87.961946578851084</v>
      </c>
      <c r="P40" s="115">
        <f>(N40/N$180)*100</f>
        <v>3.9549924266102467E-2</v>
      </c>
      <c r="Q40" s="119">
        <v>0</v>
      </c>
      <c r="R40" s="119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19.237808300000012</v>
      </c>
      <c r="Y40" s="15">
        <v>12.363607900000007</v>
      </c>
      <c r="Z40" s="114">
        <f t="shared" si="46"/>
        <v>-35.732762759674657</v>
      </c>
      <c r="AA40" s="15">
        <v>506.80703900000003</v>
      </c>
      <c r="AB40" s="15">
        <v>97.478678600000009</v>
      </c>
      <c r="AC40" s="114">
        <f t="shared" si="47"/>
        <v>-80.766115878670732</v>
      </c>
      <c r="AD40" s="115">
        <f>(AB40/AB$180)*100</f>
        <v>0.32211947808540459</v>
      </c>
    </row>
    <row r="41" spans="1:30">
      <c r="A41" s="5"/>
      <c r="B41" s="108" t="s">
        <v>4</v>
      </c>
      <c r="C41" s="15">
        <v>65.147625589624695</v>
      </c>
      <c r="D41" s="15">
        <v>83.259878302611554</v>
      </c>
      <c r="E41" s="114">
        <f t="shared" si="40"/>
        <v>27.801861616690122</v>
      </c>
      <c r="F41" s="15">
        <v>344.66271198576584</v>
      </c>
      <c r="G41" s="15">
        <v>460.22215877248556</v>
      </c>
      <c r="H41" s="114">
        <f t="shared" si="41"/>
        <v>33.528270615909328</v>
      </c>
      <c r="I41" s="115">
        <f>(G41/G$181)*100</f>
        <v>0.84377139901077691</v>
      </c>
      <c r="J41" s="103">
        <v>11559</v>
      </c>
      <c r="K41" s="103">
        <v>12246</v>
      </c>
      <c r="L41" s="114">
        <f t="shared" si="42"/>
        <v>5.9434207111341815</v>
      </c>
      <c r="M41" s="103">
        <v>73549</v>
      </c>
      <c r="N41" s="103">
        <v>79111</v>
      </c>
      <c r="O41" s="114">
        <f t="shared" si="43"/>
        <v>7.5623054018409492</v>
      </c>
      <c r="P41" s="115">
        <f>(N41/N$181)*100</f>
        <v>0.47165022131985873</v>
      </c>
      <c r="Q41" s="119">
        <v>0</v>
      </c>
      <c r="R41" s="119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1420.3588963000004</v>
      </c>
      <c r="Y41" s="15">
        <v>2443.7075471999992</v>
      </c>
      <c r="Z41" s="114">
        <f t="shared" si="46"/>
        <v>72.048596560052289</v>
      </c>
      <c r="AA41" s="15">
        <v>8152.3875639000007</v>
      </c>
      <c r="AB41" s="15">
        <v>13036.3535873</v>
      </c>
      <c r="AC41" s="114">
        <f t="shared" si="47"/>
        <v>59.908413150362669</v>
      </c>
      <c r="AD41" s="115">
        <f>(AB41/AB$181)*100</f>
        <v>0.95101004267523459</v>
      </c>
    </row>
    <row r="42" spans="1:30" ht="14.25" customHeight="1">
      <c r="A42" s="5"/>
      <c r="B42" s="108" t="s">
        <v>5</v>
      </c>
      <c r="C42" s="15">
        <v>13.457956050000348</v>
      </c>
      <c r="D42" s="15">
        <v>15.310948272000024</v>
      </c>
      <c r="E42" s="114">
        <f t="shared" si="40"/>
        <v>13.768749244798045</v>
      </c>
      <c r="F42" s="15">
        <v>83.145954576051949</v>
      </c>
      <c r="G42" s="15">
        <v>114.33534990799996</v>
      </c>
      <c r="H42" s="114">
        <f t="shared" si="41"/>
        <v>37.511620969387863</v>
      </c>
      <c r="I42" s="115">
        <f>(G42/G$182)*100</f>
        <v>9.9940460630287303E-2</v>
      </c>
      <c r="J42" s="103">
        <v>4</v>
      </c>
      <c r="K42" s="103">
        <v>0</v>
      </c>
      <c r="L42" s="114">
        <f t="shared" si="42"/>
        <v>-100</v>
      </c>
      <c r="M42" s="103">
        <v>12</v>
      </c>
      <c r="N42" s="103">
        <v>11</v>
      </c>
      <c r="O42" s="114">
        <f t="shared" si="43"/>
        <v>-8.3333333333333321</v>
      </c>
      <c r="P42" s="115">
        <f>(N42/N$182)*100</f>
        <v>0.97690941385435182</v>
      </c>
      <c r="Q42" s="119">
        <v>6761</v>
      </c>
      <c r="R42" s="119">
        <v>5167</v>
      </c>
      <c r="S42" s="114">
        <f t="shared" si="44"/>
        <v>-23.576394024552581</v>
      </c>
      <c r="T42" s="103">
        <v>78774</v>
      </c>
      <c r="U42" s="103">
        <v>51565</v>
      </c>
      <c r="V42" s="114">
        <f t="shared" si="45"/>
        <v>-34.540584456800467</v>
      </c>
      <c r="W42" s="115">
        <f>(U42/U$182)*100</f>
        <v>6.1391427994617366E-2</v>
      </c>
      <c r="X42" s="15">
        <v>736.66228464200003</v>
      </c>
      <c r="Y42" s="15">
        <v>778.61598603999994</v>
      </c>
      <c r="Z42" s="114">
        <f t="shared" si="46"/>
        <v>5.6951064650185508</v>
      </c>
      <c r="AA42" s="15">
        <v>4653.2523534580023</v>
      </c>
      <c r="AB42" s="15">
        <v>5781.1611101650005</v>
      </c>
      <c r="AC42" s="114">
        <f t="shared" si="47"/>
        <v>24.239148686376485</v>
      </c>
      <c r="AD42" s="115">
        <f>(AB42/AB$182)*100</f>
        <v>0.63283342230922768</v>
      </c>
    </row>
    <row r="43" spans="1:30">
      <c r="A43" s="5"/>
      <c r="B43" s="108" t="s">
        <v>6</v>
      </c>
      <c r="C43" s="15">
        <v>0</v>
      </c>
      <c r="D43" s="15">
        <v>0</v>
      </c>
      <c r="E43" s="106" t="s">
        <v>57</v>
      </c>
      <c r="F43" s="15">
        <v>0</v>
      </c>
      <c r="G43" s="15">
        <v>0</v>
      </c>
      <c r="H43" s="106" t="s">
        <v>57</v>
      </c>
      <c r="I43" s="115">
        <f>(G43/G$183)*100</f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f>(N43/N$183)*100</f>
        <v>0</v>
      </c>
      <c r="Q43" s="121">
        <v>0</v>
      </c>
      <c r="R43" s="121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f>(U43/U$183)*100</f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f>(AB43/AB$183)*100</f>
        <v>0</v>
      </c>
    </row>
    <row r="44" spans="1:30">
      <c r="A44" s="5"/>
      <c r="B44" s="108" t="s">
        <v>25</v>
      </c>
      <c r="C44" s="15">
        <v>0.18120664199946113</v>
      </c>
      <c r="D44" s="15">
        <v>1.2022188800000027</v>
      </c>
      <c r="E44" s="114">
        <f t="shared" si="40"/>
        <v>563.45188384627636</v>
      </c>
      <c r="F44" s="15">
        <v>2.3073898569951878</v>
      </c>
      <c r="G44" s="15">
        <v>2.7318296520002026</v>
      </c>
      <c r="H44" s="114">
        <f t="shared" si="41"/>
        <v>18.394801975845727</v>
      </c>
      <c r="I44" s="115">
        <f>(G44/G$184)*100</f>
        <v>4.8308351279963892E-2</v>
      </c>
      <c r="J44" s="103">
        <v>0</v>
      </c>
      <c r="K44" s="103">
        <v>1</v>
      </c>
      <c r="L44" s="106" t="s">
        <v>57</v>
      </c>
      <c r="M44" s="103">
        <v>3</v>
      </c>
      <c r="N44" s="103">
        <v>3</v>
      </c>
      <c r="O44" s="114">
        <f t="shared" si="43"/>
        <v>0</v>
      </c>
      <c r="P44" s="115">
        <f>(N44/N$184)*100</f>
        <v>1.364815067558346E-2</v>
      </c>
      <c r="Q44" s="119">
        <v>141866</v>
      </c>
      <c r="R44" s="119">
        <v>8424</v>
      </c>
      <c r="S44" s="114">
        <f t="shared" si="44"/>
        <v>-94.062002171062829</v>
      </c>
      <c r="T44" s="103">
        <v>1472857</v>
      </c>
      <c r="U44" s="103">
        <v>235394</v>
      </c>
      <c r="V44" s="114">
        <f t="shared" si="45"/>
        <v>-84.017864599210924</v>
      </c>
      <c r="W44" s="115">
        <f>(U44/U$184)*100</f>
        <v>0.47940265476903138</v>
      </c>
      <c r="X44" s="15">
        <v>2836.96</v>
      </c>
      <c r="Y44" s="15">
        <v>49.944200000000002</v>
      </c>
      <c r="Z44" s="114">
        <f t="shared" si="46"/>
        <v>-98.239516947718684</v>
      </c>
      <c r="AA44" s="15">
        <v>29341.84</v>
      </c>
      <c r="AB44" s="15">
        <v>4018.3426999999997</v>
      </c>
      <c r="AC44" s="114">
        <f t="shared" si="47"/>
        <v>-86.305075959789832</v>
      </c>
      <c r="AD44" s="115">
        <f>(AB44/AB$184)*100</f>
        <v>0.26157641179716262</v>
      </c>
    </row>
    <row r="45" spans="1:30">
      <c r="A45" s="5"/>
      <c r="B45" s="108"/>
      <c r="C45" s="15"/>
      <c r="D45" s="15"/>
      <c r="E45" s="114"/>
      <c r="F45" s="15"/>
      <c r="G45" s="15"/>
      <c r="H45" s="114"/>
      <c r="I45" s="115"/>
      <c r="J45" s="103"/>
      <c r="K45" s="103"/>
      <c r="L45" s="114"/>
      <c r="M45" s="103"/>
      <c r="N45" s="103"/>
      <c r="O45" s="114"/>
      <c r="P45" s="115"/>
      <c r="Q45" s="119"/>
      <c r="R45" s="119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5">
      <c r="A46" s="16">
        <v>7</v>
      </c>
      <c r="B46" s="107" t="s">
        <v>18</v>
      </c>
      <c r="C46" s="12">
        <f>C47+C48+C49+C50+C51</f>
        <v>149.64093160299973</v>
      </c>
      <c r="D46" s="12">
        <f>D47+D48+D49+D50+D51</f>
        <v>226.23450778200024</v>
      </c>
      <c r="E46" s="110">
        <f t="shared" ref="E46:E51" si="48">((D46-C46)/C46)*100</f>
        <v>51.184910009919435</v>
      </c>
      <c r="F46" s="12">
        <f>F47+F48+F49+F50+F51</f>
        <v>1580.1986875601854</v>
      </c>
      <c r="G46" s="12">
        <f>G47+G48+G49+G50+G51</f>
        <v>1920.913620767994</v>
      </c>
      <c r="H46" s="110">
        <f t="shared" ref="H46:H51" si="49">((G46-F46)/F46)*100</f>
        <v>21.561524882283621</v>
      </c>
      <c r="I46" s="111">
        <f>(G46/G$179)*100</f>
        <v>0.93597243593257895</v>
      </c>
      <c r="J46" s="22">
        <f>J47+J48+J49+J50+J51</f>
        <v>19442</v>
      </c>
      <c r="K46" s="22">
        <f>K47+K48+K49+K50+K51</f>
        <v>21132</v>
      </c>
      <c r="L46" s="110">
        <f t="shared" ref="L46:L51" si="50">((K46-J46)/J46)*100</f>
        <v>8.6925213455405821</v>
      </c>
      <c r="M46" s="22">
        <f>M47+M48+M49+M50+M51</f>
        <v>118778</v>
      </c>
      <c r="N46" s="22">
        <f>N47+N48+N49+N50+N51</f>
        <v>114780</v>
      </c>
      <c r="O46" s="110">
        <f t="shared" ref="O46:O51" si="51">((N46-M46)/M46)*100</f>
        <v>-3.3659431881324822</v>
      </c>
      <c r="P46" s="111">
        <f>(N46/N$179)*100</f>
        <v>0.65092263377883552</v>
      </c>
      <c r="Q46" s="22">
        <f>Q47+Q48+Q49+Q50+Q51</f>
        <v>96685</v>
      </c>
      <c r="R46" s="22">
        <f>R47+R48+R49+R50+R51</f>
        <v>70419</v>
      </c>
      <c r="S46" s="110">
        <f t="shared" ref="S46:S51" si="52">((R46-Q46)/Q46)*100</f>
        <v>-27.166571857061594</v>
      </c>
      <c r="T46" s="22">
        <f>T47+T48+T49+T50+T51</f>
        <v>4365159</v>
      </c>
      <c r="U46" s="22">
        <f>U47+U48+U49+U50+U51</f>
        <v>3832962</v>
      </c>
      <c r="V46" s="110">
        <f t="shared" ref="V46:V51" si="53">((U46-T46)/T46)*100</f>
        <v>-12.191927029462157</v>
      </c>
      <c r="W46" s="111">
        <f>(U46/U$179)*100</f>
        <v>2.8171732497362263</v>
      </c>
      <c r="X46" s="12">
        <f>X47+X48+X49+X50+X51</f>
        <v>7393.4319746029987</v>
      </c>
      <c r="Y46" s="12">
        <f>Y47+Y48+Y49+Y50+Y51</f>
        <v>6626.7286477279995</v>
      </c>
      <c r="Z46" s="110">
        <f t="shared" ref="Z46:Z51" si="54">((Y46-X46)/X46)*100</f>
        <v>-10.370059933041698</v>
      </c>
      <c r="AA46" s="12">
        <f>AA47+AA48+AA49+AA50+AA51</f>
        <v>132142.95545618396</v>
      </c>
      <c r="AB46" s="12">
        <f>AB47+AB48+AB49+AB50+AB51</f>
        <v>103827.30919614498</v>
      </c>
      <c r="AC46" s="110">
        <f t="shared" ref="AC46:AC51" si="55">((AB46-AA46)/AA46)*100</f>
        <v>-21.42804068691191</v>
      </c>
      <c r="AD46" s="111">
        <f>(AB46/AB$179)*100</f>
        <v>2.5751020414575057</v>
      </c>
    </row>
    <row r="47" spans="1:30">
      <c r="A47" s="5"/>
      <c r="B47" s="108" t="s">
        <v>3</v>
      </c>
      <c r="C47" s="15">
        <v>24.070441956999979</v>
      </c>
      <c r="D47" s="15">
        <v>34.32572129699998</v>
      </c>
      <c r="E47" s="114">
        <f t="shared" si="48"/>
        <v>42.605280610635567</v>
      </c>
      <c r="F47" s="15">
        <v>320.53934866899903</v>
      </c>
      <c r="G47" s="15">
        <v>291.27443187599971</v>
      </c>
      <c r="H47" s="114">
        <f t="shared" si="49"/>
        <v>-9.1298983773812328</v>
      </c>
      <c r="I47" s="115">
        <f>(G47/G$180)*100</f>
        <v>1.0239886161493552</v>
      </c>
      <c r="J47" s="103">
        <v>265</v>
      </c>
      <c r="K47" s="103">
        <v>277</v>
      </c>
      <c r="L47" s="114">
        <f t="shared" si="50"/>
        <v>4.5283018867924527</v>
      </c>
      <c r="M47" s="103">
        <v>2887</v>
      </c>
      <c r="N47" s="103">
        <v>2500</v>
      </c>
      <c r="O47" s="114">
        <f t="shared" si="51"/>
        <v>-13.404918600623484</v>
      </c>
      <c r="P47" s="115">
        <f>(N47/N$180)*100</f>
        <v>0.30053133940807347</v>
      </c>
      <c r="Q47" s="119">
        <v>0</v>
      </c>
      <c r="R47" s="119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26.165713702999412</v>
      </c>
      <c r="Y47" s="15">
        <v>34.441688027999277</v>
      </c>
      <c r="Z47" s="114">
        <f t="shared" si="54"/>
        <v>31.629079255924054</v>
      </c>
      <c r="AA47" s="15">
        <v>351.03686268399912</v>
      </c>
      <c r="AB47" s="15">
        <v>319.39251185499938</v>
      </c>
      <c r="AC47" s="114">
        <f t="shared" si="55"/>
        <v>-9.0145378428492151</v>
      </c>
      <c r="AD47" s="115">
        <f>(AB47/AB$180)*100</f>
        <v>1.0554364369801665</v>
      </c>
    </row>
    <row r="48" spans="1:30">
      <c r="A48" s="5"/>
      <c r="B48" s="108" t="s">
        <v>4</v>
      </c>
      <c r="C48" s="15">
        <v>111.26706402099975</v>
      </c>
      <c r="D48" s="15">
        <v>160.12629488700023</v>
      </c>
      <c r="E48" s="114">
        <f t="shared" si="48"/>
        <v>43.911674398795256</v>
      </c>
      <c r="F48" s="15">
        <v>536.21648413899993</v>
      </c>
      <c r="G48" s="15">
        <v>810.82190116699417</v>
      </c>
      <c r="H48" s="114">
        <f t="shared" si="49"/>
        <v>51.211670127770645</v>
      </c>
      <c r="I48" s="115">
        <f>(G48/G$181)*100</f>
        <v>1.4865610376541361</v>
      </c>
      <c r="J48" s="103">
        <v>19166</v>
      </c>
      <c r="K48" s="103">
        <v>20854</v>
      </c>
      <c r="L48" s="114">
        <f t="shared" si="50"/>
        <v>8.8072628613169162</v>
      </c>
      <c r="M48" s="103">
        <v>115829</v>
      </c>
      <c r="N48" s="103">
        <v>112229</v>
      </c>
      <c r="O48" s="114">
        <f t="shared" si="51"/>
        <v>-3.1080299406884286</v>
      </c>
      <c r="P48" s="115">
        <f>(N48/N$181)*100</f>
        <v>0.66909573496108532</v>
      </c>
      <c r="Q48" s="121">
        <v>0</v>
      </c>
      <c r="R48" s="121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1448.3520231999987</v>
      </c>
      <c r="Y48" s="15">
        <v>1490.8889166000001</v>
      </c>
      <c r="Z48" s="114">
        <f t="shared" si="54"/>
        <v>2.9369167659958881</v>
      </c>
      <c r="AA48" s="15">
        <v>17068.989521200001</v>
      </c>
      <c r="AB48" s="15">
        <v>11002.709376090001</v>
      </c>
      <c r="AC48" s="114">
        <f t="shared" si="55"/>
        <v>-35.539773093044367</v>
      </c>
      <c r="AD48" s="115">
        <f>(AB48/AB$181)*100</f>
        <v>0.8026544419209577</v>
      </c>
    </row>
    <row r="49" spans="1:30">
      <c r="A49" s="5"/>
      <c r="B49" s="108" t="s">
        <v>5</v>
      </c>
      <c r="C49" s="15">
        <v>10.405767896</v>
      </c>
      <c r="D49" s="15">
        <v>30.238851157000045</v>
      </c>
      <c r="E49" s="114">
        <f t="shared" si="48"/>
        <v>190.5970175312475</v>
      </c>
      <c r="F49" s="15">
        <v>587.20031029725419</v>
      </c>
      <c r="G49" s="15">
        <v>709.54794923000009</v>
      </c>
      <c r="H49" s="114">
        <f t="shared" si="49"/>
        <v>20.835758562663347</v>
      </c>
      <c r="I49" s="115">
        <f>(G49/G$182)*100</f>
        <v>0.62021543592932349</v>
      </c>
      <c r="J49" s="103">
        <v>1</v>
      </c>
      <c r="K49" s="103">
        <v>0</v>
      </c>
      <c r="L49" s="114">
        <f t="shared" si="50"/>
        <v>-100</v>
      </c>
      <c r="M49" s="103">
        <v>9</v>
      </c>
      <c r="N49" s="103">
        <v>3</v>
      </c>
      <c r="O49" s="114">
        <f t="shared" si="51"/>
        <v>-66.666666666666657</v>
      </c>
      <c r="P49" s="115">
        <f>(N49/N$182)*100</f>
        <v>0.26642984014209592</v>
      </c>
      <c r="Q49" s="122">
        <v>2609</v>
      </c>
      <c r="R49" s="122">
        <v>6159</v>
      </c>
      <c r="S49" s="114">
        <f t="shared" si="52"/>
        <v>136.06745879647374</v>
      </c>
      <c r="T49" s="103">
        <v>26589</v>
      </c>
      <c r="U49" s="103">
        <v>71337</v>
      </c>
      <c r="V49" s="114">
        <f t="shared" si="53"/>
        <v>168.29515965248788</v>
      </c>
      <c r="W49" s="115">
        <f>(U49/U$182)*100</f>
        <v>8.4931257613730618E-2</v>
      </c>
      <c r="X49" s="15">
        <v>571.05478829999981</v>
      </c>
      <c r="Y49" s="15">
        <v>1360.9635793</v>
      </c>
      <c r="Z49" s="114">
        <f t="shared" si="54"/>
        <v>138.32451932528528</v>
      </c>
      <c r="AA49" s="15">
        <v>3179.4471696000005</v>
      </c>
      <c r="AB49" s="15">
        <v>7524.5244513999996</v>
      </c>
      <c r="AC49" s="114">
        <f t="shared" si="55"/>
        <v>136.66140841543356</v>
      </c>
      <c r="AD49" s="115">
        <f>(AB49/AB$182)*100</f>
        <v>0.8236702747232415</v>
      </c>
    </row>
    <row r="50" spans="1:30">
      <c r="A50" s="5"/>
      <c r="B50" s="108" t="s">
        <v>6</v>
      </c>
      <c r="C50" s="117">
        <v>0.30789664099999997</v>
      </c>
      <c r="D50" s="117">
        <v>8.9235965999999986E-2</v>
      </c>
      <c r="E50" s="114">
        <f t="shared" si="48"/>
        <v>-71.017557804406181</v>
      </c>
      <c r="F50" s="13">
        <v>2.4048190039322024</v>
      </c>
      <c r="G50" s="13">
        <v>1.3829548879999998</v>
      </c>
      <c r="H50" s="114">
        <f t="shared" si="49"/>
        <v>-42.492350329123205</v>
      </c>
      <c r="I50" s="115">
        <f>(G50/G$183)*100</f>
        <v>6.3297223979530789E-2</v>
      </c>
      <c r="J50" s="118">
        <v>2</v>
      </c>
      <c r="K50" s="118">
        <v>0</v>
      </c>
      <c r="L50" s="114">
        <f t="shared" si="50"/>
        <v>-100</v>
      </c>
      <c r="M50" s="118">
        <v>2</v>
      </c>
      <c r="N50" s="118">
        <v>0</v>
      </c>
      <c r="O50" s="114">
        <f t="shared" si="51"/>
        <v>-100</v>
      </c>
      <c r="P50" s="115">
        <f>(N50/N$183)*100</f>
        <v>0</v>
      </c>
      <c r="Q50" s="119">
        <v>442</v>
      </c>
      <c r="R50" s="119">
        <v>84</v>
      </c>
      <c r="S50" s="114">
        <f t="shared" si="52"/>
        <v>-80.995475113122168</v>
      </c>
      <c r="T50" s="118">
        <v>3066</v>
      </c>
      <c r="U50" s="118">
        <v>1327</v>
      </c>
      <c r="V50" s="114">
        <f t="shared" si="53"/>
        <v>-56.718851924331382</v>
      </c>
      <c r="W50" s="115">
        <f>(U50/U$183)*100</f>
        <v>4.4805529819481327E-2</v>
      </c>
      <c r="X50" s="117">
        <v>96.033140799999998</v>
      </c>
      <c r="Y50" s="117">
        <v>25.1901209</v>
      </c>
      <c r="Z50" s="114">
        <f t="shared" si="54"/>
        <v>-73.769345988109137</v>
      </c>
      <c r="AA50" s="13">
        <v>683.05978489999995</v>
      </c>
      <c r="AB50" s="13">
        <v>364.7691853</v>
      </c>
      <c r="AC50" s="114">
        <f t="shared" si="55"/>
        <v>-46.597765911017255</v>
      </c>
      <c r="AD50" s="115">
        <f>(AB50/AB$183)*100</f>
        <v>0.20133135682594872</v>
      </c>
    </row>
    <row r="51" spans="1:30">
      <c r="A51" s="5"/>
      <c r="B51" s="108" t="s">
        <v>25</v>
      </c>
      <c r="C51" s="15">
        <v>3.5897610879999986</v>
      </c>
      <c r="D51" s="15">
        <v>1.454404475</v>
      </c>
      <c r="E51" s="114">
        <f t="shared" si="48"/>
        <v>-59.484644260537465</v>
      </c>
      <c r="F51" s="15">
        <v>133.83772545099993</v>
      </c>
      <c r="G51" s="15">
        <v>107.88638360699997</v>
      </c>
      <c r="H51" s="114">
        <f t="shared" si="49"/>
        <v>-19.390154574541949</v>
      </c>
      <c r="I51" s="115">
        <f>(G51/G$184)*100</f>
        <v>1.9078105085344121</v>
      </c>
      <c r="J51" s="103">
        <v>8</v>
      </c>
      <c r="K51" s="103">
        <v>1</v>
      </c>
      <c r="L51" s="114">
        <f t="shared" si="50"/>
        <v>-87.5</v>
      </c>
      <c r="M51" s="103">
        <v>51</v>
      </c>
      <c r="N51" s="103">
        <v>48</v>
      </c>
      <c r="O51" s="114">
        <f t="shared" si="51"/>
        <v>-5.8823529411764701</v>
      </c>
      <c r="P51" s="115">
        <f>(N51/N$184)*100</f>
        <v>0.21837041080933536</v>
      </c>
      <c r="Q51" s="118">
        <v>93634</v>
      </c>
      <c r="R51" s="118">
        <v>64176</v>
      </c>
      <c r="S51" s="114">
        <f t="shared" si="52"/>
        <v>-31.460794155968983</v>
      </c>
      <c r="T51" s="103">
        <v>4335504</v>
      </c>
      <c r="U51" s="103">
        <v>3760298</v>
      </c>
      <c r="V51" s="114">
        <f t="shared" si="53"/>
        <v>-13.267338699260801</v>
      </c>
      <c r="W51" s="115">
        <f>(U51/U$184)*100</f>
        <v>7.6582106762393227</v>
      </c>
      <c r="X51" s="15">
        <v>5251.8263086000006</v>
      </c>
      <c r="Y51" s="15">
        <v>3715.2443429</v>
      </c>
      <c r="Z51" s="114">
        <f t="shared" si="54"/>
        <v>-29.258049969851598</v>
      </c>
      <c r="AA51" s="15">
        <v>110860.42211779997</v>
      </c>
      <c r="AB51" s="15">
        <v>84615.913671499991</v>
      </c>
      <c r="AC51" s="114">
        <f t="shared" si="55"/>
        <v>-23.6734697062696</v>
      </c>
      <c r="AD51" s="115">
        <f>(AB51/AB$184)*100</f>
        <v>5.5081233064391064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5">
      <c r="A53" s="16">
        <v>8</v>
      </c>
      <c r="B53" s="107" t="s">
        <v>59</v>
      </c>
      <c r="C53" s="12">
        <f>C54+C55+C56+C57+C58</f>
        <v>47.899940745999714</v>
      </c>
      <c r="D53" s="12">
        <f>D54+D55+D56+D57+D58</f>
        <v>48.259360530000272</v>
      </c>
      <c r="E53" s="110">
        <f t="shared" ref="E53:E58" si="56">((D53-C53)/C53)*100</f>
        <v>0.75035538333223117</v>
      </c>
      <c r="F53" s="12">
        <f>F54+F55+F56+F57+F58</f>
        <v>264.44044174999937</v>
      </c>
      <c r="G53" s="12">
        <f>G54+G55+G56+G57+G58</f>
        <v>291.83734046795013</v>
      </c>
      <c r="H53" s="110">
        <f t="shared" ref="H53:H58" si="57">((G53-F53)/F53)*100</f>
        <v>10.360328600514006</v>
      </c>
      <c r="I53" s="111">
        <f>(G53/G$179)*100</f>
        <v>0.14219884928748897</v>
      </c>
      <c r="J53" s="22">
        <f>J54+J55+J56+J57+J58</f>
        <v>6635</v>
      </c>
      <c r="K53" s="22">
        <f>K54+K55+K56+K57+K58</f>
        <v>5942</v>
      </c>
      <c r="L53" s="110">
        <f t="shared" ref="L53:L58" si="58">((K53-J53)/J53)*100</f>
        <v>-10.444611906556142</v>
      </c>
      <c r="M53" s="22">
        <f>M54+M55+M56+M57+M58</f>
        <v>51861</v>
      </c>
      <c r="N53" s="22">
        <f>N54+N55+N56+N57+N58</f>
        <v>39686</v>
      </c>
      <c r="O53" s="110">
        <f t="shared" ref="O53:O58" si="59">((N53-M53)/M53)*100</f>
        <v>-23.476215267734908</v>
      </c>
      <c r="P53" s="111">
        <f>(N53/N$179)*100</f>
        <v>0.22506112253133709</v>
      </c>
      <c r="Q53" s="22">
        <f>Q54+Q55+Q56+Q57+Q58</f>
        <v>33325</v>
      </c>
      <c r="R53" s="22">
        <f>R54+R55+R56+R57+R58</f>
        <v>23741</v>
      </c>
      <c r="S53" s="110">
        <f t="shared" ref="S53:S58" si="60">((R53-Q53)/Q53)*100</f>
        <v>-28.759189797449363</v>
      </c>
      <c r="T53" s="22">
        <f>T54+T55+T56+T57+T58</f>
        <v>153855</v>
      </c>
      <c r="U53" s="22">
        <f>U54+U55+U56+U57+U58</f>
        <v>262478</v>
      </c>
      <c r="V53" s="110">
        <f t="shared" ref="V53:V58" si="61">((U53-T53)/T53)*100</f>
        <v>70.600890448799191</v>
      </c>
      <c r="W53" s="111">
        <f>(U53/U$179)*100</f>
        <v>0.19291764443379955</v>
      </c>
      <c r="X53" s="12">
        <f>X54+X55+X56+X57+X58</f>
        <v>2622.7359040184492</v>
      </c>
      <c r="Y53" s="12">
        <f>Y54+Y55+Y56+Y57+Y58</f>
        <v>1838.6379782772838</v>
      </c>
      <c r="Z53" s="110">
        <f t="shared" ref="Z53:Z58" si="62">((Y53-X53)/X53)*100</f>
        <v>-29.89618301026049</v>
      </c>
      <c r="AA53" s="12">
        <f>AA54+AA55+AA56+AA57+AA58</f>
        <v>14813.519653149811</v>
      </c>
      <c r="AB53" s="12">
        <f>AB54+AB55+AB56+AB57+AB58</f>
        <v>11498.919536314872</v>
      </c>
      <c r="AC53" s="110">
        <f t="shared" ref="AC53:AC58" si="63">((AB53-AA53)/AA53)*100</f>
        <v>-22.375506931805724</v>
      </c>
      <c r="AD53" s="111">
        <f>(AB53/AB$179)*100</f>
        <v>0.28519366823405501</v>
      </c>
    </row>
    <row r="54" spans="1:30">
      <c r="A54" s="5"/>
      <c r="B54" s="108" t="s">
        <v>3</v>
      </c>
      <c r="C54" s="15">
        <v>0.27529880000000007</v>
      </c>
      <c r="D54" s="15">
        <v>2.2061797999999997</v>
      </c>
      <c r="E54" s="114">
        <f t="shared" si="56"/>
        <v>701.37646804126973</v>
      </c>
      <c r="F54" s="15">
        <v>4.2661675440000089</v>
      </c>
      <c r="G54" s="15">
        <v>17.367330799999987</v>
      </c>
      <c r="H54" s="114">
        <f t="shared" si="57"/>
        <v>307.09443829569273</v>
      </c>
      <c r="I54" s="115">
        <f>(G54/G$180)*100</f>
        <v>6.105564747842674E-2</v>
      </c>
      <c r="J54" s="103">
        <v>121</v>
      </c>
      <c r="K54" s="103">
        <v>33</v>
      </c>
      <c r="L54" s="114">
        <f t="shared" si="58"/>
        <v>-72.727272727272734</v>
      </c>
      <c r="M54" s="103">
        <v>408</v>
      </c>
      <c r="N54" s="103">
        <v>577</v>
      </c>
      <c r="O54" s="114">
        <f t="shared" si="59"/>
        <v>41.421568627450981</v>
      </c>
      <c r="P54" s="115">
        <f>(N54/N$180)*100</f>
        <v>6.9362633135383364E-2</v>
      </c>
      <c r="Q54" s="118">
        <v>0</v>
      </c>
      <c r="R54" s="118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28.993777699999995</v>
      </c>
      <c r="Y54" s="15">
        <v>2.5256420999999998</v>
      </c>
      <c r="Z54" s="114">
        <f t="shared" si="62"/>
        <v>-91.289020264510071</v>
      </c>
      <c r="AA54" s="15">
        <v>87.811863299999999</v>
      </c>
      <c r="AB54" s="15">
        <v>26.283214100000041</v>
      </c>
      <c r="AC54" s="114">
        <f t="shared" si="63"/>
        <v>-70.068720657701803</v>
      </c>
      <c r="AD54" s="115">
        <f>(AB54/AB$180)*100</f>
        <v>8.6853200411550924E-2</v>
      </c>
    </row>
    <row r="55" spans="1:30">
      <c r="A55" s="5"/>
      <c r="B55" s="108" t="s">
        <v>4</v>
      </c>
      <c r="C55" s="15">
        <v>44.485045987999804</v>
      </c>
      <c r="D55" s="15">
        <v>44.08259445199981</v>
      </c>
      <c r="E55" s="114">
        <f t="shared" si="56"/>
        <v>-0.90468949073034199</v>
      </c>
      <c r="F55" s="15">
        <v>246.53443429400102</v>
      </c>
      <c r="G55" s="15">
        <v>253.5357745809996</v>
      </c>
      <c r="H55" s="114">
        <f t="shared" si="57"/>
        <v>2.8399036049662896</v>
      </c>
      <c r="I55" s="115">
        <f>(G55/G$181)*100</f>
        <v>0.46483254041500233</v>
      </c>
      <c r="J55" s="103">
        <v>6508</v>
      </c>
      <c r="K55" s="103">
        <v>5908</v>
      </c>
      <c r="L55" s="114">
        <f t="shared" si="58"/>
        <v>-9.2194222495390292</v>
      </c>
      <c r="M55" s="103">
        <v>51429</v>
      </c>
      <c r="N55" s="103">
        <v>39103</v>
      </c>
      <c r="O55" s="114">
        <f t="shared" si="59"/>
        <v>-23.967022497034744</v>
      </c>
      <c r="P55" s="115">
        <f>(N55/N$181)*100</f>
        <v>0.23312736034521664</v>
      </c>
      <c r="Q55" s="122">
        <v>0</v>
      </c>
      <c r="R55" s="122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814.23512839999853</v>
      </c>
      <c r="Y55" s="15">
        <v>1463.3874412999992</v>
      </c>
      <c r="Z55" s="114">
        <f t="shared" si="62"/>
        <v>79.725412262132238</v>
      </c>
      <c r="AA55" s="15">
        <v>8907.0104090819914</v>
      </c>
      <c r="AB55" s="15">
        <v>8350.818714900035</v>
      </c>
      <c r="AC55" s="114">
        <f t="shared" si="63"/>
        <v>-6.2444262287471686</v>
      </c>
      <c r="AD55" s="115">
        <f>(AB55/AB$181)*100</f>
        <v>0.60919738094301445</v>
      </c>
    </row>
    <row r="56" spans="1:30">
      <c r="A56" s="5"/>
      <c r="B56" s="108" t="s">
        <v>5</v>
      </c>
      <c r="C56" s="15">
        <v>1.5332643779999091</v>
      </c>
      <c r="D56" s="15">
        <v>1.9118075720004644</v>
      </c>
      <c r="E56" s="114">
        <f t="shared" si="56"/>
        <v>24.688709881485142</v>
      </c>
      <c r="F56" s="15">
        <v>8.3689274859983609</v>
      </c>
      <c r="G56" s="15">
        <v>19.863716668950541</v>
      </c>
      <c r="H56" s="114">
        <f t="shared" si="57"/>
        <v>137.35080393734495</v>
      </c>
      <c r="I56" s="115">
        <f>(G56/G$182)*100</f>
        <v>1.7362862800715771E-2</v>
      </c>
      <c r="J56" s="103">
        <v>0</v>
      </c>
      <c r="K56" s="103">
        <v>0</v>
      </c>
      <c r="L56" s="106" t="s">
        <v>57</v>
      </c>
      <c r="M56" s="103">
        <v>0</v>
      </c>
      <c r="N56" s="103">
        <v>0</v>
      </c>
      <c r="O56" s="106" t="s">
        <v>57</v>
      </c>
      <c r="P56" s="115">
        <f>(N56/N$182)*100</f>
        <v>0</v>
      </c>
      <c r="Q56" s="122">
        <v>23638</v>
      </c>
      <c r="R56" s="122">
        <v>22730</v>
      </c>
      <c r="S56" s="114">
        <f t="shared" si="60"/>
        <v>-3.8412725272865726</v>
      </c>
      <c r="T56" s="103">
        <v>102965</v>
      </c>
      <c r="U56" s="103">
        <v>235773</v>
      </c>
      <c r="V56" s="114">
        <f t="shared" si="61"/>
        <v>128.98363521585006</v>
      </c>
      <c r="W56" s="115">
        <f>(U56/U$182)*100</f>
        <v>0.28070282464025831</v>
      </c>
      <c r="X56" s="15">
        <v>119.7607488999885</v>
      </c>
      <c r="Y56" s="15">
        <v>142.14318089997087</v>
      </c>
      <c r="Z56" s="114">
        <f t="shared" si="62"/>
        <v>18.689288607132717</v>
      </c>
      <c r="AA56" s="15">
        <v>617.88656670038847</v>
      </c>
      <c r="AB56" s="15">
        <v>1101.4935234983693</v>
      </c>
      <c r="AC56" s="114">
        <f t="shared" si="63"/>
        <v>78.267918880405205</v>
      </c>
      <c r="AD56" s="115">
        <f>(AB56/AB$182)*100</f>
        <v>0.12057472588011441</v>
      </c>
    </row>
    <row r="57" spans="1:30">
      <c r="A57" s="5"/>
      <c r="B57" s="108" t="s">
        <v>6</v>
      </c>
      <c r="C57" s="15">
        <v>0.20346</v>
      </c>
      <c r="D57" s="15">
        <v>0</v>
      </c>
      <c r="E57" s="114">
        <f t="shared" si="56"/>
        <v>-100</v>
      </c>
      <c r="F57" s="15">
        <v>1.3899938000000001</v>
      </c>
      <c r="G57" s="15">
        <v>0</v>
      </c>
      <c r="H57" s="114">
        <f t="shared" si="57"/>
        <v>-100</v>
      </c>
      <c r="I57" s="115">
        <f>(G57/G$183)*100</f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f>(N57/N$183)*100</f>
        <v>0</v>
      </c>
      <c r="Q57" s="122">
        <v>0</v>
      </c>
      <c r="R57" s="122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f>(U57/U$183)*100</f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f>(AB57/AB$183)*100</f>
        <v>0</v>
      </c>
    </row>
    <row r="58" spans="1:30">
      <c r="A58" s="5"/>
      <c r="B58" s="108" t="s">
        <v>25</v>
      </c>
      <c r="C58" s="15">
        <v>1.40287158</v>
      </c>
      <c r="D58" s="15">
        <v>5.8778706000000014E-2</v>
      </c>
      <c r="E58" s="114">
        <f t="shared" si="56"/>
        <v>-95.810114992849165</v>
      </c>
      <c r="F58" s="15">
        <v>3.8809186260000015</v>
      </c>
      <c r="G58" s="15">
        <v>1.0705184180000002</v>
      </c>
      <c r="H58" s="114">
        <f t="shared" si="57"/>
        <v>-72.415849927176495</v>
      </c>
      <c r="I58" s="115">
        <f>(G58/G$184)*100</f>
        <v>1.8930528757732146E-2</v>
      </c>
      <c r="J58" s="103">
        <v>6</v>
      </c>
      <c r="K58" s="103">
        <v>1</v>
      </c>
      <c r="L58" s="114">
        <f t="shared" si="58"/>
        <v>-83.333333333333343</v>
      </c>
      <c r="M58" s="103">
        <v>24</v>
      </c>
      <c r="N58" s="103">
        <v>6</v>
      </c>
      <c r="O58" s="114">
        <f t="shared" si="59"/>
        <v>-75</v>
      </c>
      <c r="P58" s="115">
        <f>(N58/N$184)*100</f>
        <v>2.729630135116692E-2</v>
      </c>
      <c r="Q58" s="122">
        <v>9687</v>
      </c>
      <c r="R58" s="122">
        <v>1011</v>
      </c>
      <c r="S58" s="114">
        <f t="shared" si="60"/>
        <v>-89.563332301021987</v>
      </c>
      <c r="T58" s="103">
        <v>50890</v>
      </c>
      <c r="U58" s="103">
        <v>26705</v>
      </c>
      <c r="V58" s="114">
        <f t="shared" si="61"/>
        <v>-47.52407152682256</v>
      </c>
      <c r="W58" s="115">
        <f>(U58/U$184)*100</f>
        <v>5.438731614062798E-2</v>
      </c>
      <c r="X58" s="15">
        <v>1659.7462490184623</v>
      </c>
      <c r="Y58" s="15">
        <v>230.58171397731383</v>
      </c>
      <c r="Z58" s="114">
        <f t="shared" si="62"/>
        <v>-86.107411653216587</v>
      </c>
      <c r="AA58" s="15">
        <v>5200.8108140674331</v>
      </c>
      <c r="AB58" s="15">
        <v>2020.3240838164681</v>
      </c>
      <c r="AC58" s="114">
        <f t="shared" si="63"/>
        <v>-61.153670917008043</v>
      </c>
      <c r="AD58" s="115">
        <f>(AB58/AB$184)*100</f>
        <v>0.13151419975008649</v>
      </c>
    </row>
    <row r="59" spans="1:30">
      <c r="A59" s="5"/>
      <c r="B59" s="108"/>
      <c r="C59" s="15"/>
      <c r="D59" s="15"/>
      <c r="E59" s="114"/>
      <c r="F59" s="15"/>
      <c r="G59" s="15"/>
      <c r="H59" s="114"/>
      <c r="I59" s="115"/>
      <c r="J59" s="103"/>
      <c r="K59" s="103"/>
      <c r="L59" s="114"/>
      <c r="M59" s="103"/>
      <c r="N59" s="103"/>
      <c r="O59" s="114"/>
      <c r="P59" s="115"/>
      <c r="Q59" s="122"/>
      <c r="R59" s="122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5">
      <c r="A60" s="16">
        <v>9</v>
      </c>
      <c r="B60" s="107" t="s">
        <v>20</v>
      </c>
      <c r="C60" s="12">
        <f>C61+C62+C63+C64+C65</f>
        <v>73.635578089999996</v>
      </c>
      <c r="D60" s="12">
        <f>D61+D62+D63+D64+D65</f>
        <v>81.50550979205326</v>
      </c>
      <c r="E60" s="110">
        <f t="shared" ref="E60:E65" si="64">((D60-C60)/C60)*100</f>
        <v>10.687675585889144</v>
      </c>
      <c r="F60" s="12">
        <f>F61+F62+F63+F64+F65</f>
        <v>454.41260879399988</v>
      </c>
      <c r="G60" s="12">
        <f>G61+G62+G63+G64+G65</f>
        <v>667.46034907638796</v>
      </c>
      <c r="H60" s="110">
        <f t="shared" ref="H60:H65" si="65">((G60-F60)/F60)*100</f>
        <v>46.884205270582534</v>
      </c>
      <c r="I60" s="111">
        <f>(G60/G$179)*100</f>
        <v>0.32522258266025905</v>
      </c>
      <c r="J60" s="22">
        <f>J61+J62+J63+J64+J65</f>
        <v>13609</v>
      </c>
      <c r="K60" s="22">
        <f>K61+K62+K63+K64+K65</f>
        <v>11405</v>
      </c>
      <c r="L60" s="110">
        <f t="shared" ref="L60:L65" si="66">((K60-J60)/J60)*100</f>
        <v>-16.195164964361819</v>
      </c>
      <c r="M60" s="22">
        <f>M61+M62+M63+M64+M65</f>
        <v>99880</v>
      </c>
      <c r="N60" s="22">
        <f>N61+N62+N63+N64+N65</f>
        <v>85626</v>
      </c>
      <c r="O60" s="110">
        <f t="shared" ref="O60:O65" si="67">((N60-M60)/M60)*100</f>
        <v>-14.271125350420505</v>
      </c>
      <c r="P60" s="111">
        <f>(N60/N$179)*100</f>
        <v>0.48558896532450402</v>
      </c>
      <c r="Q60" s="22">
        <f>Q61+Q62+Q63+Q64+Q65</f>
        <v>173878</v>
      </c>
      <c r="R60" s="22">
        <f>R61+R62+R63+R64+R65</f>
        <v>9168</v>
      </c>
      <c r="S60" s="110">
        <f t="shared" ref="S60:S65" si="68">((R60-Q60)/Q60)*100</f>
        <v>-94.727337558518045</v>
      </c>
      <c r="T60" s="22">
        <f>T61+T62+T63+T64+T65</f>
        <v>750442</v>
      </c>
      <c r="U60" s="22">
        <f>U61+U62+U63+U64+U65</f>
        <v>676619</v>
      </c>
      <c r="V60" s="110">
        <f t="shared" ref="V60:V65" si="69">((U60-T60)/T60)*100</f>
        <v>-9.8372692359969189</v>
      </c>
      <c r="W60" s="111">
        <f>(U60/U$179)*100</f>
        <v>0.49730546430235306</v>
      </c>
      <c r="X60" s="12">
        <f>X61+X62+X63+X64+X65</f>
        <v>3046.0507099213751</v>
      </c>
      <c r="Y60" s="12">
        <f>Y61+Y62+Y63+Y64+Y65</f>
        <v>3718.776022842575</v>
      </c>
      <c r="Z60" s="110">
        <f t="shared" ref="Z60:Z65" si="70">((Y60-X60)/X60)*100</f>
        <v>22.085164594602709</v>
      </c>
      <c r="AA60" s="12">
        <f>AA61+AA62+AA63+AA64+AA65</f>
        <v>32331.935013660142</v>
      </c>
      <c r="AB60" s="12">
        <f>AB61+AB62+AB63+AB64+AB65</f>
        <v>50605.549378386691</v>
      </c>
      <c r="AC60" s="110">
        <f t="shared" ref="AC60:AC65" si="71">((AB60-AA60)/AA60)*100</f>
        <v>56.518777354358782</v>
      </c>
      <c r="AD60" s="111">
        <f>(AB60/AB$179)*100</f>
        <v>1.2551076833473465</v>
      </c>
    </row>
    <row r="61" spans="1:30" s="27" customFormat="1">
      <c r="A61" s="5"/>
      <c r="B61" s="108" t="s">
        <v>3</v>
      </c>
      <c r="C61" s="15">
        <v>8.5883600810000011</v>
      </c>
      <c r="D61" s="15">
        <v>7.347714364999999</v>
      </c>
      <c r="E61" s="114">
        <f t="shared" si="64"/>
        <v>-14.445664880128609</v>
      </c>
      <c r="F61" s="15">
        <v>57.677747044376908</v>
      </c>
      <c r="G61" s="15">
        <v>110.55407946800001</v>
      </c>
      <c r="H61" s="114">
        <f t="shared" si="65"/>
        <v>91.675447002013399</v>
      </c>
      <c r="I61" s="115">
        <f>(G61/G$180)*100</f>
        <v>0.38865793373960433</v>
      </c>
      <c r="J61" s="103">
        <v>104</v>
      </c>
      <c r="K61" s="103">
        <v>154</v>
      </c>
      <c r="L61" s="114">
        <f t="shared" si="66"/>
        <v>48.07692307692308</v>
      </c>
      <c r="M61" s="103">
        <v>858</v>
      </c>
      <c r="N61" s="103">
        <v>987</v>
      </c>
      <c r="O61" s="114">
        <f t="shared" si="67"/>
        <v>15.034965034965033</v>
      </c>
      <c r="P61" s="115">
        <f>(N61/N$180)*100</f>
        <v>0.11864977279830741</v>
      </c>
      <c r="Q61" s="122">
        <v>0</v>
      </c>
      <c r="R61" s="122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2.5353673999999997</v>
      </c>
      <c r="Y61" s="15">
        <v>0.73141409999999996</v>
      </c>
      <c r="Z61" s="114">
        <f t="shared" si="70"/>
        <v>-71.15155381425194</v>
      </c>
      <c r="AA61" s="15">
        <v>14.1132636</v>
      </c>
      <c r="AB61" s="15">
        <v>13.359478700000002</v>
      </c>
      <c r="AC61" s="114">
        <f t="shared" si="71"/>
        <v>-5.3409680522086873</v>
      </c>
      <c r="AD61" s="115">
        <f>(AB61/AB$180)*100</f>
        <v>4.4146559720979639E-2</v>
      </c>
    </row>
    <row r="62" spans="1:30" s="27" customFormat="1">
      <c r="A62" s="5"/>
      <c r="B62" s="108" t="s">
        <v>4</v>
      </c>
      <c r="C62" s="15">
        <v>56.316427608999994</v>
      </c>
      <c r="D62" s="15">
        <v>72.329944511000008</v>
      </c>
      <c r="E62" s="114">
        <f t="shared" si="64"/>
        <v>28.434894722336534</v>
      </c>
      <c r="F62" s="15">
        <v>348.23923469199985</v>
      </c>
      <c r="G62" s="15">
        <v>451.86817077000006</v>
      </c>
      <c r="H62" s="114">
        <f t="shared" si="65"/>
        <v>29.757972610310496</v>
      </c>
      <c r="I62" s="115">
        <f>(G62/G$181)*100</f>
        <v>0.82845519571674764</v>
      </c>
      <c r="J62" s="103">
        <v>13502</v>
      </c>
      <c r="K62" s="103">
        <v>11251</v>
      </c>
      <c r="L62" s="114">
        <f t="shared" si="66"/>
        <v>-16.671604206784181</v>
      </c>
      <c r="M62" s="103">
        <v>99001</v>
      </c>
      <c r="N62" s="103">
        <v>84628</v>
      </c>
      <c r="O62" s="114">
        <f t="shared" si="67"/>
        <v>-14.518035171361907</v>
      </c>
      <c r="P62" s="115">
        <f>(N62/N$181)*100</f>
        <v>0.50454190858233372</v>
      </c>
      <c r="Q62" s="122">
        <v>0</v>
      </c>
      <c r="R62" s="122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988.55584715499992</v>
      </c>
      <c r="Y62" s="15">
        <v>1266.8242504999998</v>
      </c>
      <c r="Z62" s="114">
        <f t="shared" si="70"/>
        <v>28.14898158215729</v>
      </c>
      <c r="AA62" s="15">
        <v>10050.946354254998</v>
      </c>
      <c r="AB62" s="15">
        <v>9082.4492088000006</v>
      </c>
      <c r="AC62" s="114">
        <f t="shared" si="71"/>
        <v>-9.635880158140445</v>
      </c>
      <c r="AD62" s="115">
        <f>(AB62/AB$181)*100</f>
        <v>0.66257027717253558</v>
      </c>
    </row>
    <row r="63" spans="1:30" s="27" customFormat="1">
      <c r="A63" s="5"/>
      <c r="B63" s="108" t="s">
        <v>5</v>
      </c>
      <c r="C63" s="15">
        <v>7.1018832203389851E-2</v>
      </c>
      <c r="D63" s="15">
        <v>4.0309000000000005E-3</v>
      </c>
      <c r="E63" s="114">
        <f t="shared" si="64"/>
        <v>-94.3241815234923</v>
      </c>
      <c r="F63" s="15">
        <v>0.4413632186440678</v>
      </c>
      <c r="G63" s="15">
        <v>0.41167884245762715</v>
      </c>
      <c r="H63" s="114">
        <f t="shared" si="65"/>
        <v>-6.7256116804738255</v>
      </c>
      <c r="I63" s="115">
        <f>(G63/G$182)*100</f>
        <v>3.5984822874172154E-4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f>(N63/N$182)*100</f>
        <v>0</v>
      </c>
      <c r="Q63" s="118">
        <v>326</v>
      </c>
      <c r="R63" s="118">
        <v>7</v>
      </c>
      <c r="S63" s="114">
        <f t="shared" si="68"/>
        <v>-97.852760736196316</v>
      </c>
      <c r="T63" s="103">
        <v>1963</v>
      </c>
      <c r="U63" s="103">
        <v>2264</v>
      </c>
      <c r="V63" s="114">
        <f t="shared" si="69"/>
        <v>15.33367294956699</v>
      </c>
      <c r="W63" s="115">
        <f>(U63/U$182)*100</f>
        <v>2.6954366911628763E-3</v>
      </c>
      <c r="X63" s="15">
        <v>5.4902850000000001</v>
      </c>
      <c r="Y63" s="15">
        <v>0.49530000000000002</v>
      </c>
      <c r="Z63" s="114">
        <f t="shared" si="70"/>
        <v>-90.978610400006559</v>
      </c>
      <c r="AA63" s="15">
        <v>33.977094999999998</v>
      </c>
      <c r="AB63" s="15">
        <v>34.8955786</v>
      </c>
      <c r="AC63" s="114">
        <f t="shared" si="71"/>
        <v>2.7032434644574588</v>
      </c>
      <c r="AD63" s="115">
        <f>(AB63/AB$182)*100</f>
        <v>3.8198361900120738E-3</v>
      </c>
    </row>
    <row r="64" spans="1:30" s="27" customFormat="1">
      <c r="A64" s="5"/>
      <c r="B64" s="108" t="s">
        <v>6</v>
      </c>
      <c r="C64" s="15">
        <v>1.6121617269999999</v>
      </c>
      <c r="D64" s="15">
        <v>0.28557529999999998</v>
      </c>
      <c r="E64" s="114">
        <f t="shared" si="64"/>
        <v>-82.286187842244942</v>
      </c>
      <c r="F64" s="15">
        <v>12.27015542485864</v>
      </c>
      <c r="G64" s="15">
        <v>31.352692181660096</v>
      </c>
      <c r="H64" s="114">
        <f t="shared" si="65"/>
        <v>155.51992697778968</v>
      </c>
      <c r="I64" s="115">
        <f>(G64/G$183)*100</f>
        <v>1.4349986370515819</v>
      </c>
      <c r="J64" s="103">
        <v>3</v>
      </c>
      <c r="K64" s="103">
        <v>0</v>
      </c>
      <c r="L64" s="114">
        <f t="shared" si="66"/>
        <v>-100</v>
      </c>
      <c r="M64" s="103">
        <v>21</v>
      </c>
      <c r="N64" s="103">
        <v>11</v>
      </c>
      <c r="O64" s="114">
        <f t="shared" si="67"/>
        <v>-47.619047619047613</v>
      </c>
      <c r="P64" s="115">
        <f>(N64/N$183)*100</f>
        <v>0.21032504780114722</v>
      </c>
      <c r="Q64" s="123">
        <v>162</v>
      </c>
      <c r="R64" s="123">
        <v>-121</v>
      </c>
      <c r="S64" s="114">
        <f t="shared" si="68"/>
        <v>-174.69135802469137</v>
      </c>
      <c r="T64" s="103">
        <v>144664</v>
      </c>
      <c r="U64" s="103">
        <v>84728</v>
      </c>
      <c r="V64" s="114">
        <f t="shared" si="69"/>
        <v>-41.431178454902394</v>
      </c>
      <c r="W64" s="115">
        <f>(U64/U$183)*100</f>
        <v>2.8608010026714497</v>
      </c>
      <c r="X64" s="15">
        <v>69.822867799999997</v>
      </c>
      <c r="Y64" s="15">
        <v>-1.21E-2</v>
      </c>
      <c r="Z64" s="114">
        <f t="shared" si="70"/>
        <v>-100.01732956605944</v>
      </c>
      <c r="AA64" s="15">
        <v>1976.0284937000001</v>
      </c>
      <c r="AB64" s="15">
        <v>7291.9662759000003</v>
      </c>
      <c r="AC64" s="114">
        <f t="shared" si="71"/>
        <v>269.02131214951316</v>
      </c>
      <c r="AD64" s="115">
        <f>(AB64/AB$183)*100</f>
        <v>4.0247409140346795</v>
      </c>
    </row>
    <row r="65" spans="1:30" s="27" customFormat="1">
      <c r="A65" s="5"/>
      <c r="B65" s="108" t="s">
        <v>25</v>
      </c>
      <c r="C65" s="15">
        <v>7.0476098407966061</v>
      </c>
      <c r="D65" s="15">
        <v>1.5382447160532449</v>
      </c>
      <c r="E65" s="114">
        <f t="shared" si="64"/>
        <v>-78.173526191123912</v>
      </c>
      <c r="F65" s="15">
        <v>35.784108414120389</v>
      </c>
      <c r="G65" s="15">
        <v>73.273727814270103</v>
      </c>
      <c r="H65" s="114">
        <f t="shared" si="65"/>
        <v>104.76611284062713</v>
      </c>
      <c r="I65" s="115">
        <f>(G65/G$184)*100</f>
        <v>1.2957370823808447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f>(N65/N$184)*100</f>
        <v>0</v>
      </c>
      <c r="Q65" s="119">
        <v>173390</v>
      </c>
      <c r="R65" s="119">
        <v>9282</v>
      </c>
      <c r="S65" s="114">
        <f t="shared" si="68"/>
        <v>-94.646750100928543</v>
      </c>
      <c r="T65" s="103">
        <v>603815</v>
      </c>
      <c r="U65" s="103">
        <v>589627</v>
      </c>
      <c r="V65" s="114">
        <f t="shared" si="69"/>
        <v>-2.3497263234600001</v>
      </c>
      <c r="W65" s="115">
        <f>(U65/U$184)*100</f>
        <v>1.2008324304081652</v>
      </c>
      <c r="X65" s="15">
        <v>1979.6463425663751</v>
      </c>
      <c r="Y65" s="15">
        <v>2450.7371582425749</v>
      </c>
      <c r="Z65" s="114">
        <f t="shared" si="70"/>
        <v>23.796715885398338</v>
      </c>
      <c r="AA65" s="15">
        <v>20256.869807105144</v>
      </c>
      <c r="AB65" s="15">
        <v>34182.878836386692</v>
      </c>
      <c r="AC65" s="114">
        <f t="shared" si="71"/>
        <v>68.747092526590507</v>
      </c>
      <c r="AD65" s="115">
        <f>(AB65/AB$184)*100</f>
        <v>2.225154860713896</v>
      </c>
    </row>
    <row r="66" spans="1:30" s="27" customFormat="1">
      <c r="A66" s="5"/>
      <c r="B66" s="108"/>
      <c r="C66" s="15"/>
      <c r="D66" s="15"/>
      <c r="E66" s="114"/>
      <c r="F66" s="15"/>
      <c r="G66" s="15"/>
      <c r="H66" s="114"/>
      <c r="I66" s="115"/>
      <c r="J66" s="103"/>
      <c r="K66" s="103"/>
      <c r="L66" s="114"/>
      <c r="M66" s="103"/>
      <c r="N66" s="103"/>
      <c r="O66" s="114"/>
      <c r="P66" s="115"/>
      <c r="Q66" s="119"/>
      <c r="R66" s="119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5">
      <c r="A67" s="17">
        <v>10</v>
      </c>
      <c r="B67" s="107" t="s">
        <v>17</v>
      </c>
      <c r="C67" s="12">
        <f>C68+C69+C70+C71+C72</f>
        <v>57.04413080599997</v>
      </c>
      <c r="D67" s="12">
        <f>D68+D69+D70+D71+D72</f>
        <v>47.534760431999999</v>
      </c>
      <c r="E67" s="110">
        <f t="shared" ref="E67:E72" si="72">((D67-C67)/C67)*100</f>
        <v>-16.670199439693739</v>
      </c>
      <c r="F67" s="12">
        <f>F68+F69+F70+F71+F72</f>
        <v>271.86077689699994</v>
      </c>
      <c r="G67" s="12">
        <f>G68+G69+G70+G71+G72</f>
        <v>288.97130480799996</v>
      </c>
      <c r="H67" s="110">
        <f t="shared" ref="H67:H72" si="73">((G67-F67)/F67)*100</f>
        <v>6.2938567697401577</v>
      </c>
      <c r="I67" s="111">
        <f>(G67/G$179)*100</f>
        <v>0.14080236255892867</v>
      </c>
      <c r="J67" s="22">
        <f>J68+J69+J70+J71+J72</f>
        <v>4324</v>
      </c>
      <c r="K67" s="22">
        <f>K68+K69+K70+K71+K72</f>
        <v>4523</v>
      </c>
      <c r="L67" s="110">
        <f t="shared" ref="L67:L72" si="74">((K67-J67)/J67)*100</f>
        <v>4.6022201665124882</v>
      </c>
      <c r="M67" s="22">
        <f>M68+M69+M70+M71+M72</f>
        <v>33725</v>
      </c>
      <c r="N67" s="22">
        <f>N68+N69+N70+N71+N72</f>
        <v>24590</v>
      </c>
      <c r="O67" s="110">
        <f t="shared" ref="O67:O72" si="75">((N67-M67)/M67)*100</f>
        <v>-27.08673091178651</v>
      </c>
      <c r="P67" s="111">
        <f>(N67/N$179)*100</f>
        <v>0.13945101554819278</v>
      </c>
      <c r="Q67" s="22">
        <f>Q68+Q69+Q70+Q71+Q72</f>
        <v>9960</v>
      </c>
      <c r="R67" s="22">
        <f>R68+R69+R70+R71+R72</f>
        <v>6571</v>
      </c>
      <c r="S67" s="110">
        <f t="shared" ref="S67:S72" si="76">((R67-Q67)/Q67)*100</f>
        <v>-34.02610441767068</v>
      </c>
      <c r="T67" s="22">
        <f>T68+T69+T70+T71+T72</f>
        <v>69794</v>
      </c>
      <c r="U67" s="22">
        <f>U68+U69+U70+U71+U72</f>
        <v>68692</v>
      </c>
      <c r="V67" s="110">
        <f t="shared" ref="V67:V72" si="77">((U67-T67)/T67)*100</f>
        <v>-1.5789322864429605</v>
      </c>
      <c r="W67" s="111">
        <f>(U67/U$179)*100</f>
        <v>5.0487655466159291E-2</v>
      </c>
      <c r="X67" s="12">
        <f>X68+X69+X70+X71+X72</f>
        <v>2212.9695502</v>
      </c>
      <c r="Y67" s="12">
        <f>Y68+Y69+Y70+Y71+Y72</f>
        <v>2099.020497316998</v>
      </c>
      <c r="Z67" s="110">
        <f t="shared" ref="Z67:Z72" si="78">((Y67-X67)/X67)*100</f>
        <v>-5.1491468950715422</v>
      </c>
      <c r="AA67" s="12">
        <f>AA68+AA69+AA70+AA71+AA72</f>
        <v>24066.4163424</v>
      </c>
      <c r="AB67" s="12">
        <f>AB68+AB69+AB70+AB71+AB72</f>
        <v>18591.209181216997</v>
      </c>
      <c r="AC67" s="110">
        <f t="shared" ref="AC67:AC72" si="79">((AB67-AA67)/AA67)*100</f>
        <v>-22.750404893215578</v>
      </c>
      <c r="AD67" s="111">
        <f>(AB67/AB$179)*100</f>
        <v>0.46109507302432279</v>
      </c>
    </row>
    <row r="68" spans="1:30">
      <c r="A68" s="5"/>
      <c r="B68" s="108" t="s">
        <v>3</v>
      </c>
      <c r="C68" s="15">
        <v>0.27184857900000003</v>
      </c>
      <c r="D68" s="15">
        <v>0.39030477899999999</v>
      </c>
      <c r="E68" s="114">
        <f t="shared" si="72"/>
        <v>43.574331135275109</v>
      </c>
      <c r="F68" s="15">
        <v>1.9399949350000001</v>
      </c>
      <c r="G68" s="15">
        <v>3.0614728179999999</v>
      </c>
      <c r="H68" s="114">
        <f t="shared" si="73"/>
        <v>57.808289226280884</v>
      </c>
      <c r="I68" s="115">
        <f>(G68/G$180)*100</f>
        <v>1.0762748017708849E-2</v>
      </c>
      <c r="J68" s="103">
        <v>14</v>
      </c>
      <c r="K68" s="103">
        <v>17</v>
      </c>
      <c r="L68" s="114">
        <f t="shared" si="74"/>
        <v>21.428571428571427</v>
      </c>
      <c r="M68" s="103">
        <v>88</v>
      </c>
      <c r="N68" s="103">
        <v>113</v>
      </c>
      <c r="O68" s="114">
        <f t="shared" si="75"/>
        <v>28.40909090909091</v>
      </c>
      <c r="P68" s="115">
        <f>(N68/N$180)*100</f>
        <v>1.358401654124492E-2</v>
      </c>
      <c r="Q68" s="119">
        <v>0</v>
      </c>
      <c r="R68" s="119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5.5623300000000001E-2</v>
      </c>
      <c r="Y68" s="15">
        <v>0.36619249999999992</v>
      </c>
      <c r="Z68" s="114">
        <f t="shared" si="78"/>
        <v>558.34371567310802</v>
      </c>
      <c r="AA68" s="15">
        <v>0.7894023</v>
      </c>
      <c r="AB68" s="15">
        <v>2.2313589</v>
      </c>
      <c r="AC68" s="114">
        <f t="shared" si="79"/>
        <v>182.66435251075404</v>
      </c>
      <c r="AD68" s="115">
        <f>(AB68/AB$180)*100</f>
        <v>7.3735526026018827E-3</v>
      </c>
    </row>
    <row r="69" spans="1:30">
      <c r="A69" s="5"/>
      <c r="B69" s="108" t="s">
        <v>4</v>
      </c>
      <c r="C69" s="15">
        <v>32.338759099999969</v>
      </c>
      <c r="D69" s="15">
        <v>33.8543424</v>
      </c>
      <c r="E69" s="114">
        <f t="shared" si="72"/>
        <v>4.6865845882133206</v>
      </c>
      <c r="F69" s="15">
        <v>185.42469269999995</v>
      </c>
      <c r="G69" s="15">
        <v>177.56660979999998</v>
      </c>
      <c r="H69" s="114">
        <f t="shared" si="73"/>
        <v>-4.2378837389870316</v>
      </c>
      <c r="I69" s="115">
        <f>(G69/G$181)*100</f>
        <v>0.32555065833458535</v>
      </c>
      <c r="J69" s="103">
        <v>4304</v>
      </c>
      <c r="K69" s="103">
        <v>4505</v>
      </c>
      <c r="L69" s="114">
        <f t="shared" si="74"/>
        <v>4.6700743494423786</v>
      </c>
      <c r="M69" s="103">
        <v>33609</v>
      </c>
      <c r="N69" s="103">
        <v>24459</v>
      </c>
      <c r="O69" s="114">
        <f t="shared" si="75"/>
        <v>-27.224850486476836</v>
      </c>
      <c r="P69" s="115">
        <f>(N69/N$181)*100</f>
        <v>0.14582160209405043</v>
      </c>
      <c r="Q69" s="121">
        <v>0</v>
      </c>
      <c r="R69" s="121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372.92081140000005</v>
      </c>
      <c r="Y69" s="15">
        <v>320.70641921699797</v>
      </c>
      <c r="Z69" s="114">
        <f t="shared" si="78"/>
        <v>-14.00146910197409</v>
      </c>
      <c r="AA69" s="15">
        <v>3042.5488641000002</v>
      </c>
      <c r="AB69" s="15">
        <v>1744.927823616998</v>
      </c>
      <c r="AC69" s="114">
        <f t="shared" si="79"/>
        <v>-42.649143808142071</v>
      </c>
      <c r="AD69" s="115">
        <f>(AB69/AB$181)*100</f>
        <v>0.12729356202947992</v>
      </c>
    </row>
    <row r="70" spans="1:30">
      <c r="A70" s="5"/>
      <c r="B70" s="108" t="s">
        <v>5</v>
      </c>
      <c r="C70" s="112">
        <v>10.079392754999997</v>
      </c>
      <c r="D70" s="112">
        <v>0.78117371099999999</v>
      </c>
      <c r="E70" s="114">
        <f t="shared" si="72"/>
        <v>-92.249793911319813</v>
      </c>
      <c r="F70" s="112">
        <v>37.672594831999994</v>
      </c>
      <c r="G70" s="112">
        <v>17.252420882999999</v>
      </c>
      <c r="H70" s="114">
        <f t="shared" si="73"/>
        <v>-54.204320249410095</v>
      </c>
      <c r="I70" s="115">
        <f>(G70/G$182)*100</f>
        <v>1.508033072380501E-2</v>
      </c>
      <c r="J70" s="116">
        <v>0</v>
      </c>
      <c r="K70" s="116">
        <v>0</v>
      </c>
      <c r="L70" s="106" t="s">
        <v>57</v>
      </c>
      <c r="M70" s="116">
        <v>5</v>
      </c>
      <c r="N70" s="116">
        <v>0</v>
      </c>
      <c r="O70" s="114">
        <f t="shared" si="75"/>
        <v>-100</v>
      </c>
      <c r="P70" s="115">
        <f>(N70/N$182)*100</f>
        <v>0</v>
      </c>
      <c r="Q70" s="119">
        <v>6427</v>
      </c>
      <c r="R70" s="119">
        <v>64</v>
      </c>
      <c r="S70" s="114">
        <f t="shared" si="76"/>
        <v>-99.004201026917698</v>
      </c>
      <c r="T70" s="116">
        <v>25803</v>
      </c>
      <c r="U70" s="116">
        <v>6957</v>
      </c>
      <c r="V70" s="114">
        <f t="shared" si="77"/>
        <v>-73.038018835019187</v>
      </c>
      <c r="W70" s="115">
        <f>(U70/U$182)*100</f>
        <v>8.2827531185601273E-3</v>
      </c>
      <c r="X70" s="112">
        <v>641.87848150000002</v>
      </c>
      <c r="Y70" s="112">
        <v>23.828908800000001</v>
      </c>
      <c r="Z70" s="114">
        <f t="shared" si="78"/>
        <v>-96.287629280808034</v>
      </c>
      <c r="AA70" s="112">
        <v>2281.2009896999998</v>
      </c>
      <c r="AB70" s="112">
        <v>812.50254839999991</v>
      </c>
      <c r="AC70" s="114">
        <f t="shared" si="79"/>
        <v>-64.382684731920449</v>
      </c>
      <c r="AD70" s="115">
        <f>(AB70/AB$182)*100</f>
        <v>8.8940397705724136E-2</v>
      </c>
    </row>
    <row r="71" spans="1:30">
      <c r="A71" s="5"/>
      <c r="B71" s="108" t="s">
        <v>6</v>
      </c>
      <c r="C71" s="112">
        <v>0</v>
      </c>
      <c r="D71" s="112">
        <v>0</v>
      </c>
      <c r="E71" s="106" t="s">
        <v>57</v>
      </c>
      <c r="F71" s="112">
        <v>0</v>
      </c>
      <c r="G71" s="112">
        <v>0</v>
      </c>
      <c r="H71" s="106" t="s">
        <v>57</v>
      </c>
      <c r="I71" s="115">
        <f>(G71/G$183)*100</f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f>(N71/N$183)*100</f>
        <v>0</v>
      </c>
      <c r="Q71" s="119">
        <v>0</v>
      </c>
      <c r="R71" s="119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f>(U71/U$183)*100</f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f>(AB71/AB$183)*100</f>
        <v>0</v>
      </c>
    </row>
    <row r="72" spans="1:30">
      <c r="A72" s="5"/>
      <c r="B72" s="108" t="s">
        <v>25</v>
      </c>
      <c r="C72" s="112">
        <v>14.354130372</v>
      </c>
      <c r="D72" s="112">
        <v>12.508939541999998</v>
      </c>
      <c r="E72" s="114">
        <f t="shared" si="72"/>
        <v>-12.854772683403642</v>
      </c>
      <c r="F72" s="112">
        <v>46.823494430000004</v>
      </c>
      <c r="G72" s="112">
        <v>91.090801307000007</v>
      </c>
      <c r="H72" s="114">
        <f t="shared" si="73"/>
        <v>94.540801398705</v>
      </c>
      <c r="I72" s="115">
        <f>(G72/G$184)*100</f>
        <v>1.6108055729939137</v>
      </c>
      <c r="J72" s="116">
        <v>6</v>
      </c>
      <c r="K72" s="116">
        <v>1</v>
      </c>
      <c r="L72" s="114">
        <f t="shared" si="74"/>
        <v>-83.333333333333343</v>
      </c>
      <c r="M72" s="116">
        <v>23</v>
      </c>
      <c r="N72" s="116">
        <v>18</v>
      </c>
      <c r="O72" s="114">
        <f t="shared" si="75"/>
        <v>-21.739130434782609</v>
      </c>
      <c r="P72" s="115">
        <f>(N72/N$184)*100</f>
        <v>8.1888904053500744E-2</v>
      </c>
      <c r="Q72" s="118">
        <v>3533</v>
      </c>
      <c r="R72" s="118">
        <v>6507</v>
      </c>
      <c r="S72" s="114">
        <f t="shared" si="76"/>
        <v>84.177752618171525</v>
      </c>
      <c r="T72" s="116">
        <v>43991</v>
      </c>
      <c r="U72" s="116">
        <v>61735</v>
      </c>
      <c r="V72" s="114">
        <f t="shared" si="77"/>
        <v>40.335523175194929</v>
      </c>
      <c r="W72" s="115">
        <f>(U72/U$184)*100</f>
        <v>0.12572930020376966</v>
      </c>
      <c r="X72" s="112">
        <v>1198.114634</v>
      </c>
      <c r="Y72" s="112">
        <v>1754.1189767999999</v>
      </c>
      <c r="Z72" s="114">
        <f t="shared" si="78"/>
        <v>46.406606431617952</v>
      </c>
      <c r="AA72" s="112">
        <v>18741.877086299999</v>
      </c>
      <c r="AB72" s="112">
        <v>16031.5474503</v>
      </c>
      <c r="AC72" s="114">
        <f t="shared" si="79"/>
        <v>-14.461356370655128</v>
      </c>
      <c r="AD72" s="115">
        <f>(AB72/AB$184)*100</f>
        <v>1.0435831313256148</v>
      </c>
    </row>
    <row r="73" spans="1:30">
      <c r="A73" s="5"/>
      <c r="B73" s="108"/>
      <c r="C73" s="112"/>
      <c r="D73" s="112"/>
      <c r="E73" s="114"/>
      <c r="F73" s="112"/>
      <c r="G73" s="112"/>
      <c r="H73" s="114"/>
      <c r="I73" s="115"/>
      <c r="J73" s="116"/>
      <c r="K73" s="116"/>
      <c r="L73" s="114"/>
      <c r="M73" s="116"/>
      <c r="N73" s="116"/>
      <c r="O73" s="114"/>
      <c r="P73" s="115"/>
      <c r="Q73" s="118"/>
      <c r="R73" s="118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5">
      <c r="A74" s="16">
        <v>11</v>
      </c>
      <c r="B74" s="107" t="s">
        <v>35</v>
      </c>
      <c r="C74" s="12">
        <f>C75+C76+C77+C78+C79</f>
        <v>1910.2720074190011</v>
      </c>
      <c r="D74" s="12">
        <f>D75+D76+D77+D78+D79</f>
        <v>2973.7366508099967</v>
      </c>
      <c r="E74" s="110">
        <f t="shared" ref="E74:E79" si="80">((D74-C74)/C74)*100</f>
        <v>55.67084892940769</v>
      </c>
      <c r="F74" s="12">
        <f>F75+F76+F77+F78+F79</f>
        <v>13631.742935758994</v>
      </c>
      <c r="G74" s="12">
        <f>G75+G76+G77+G78+G79</f>
        <v>17188.366310776015</v>
      </c>
      <c r="H74" s="110">
        <f t="shared" ref="H74:H79" si="81">((G74-F74)/F74)*100</f>
        <v>26.090745635227858</v>
      </c>
      <c r="I74" s="111">
        <f>(G74/G$179)*100</f>
        <v>8.3750965747051556</v>
      </c>
      <c r="J74" s="22">
        <f>J75+J76+J77+J78+J79</f>
        <v>83340</v>
      </c>
      <c r="K74" s="22">
        <f>K75+K76+K77+K78+K79</f>
        <v>97077</v>
      </c>
      <c r="L74" s="110">
        <f t="shared" ref="L74:L79" si="82">((K74-J74)/J74)*100</f>
        <v>16.48308135349172</v>
      </c>
      <c r="M74" s="22">
        <f>M75+M76+M77+M78+M79</f>
        <v>675700</v>
      </c>
      <c r="N74" s="22">
        <f>N75+N76+N77+N78+N79</f>
        <v>639436</v>
      </c>
      <c r="O74" s="110">
        <f t="shared" ref="O74:O79" si="83">((N74-M74)/M74)*100</f>
        <v>-5.3668787923634751</v>
      </c>
      <c r="P74" s="111">
        <f>(N74/N$179)*100</f>
        <v>3.6262708246471811</v>
      </c>
      <c r="Q74" s="22">
        <f>Q75+Q76+Q77+Q78+Q79</f>
        <v>3565726</v>
      </c>
      <c r="R74" s="22">
        <f>R75+R76+R77+R78+R79</f>
        <v>4888429</v>
      </c>
      <c r="S74" s="110">
        <f t="shared" ref="S74:S79" si="84">((R74-Q74)/Q74)*100</f>
        <v>37.094914191387673</v>
      </c>
      <c r="T74" s="22">
        <f>T75+T76+T77+T78+T79</f>
        <v>20578233</v>
      </c>
      <c r="U74" s="22">
        <f>U75+U76+U77+U78+U79</f>
        <v>34168813</v>
      </c>
      <c r="V74" s="110">
        <f t="shared" ref="V74:V79" si="85">((U74-T74)/T74)*100</f>
        <v>66.043474189450563</v>
      </c>
      <c r="W74" s="111">
        <f>(U74/U$179)*100</f>
        <v>25.113597776038326</v>
      </c>
      <c r="X74" s="12">
        <f>X75+X76+X77+X78+X79</f>
        <v>49570.133076173996</v>
      </c>
      <c r="Y74" s="12">
        <f>Y75+Y76+Y77+Y78+Y79</f>
        <v>74875.450357373993</v>
      </c>
      <c r="Z74" s="110">
        <f t="shared" ref="Z74:Z79" si="86">((Y74-X74)/X74)*100</f>
        <v>51.049524604490237</v>
      </c>
      <c r="AA74" s="12">
        <f>AA75+AA76+AA77+AA78+AA79</f>
        <v>367074.62131187203</v>
      </c>
      <c r="AB74" s="12">
        <f>AB75+AB76+AB77+AB78+AB79</f>
        <v>491696.80113271595</v>
      </c>
      <c r="AC74" s="110">
        <f t="shared" ref="AC74:AC79" si="87">((AB74-AA74)/AA74)*100</f>
        <v>33.950094227561181</v>
      </c>
      <c r="AD74" s="111">
        <f>(AB74/AB$179)*100</f>
        <v>12.194955702675514</v>
      </c>
    </row>
    <row r="75" spans="1:30">
      <c r="A75" s="5"/>
      <c r="B75" s="108" t="s">
        <v>3</v>
      </c>
      <c r="C75" s="112">
        <v>371.46533717700032</v>
      </c>
      <c r="D75" s="112">
        <v>434.66577564599999</v>
      </c>
      <c r="E75" s="114">
        <f t="shared" si="80"/>
        <v>17.013818556880626</v>
      </c>
      <c r="F75" s="112">
        <v>2462.2779255119999</v>
      </c>
      <c r="G75" s="112">
        <v>2834.5726391120006</v>
      </c>
      <c r="H75" s="114">
        <f t="shared" si="81"/>
        <v>15.119930603389815</v>
      </c>
      <c r="I75" s="115">
        <f>(G75/G$180)*100</f>
        <v>9.9650700386046758</v>
      </c>
      <c r="J75" s="116">
        <v>3491</v>
      </c>
      <c r="K75" s="116">
        <v>5298</v>
      </c>
      <c r="L75" s="114">
        <f t="shared" si="82"/>
        <v>51.761672873102263</v>
      </c>
      <c r="M75" s="116">
        <v>28406</v>
      </c>
      <c r="N75" s="116">
        <v>33513</v>
      </c>
      <c r="O75" s="114">
        <f t="shared" si="83"/>
        <v>17.978596071252554</v>
      </c>
      <c r="P75" s="115">
        <f>(N75/N$180)*100</f>
        <v>4.0286827110331069</v>
      </c>
      <c r="Q75" s="119">
        <v>0</v>
      </c>
      <c r="R75" s="119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80.559506500000012</v>
      </c>
      <c r="Y75" s="112">
        <v>266.24145709999999</v>
      </c>
      <c r="Z75" s="114">
        <f t="shared" si="86"/>
        <v>230.49042709813517</v>
      </c>
      <c r="AA75" s="112">
        <v>817.59273370000005</v>
      </c>
      <c r="AB75" s="112">
        <v>1033.2304241000002</v>
      </c>
      <c r="AC75" s="114">
        <f t="shared" si="87"/>
        <v>26.374707297621875</v>
      </c>
      <c r="AD75" s="115">
        <f>(AB75/AB$180)*100</f>
        <v>3.4143224932170271</v>
      </c>
    </row>
    <row r="76" spans="1:30">
      <c r="A76" s="5"/>
      <c r="B76" s="108" t="s">
        <v>4</v>
      </c>
      <c r="C76" s="112">
        <v>669.64391583399981</v>
      </c>
      <c r="D76" s="112">
        <v>886.18612030399993</v>
      </c>
      <c r="E76" s="114">
        <f t="shared" si="80"/>
        <v>32.336918076872287</v>
      </c>
      <c r="F76" s="112">
        <v>4365.3374274999996</v>
      </c>
      <c r="G76" s="112">
        <v>5283.88482871</v>
      </c>
      <c r="H76" s="114">
        <f t="shared" si="81"/>
        <v>21.041841930099007</v>
      </c>
      <c r="I76" s="115">
        <f>(G76/G$181)*100</f>
        <v>9.6874755140516751</v>
      </c>
      <c r="J76" s="116">
        <v>79829</v>
      </c>
      <c r="K76" s="116">
        <v>91747</v>
      </c>
      <c r="L76" s="114">
        <f t="shared" si="82"/>
        <v>14.929411617332047</v>
      </c>
      <c r="M76" s="116">
        <v>647109</v>
      </c>
      <c r="N76" s="116">
        <v>605785</v>
      </c>
      <c r="O76" s="114">
        <f t="shared" si="83"/>
        <v>-6.3859411629261844</v>
      </c>
      <c r="P76" s="115">
        <f>(N76/N$181)*100</f>
        <v>3.611616959996089</v>
      </c>
      <c r="Q76" s="119">
        <v>0</v>
      </c>
      <c r="R76" s="119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16913.160285200003</v>
      </c>
      <c r="Y76" s="112">
        <v>29498.414808699996</v>
      </c>
      <c r="Z76" s="114">
        <f t="shared" si="86"/>
        <v>74.411016695163823</v>
      </c>
      <c r="AA76" s="112">
        <v>158317.2471672</v>
      </c>
      <c r="AB76" s="112">
        <v>166499.48753419999</v>
      </c>
      <c r="AC76" s="114">
        <f t="shared" si="87"/>
        <v>5.1682558365600348</v>
      </c>
      <c r="AD76" s="115">
        <f>(AB76/AB$181)*100</f>
        <v>12.146240410321601</v>
      </c>
    </row>
    <row r="77" spans="1:30">
      <c r="A77" s="5"/>
      <c r="B77" s="108" t="s">
        <v>5</v>
      </c>
      <c r="C77" s="15">
        <v>847.64366742200082</v>
      </c>
      <c r="D77" s="15">
        <v>1624.935871509997</v>
      </c>
      <c r="E77" s="114">
        <f t="shared" si="80"/>
        <v>91.700349328631276</v>
      </c>
      <c r="F77" s="15">
        <v>6662.9583615439824</v>
      </c>
      <c r="G77" s="15">
        <v>8813.964050903016</v>
      </c>
      <c r="H77" s="114">
        <f t="shared" si="81"/>
        <v>32.283042646248639</v>
      </c>
      <c r="I77" s="115">
        <f>(G77/G$182)*100</f>
        <v>7.7042806790273932</v>
      </c>
      <c r="J77" s="103">
        <v>18</v>
      </c>
      <c r="K77" s="103">
        <v>21</v>
      </c>
      <c r="L77" s="114">
        <f t="shared" si="82"/>
        <v>16.666666666666664</v>
      </c>
      <c r="M77" s="103">
        <v>120</v>
      </c>
      <c r="N77" s="103">
        <v>94</v>
      </c>
      <c r="O77" s="114">
        <f t="shared" si="83"/>
        <v>-21.666666666666668</v>
      </c>
      <c r="P77" s="115">
        <f>(N77/N$182)*100</f>
        <v>8.3481349911190055</v>
      </c>
      <c r="Q77" s="119">
        <v>2894642</v>
      </c>
      <c r="R77" s="119">
        <v>4625948</v>
      </c>
      <c r="S77" s="114">
        <f t="shared" si="84"/>
        <v>59.810712343702612</v>
      </c>
      <c r="T77" s="103">
        <v>14855550</v>
      </c>
      <c r="U77" s="103">
        <v>29500161</v>
      </c>
      <c r="V77" s="114">
        <f t="shared" si="85"/>
        <v>98.580066035925967</v>
      </c>
      <c r="W77" s="115">
        <f>(U77/U$182)*100</f>
        <v>35.121827011754476</v>
      </c>
      <c r="X77" s="15">
        <v>28194.685451273996</v>
      </c>
      <c r="Y77" s="15">
        <v>39142.689259774001</v>
      </c>
      <c r="Z77" s="114">
        <f t="shared" si="86"/>
        <v>38.83002641551127</v>
      </c>
      <c r="AA77" s="15">
        <v>154463.03188737202</v>
      </c>
      <c r="AB77" s="15">
        <v>260494.30508431597</v>
      </c>
      <c r="AC77" s="114">
        <f t="shared" si="87"/>
        <v>68.645080898229111</v>
      </c>
      <c r="AD77" s="115">
        <f>(AB77/AB$182)*100</f>
        <v>28.514946986811573</v>
      </c>
    </row>
    <row r="78" spans="1:30">
      <c r="A78" s="5"/>
      <c r="B78" s="108" t="s">
        <v>6</v>
      </c>
      <c r="C78" s="15">
        <v>0</v>
      </c>
      <c r="D78" s="15">
        <v>0</v>
      </c>
      <c r="E78" s="106" t="s">
        <v>57</v>
      </c>
      <c r="F78" s="15">
        <v>0</v>
      </c>
      <c r="G78" s="15">
        <v>0</v>
      </c>
      <c r="H78" s="106" t="s">
        <v>57</v>
      </c>
      <c r="I78" s="115">
        <f>(G78/G$183)*100</f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f>(N78/N$183)*100</f>
        <v>0</v>
      </c>
      <c r="Q78" s="121">
        <v>0</v>
      </c>
      <c r="R78" s="121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f>(U78/U$183)*100</f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f>(AB78/AB$183)*100</f>
        <v>0</v>
      </c>
    </row>
    <row r="79" spans="1:30">
      <c r="A79" s="5"/>
      <c r="B79" s="108" t="s">
        <v>25</v>
      </c>
      <c r="C79" s="15">
        <v>21.519086986000058</v>
      </c>
      <c r="D79" s="15">
        <v>27.9488833499998</v>
      </c>
      <c r="E79" s="114">
        <f t="shared" si="80"/>
        <v>29.879503569007621</v>
      </c>
      <c r="F79" s="15">
        <v>141.16922120301234</v>
      </c>
      <c r="G79" s="15">
        <v>255.94479205100026</v>
      </c>
      <c r="H79" s="114">
        <f t="shared" si="81"/>
        <v>81.303537605362081</v>
      </c>
      <c r="I79" s="115">
        <f>(G79/G$184)*100</f>
        <v>4.5260036304328519</v>
      </c>
      <c r="J79" s="103">
        <v>2</v>
      </c>
      <c r="K79" s="103">
        <v>11</v>
      </c>
      <c r="L79" s="114">
        <f t="shared" si="82"/>
        <v>450</v>
      </c>
      <c r="M79" s="103">
        <v>65</v>
      </c>
      <c r="N79" s="103">
        <v>44</v>
      </c>
      <c r="O79" s="114">
        <f t="shared" si="83"/>
        <v>-32.307692307692307</v>
      </c>
      <c r="P79" s="115">
        <f>(N79/N$184)*100</f>
        <v>0.20017287657522406</v>
      </c>
      <c r="Q79" s="122">
        <v>671084</v>
      </c>
      <c r="R79" s="122">
        <v>262481</v>
      </c>
      <c r="S79" s="114">
        <f t="shared" si="84"/>
        <v>-60.88701265415358</v>
      </c>
      <c r="T79" s="103">
        <v>5722683</v>
      </c>
      <c r="U79" s="103">
        <v>4668652</v>
      </c>
      <c r="V79" s="114">
        <f t="shared" si="85"/>
        <v>-18.418476088925424</v>
      </c>
      <c r="W79" s="115">
        <f>(U79/U$184)*100</f>
        <v>9.5081614781716954</v>
      </c>
      <c r="X79" s="15">
        <v>4381.7278332000005</v>
      </c>
      <c r="Y79" s="15">
        <v>5968.1048317999994</v>
      </c>
      <c r="Z79" s="114">
        <f t="shared" si="86"/>
        <v>36.204370946550981</v>
      </c>
      <c r="AA79" s="15">
        <v>53476.749523599996</v>
      </c>
      <c r="AB79" s="15">
        <v>63669.778090100001</v>
      </c>
      <c r="AC79" s="114">
        <f t="shared" si="87"/>
        <v>19.060673390408081</v>
      </c>
      <c r="AD79" s="115">
        <f>(AB79/AB$184)*100</f>
        <v>4.1446221330823683</v>
      </c>
    </row>
    <row r="80" spans="1:30">
      <c r="A80" s="5"/>
      <c r="B80" s="108"/>
      <c r="C80" s="15"/>
      <c r="D80" s="15"/>
      <c r="E80" s="114"/>
      <c r="F80" s="15"/>
      <c r="G80" s="15"/>
      <c r="H80" s="114"/>
      <c r="I80" s="115"/>
      <c r="J80" s="103"/>
      <c r="K80" s="103"/>
      <c r="L80" s="114"/>
      <c r="M80" s="103"/>
      <c r="N80" s="103"/>
      <c r="O80" s="114"/>
      <c r="P80" s="115"/>
      <c r="Q80" s="122"/>
      <c r="R80" s="122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5">
      <c r="A81" s="16">
        <v>12</v>
      </c>
      <c r="B81" s="107" t="s">
        <v>36</v>
      </c>
      <c r="C81" s="12">
        <f>C82+C83+C84+C85+C86</f>
        <v>1469.4486952000002</v>
      </c>
      <c r="D81" s="12">
        <f>D82+D83+D84+D85+D86</f>
        <v>1380.92641314</v>
      </c>
      <c r="E81" s="110">
        <f t="shared" ref="E81:E86" si="88">((D81-C81)/C81)*100</f>
        <v>-6.0241832429509765</v>
      </c>
      <c r="F81" s="12">
        <f>F82+F83+F84+F85+F86</f>
        <v>7898.9285914699994</v>
      </c>
      <c r="G81" s="12">
        <f>G82+G83+G84+G85+G86</f>
        <v>10247.54234457</v>
      </c>
      <c r="H81" s="110">
        <f t="shared" ref="H81:H86" si="89">((G81-F81)/F81)*100</f>
        <v>29.733320486480313</v>
      </c>
      <c r="I81" s="111">
        <f>(G81/G$179)*100</f>
        <v>4.9931538133061508</v>
      </c>
      <c r="J81" s="22">
        <f>J82+J83+J84+J85+J86</f>
        <v>62423</v>
      </c>
      <c r="K81" s="22">
        <f>K82+K83+K84+K85+K86</f>
        <v>63547</v>
      </c>
      <c r="L81" s="110">
        <f t="shared" ref="L81:L86" si="90">((K81-J81)/J81)*100</f>
        <v>1.8006183618217646</v>
      </c>
      <c r="M81" s="22">
        <f>M82+M83+M84+M85+M86</f>
        <v>441943</v>
      </c>
      <c r="N81" s="22">
        <f>N82+N83+N84+N85+N86</f>
        <v>452305</v>
      </c>
      <c r="O81" s="110">
        <f t="shared" ref="O81:O86" si="91">((N81-M81)/M81)*100</f>
        <v>2.3446462552863152</v>
      </c>
      <c r="P81" s="111">
        <f>(N81/N$179)*100</f>
        <v>2.5650423581750847</v>
      </c>
      <c r="Q81" s="22">
        <f>Q82+Q83+Q84+Q85+Q86</f>
        <v>3247139</v>
      </c>
      <c r="R81" s="22">
        <f>R82+R83+R84+R85+R86</f>
        <v>3495158</v>
      </c>
      <c r="S81" s="110">
        <f t="shared" ref="S81:S86" si="92">((R81-Q81)/Q81)*100</f>
        <v>7.6380777047117476</v>
      </c>
      <c r="T81" s="22">
        <f>T82+T83+T84+T85+T86</f>
        <v>13644845</v>
      </c>
      <c r="U81" s="22">
        <f>U82+U83+U84+U85+U86</f>
        <v>19333725</v>
      </c>
      <c r="V81" s="110">
        <f t="shared" ref="V81:V86" si="93">((U81-T81)/T81)*100</f>
        <v>41.692521974415982</v>
      </c>
      <c r="W81" s="111">
        <f>(U81/U$179)*100</f>
        <v>14.210016401873151</v>
      </c>
      <c r="X81" s="12">
        <f>X82+X83+X84+X85+X86</f>
        <v>65390.013460059999</v>
      </c>
      <c r="Y81" s="12">
        <f>Y82+Y83+Y84+Y85+Y86</f>
        <v>71936.284322839987</v>
      </c>
      <c r="Z81" s="110">
        <f t="shared" ref="Z81:Z86" si="94">((Y81-X81)/X81)*100</f>
        <v>10.011117166657915</v>
      </c>
      <c r="AA81" s="12">
        <f>AA82+AA83+AA84+AA85+AA86</f>
        <v>411499.85991866002</v>
      </c>
      <c r="AB81" s="12">
        <f>AB82+AB83+AB84+AB85+AB86</f>
        <v>513163.13768913003</v>
      </c>
      <c r="AC81" s="110">
        <f t="shared" ref="AC81:AC86" si="95">((AB81-AA81)/AA81)*100</f>
        <v>24.705543712837592</v>
      </c>
      <c r="AD81" s="111">
        <f>(AB81/AB$179)*100</f>
        <v>12.727359051245472</v>
      </c>
    </row>
    <row r="82" spans="1:30">
      <c r="A82" s="5"/>
      <c r="B82" s="108" t="s">
        <v>3</v>
      </c>
      <c r="C82" s="15">
        <v>237.17907492000003</v>
      </c>
      <c r="D82" s="15">
        <v>329.78308874000004</v>
      </c>
      <c r="E82" s="114">
        <f t="shared" si="88"/>
        <v>39.043922340634445</v>
      </c>
      <c r="F82" s="15">
        <v>1465.7117538600003</v>
      </c>
      <c r="G82" s="15">
        <v>2395.64411513</v>
      </c>
      <c r="H82" s="114">
        <f t="shared" si="89"/>
        <v>63.445787264855603</v>
      </c>
      <c r="I82" s="115">
        <f>(G82/G$180)*100</f>
        <v>8.4219966937662605</v>
      </c>
      <c r="J82" s="103">
        <v>2527</v>
      </c>
      <c r="K82" s="103">
        <v>3516</v>
      </c>
      <c r="L82" s="114">
        <f t="shared" si="90"/>
        <v>39.137316976652158</v>
      </c>
      <c r="M82" s="103">
        <v>16732</v>
      </c>
      <c r="N82" s="103">
        <v>24322</v>
      </c>
      <c r="O82" s="114">
        <f t="shared" si="91"/>
        <v>45.362180253406649</v>
      </c>
      <c r="P82" s="115">
        <f>(N82/N$180)*100</f>
        <v>2.9238092948332652</v>
      </c>
      <c r="Q82" s="118">
        <v>0</v>
      </c>
      <c r="R82" s="118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379.02676011000005</v>
      </c>
      <c r="Y82" s="15">
        <v>452.48407033000001</v>
      </c>
      <c r="Z82" s="114">
        <f t="shared" si="94"/>
        <v>19.380507645075344</v>
      </c>
      <c r="AA82" s="15">
        <v>2690.2810422400003</v>
      </c>
      <c r="AB82" s="15">
        <v>3342.6733861899997</v>
      </c>
      <c r="AC82" s="114">
        <f t="shared" si="95"/>
        <v>24.249969936479204</v>
      </c>
      <c r="AD82" s="115">
        <f>(AB82/AB$180)*100</f>
        <v>11.045904827945572</v>
      </c>
    </row>
    <row r="83" spans="1:30">
      <c r="A83" s="5"/>
      <c r="B83" s="108" t="s">
        <v>4</v>
      </c>
      <c r="C83" s="15">
        <v>540.95772844999999</v>
      </c>
      <c r="D83" s="15">
        <v>592.64990179999995</v>
      </c>
      <c r="E83" s="114">
        <f t="shared" si="88"/>
        <v>9.5556770208483677</v>
      </c>
      <c r="F83" s="15">
        <v>3158.37292738</v>
      </c>
      <c r="G83" s="15">
        <v>3984.9475233799999</v>
      </c>
      <c r="H83" s="114">
        <f t="shared" si="89"/>
        <v>26.170899225813638</v>
      </c>
      <c r="I83" s="115">
        <f>(G83/G$181)*100</f>
        <v>7.3060035956441087</v>
      </c>
      <c r="J83" s="103">
        <v>59640</v>
      </c>
      <c r="K83" s="103">
        <v>59967</v>
      </c>
      <c r="L83" s="114">
        <f t="shared" si="90"/>
        <v>0.54828973843058348</v>
      </c>
      <c r="M83" s="103">
        <v>423189</v>
      </c>
      <c r="N83" s="103">
        <v>427005</v>
      </c>
      <c r="O83" s="114">
        <f t="shared" si="91"/>
        <v>0.9017247612768764</v>
      </c>
      <c r="P83" s="115">
        <f>(N83/N$181)*100</f>
        <v>2.5457522058207616</v>
      </c>
      <c r="Q83" s="122">
        <v>0</v>
      </c>
      <c r="R83" s="122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19663.9358732</v>
      </c>
      <c r="Y83" s="15">
        <v>19221.273784199999</v>
      </c>
      <c r="Z83" s="114">
        <f t="shared" si="94"/>
        <v>-2.2511367604860122</v>
      </c>
      <c r="AA83" s="15">
        <v>157791.31862800001</v>
      </c>
      <c r="AB83" s="15">
        <v>144425.9702295</v>
      </c>
      <c r="AC83" s="114">
        <f t="shared" si="95"/>
        <v>-8.4702685259950226</v>
      </c>
      <c r="AD83" s="115">
        <f>(AB83/AB$181)*100</f>
        <v>10.535963695030159</v>
      </c>
    </row>
    <row r="84" spans="1:30">
      <c r="A84" s="5"/>
      <c r="B84" s="108" t="s">
        <v>5</v>
      </c>
      <c r="C84" s="15">
        <v>275.61599920000003</v>
      </c>
      <c r="D84" s="15">
        <v>314.67257489000002</v>
      </c>
      <c r="E84" s="114">
        <f t="shared" si="88"/>
        <v>14.170648947581119</v>
      </c>
      <c r="F84" s="15">
        <v>1324.04197976</v>
      </c>
      <c r="G84" s="15">
        <v>1972.9857125200003</v>
      </c>
      <c r="H84" s="114">
        <f t="shared" si="89"/>
        <v>49.012323074350697</v>
      </c>
      <c r="I84" s="115">
        <f>(G84/G$182)*100</f>
        <v>1.7245856253983254</v>
      </c>
      <c r="J84" s="103">
        <v>12</v>
      </c>
      <c r="K84" s="103">
        <v>16</v>
      </c>
      <c r="L84" s="114">
        <f t="shared" si="90"/>
        <v>33.333333333333329</v>
      </c>
      <c r="M84" s="103">
        <v>55</v>
      </c>
      <c r="N84" s="103">
        <v>91</v>
      </c>
      <c r="O84" s="114">
        <f t="shared" si="91"/>
        <v>65.454545454545453</v>
      </c>
      <c r="P84" s="115">
        <f>(N84/N$182)*100</f>
        <v>8.0817051509769087</v>
      </c>
      <c r="Q84" s="122">
        <v>2913608</v>
      </c>
      <c r="R84" s="122">
        <v>2663599</v>
      </c>
      <c r="S84" s="114">
        <f t="shared" si="92"/>
        <v>-8.5807356377385009</v>
      </c>
      <c r="T84" s="103">
        <v>11503685</v>
      </c>
      <c r="U84" s="103">
        <v>15253339</v>
      </c>
      <c r="V84" s="114">
        <f t="shared" si="93"/>
        <v>32.595242307138975</v>
      </c>
      <c r="W84" s="115">
        <f>(U84/U$182)*100</f>
        <v>18.160074913138541</v>
      </c>
      <c r="X84" s="15">
        <v>17314.889180499998</v>
      </c>
      <c r="Y84" s="15">
        <v>18521.098219300002</v>
      </c>
      <c r="Z84" s="114">
        <f t="shared" si="94"/>
        <v>6.9663110530238574</v>
      </c>
      <c r="AA84" s="15">
        <v>84363.840785399996</v>
      </c>
      <c r="AB84" s="15">
        <v>129735.20709920001</v>
      </c>
      <c r="AC84" s="114">
        <f t="shared" si="95"/>
        <v>53.78058406469799</v>
      </c>
      <c r="AD84" s="115">
        <f>(AB84/AB$182)*100</f>
        <v>14.201433507574382</v>
      </c>
    </row>
    <row r="85" spans="1:30">
      <c r="A85" s="5"/>
      <c r="B85" s="108" t="s">
        <v>6</v>
      </c>
      <c r="C85" s="15">
        <v>0</v>
      </c>
      <c r="D85" s="15">
        <v>1.3284499999999999E-2</v>
      </c>
      <c r="E85" s="106" t="s">
        <v>57</v>
      </c>
      <c r="F85" s="15">
        <v>0</v>
      </c>
      <c r="G85" s="15">
        <v>0.2337051</v>
      </c>
      <c r="H85" s="106" t="s">
        <v>57</v>
      </c>
      <c r="I85" s="115">
        <f>(G85/G$183)*100</f>
        <v>1.0696577443138292E-2</v>
      </c>
      <c r="J85" s="103">
        <v>0</v>
      </c>
      <c r="K85" s="103">
        <v>0</v>
      </c>
      <c r="L85" s="106" t="s">
        <v>57</v>
      </c>
      <c r="M85" s="103">
        <v>0</v>
      </c>
      <c r="N85" s="103">
        <v>0</v>
      </c>
      <c r="O85" s="106" t="s">
        <v>57</v>
      </c>
      <c r="P85" s="115">
        <f>(N85/N$183)*100</f>
        <v>0</v>
      </c>
      <c r="Q85" s="122">
        <v>0</v>
      </c>
      <c r="R85" s="122">
        <v>0</v>
      </c>
      <c r="S85" s="106" t="s">
        <v>57</v>
      </c>
      <c r="T85" s="103">
        <v>0</v>
      </c>
      <c r="U85" s="103">
        <v>163</v>
      </c>
      <c r="V85" s="106" t="s">
        <v>57</v>
      </c>
      <c r="W85" s="115">
        <f>(U85/U$183)*100</f>
        <v>5.5036182069144353E-3</v>
      </c>
      <c r="X85" s="15">
        <v>0</v>
      </c>
      <c r="Y85" s="15">
        <v>0</v>
      </c>
      <c r="Z85" s="106" t="s">
        <v>57</v>
      </c>
      <c r="AA85" s="15">
        <v>0</v>
      </c>
      <c r="AB85" s="15">
        <v>173.1814995</v>
      </c>
      <c r="AC85" s="106" t="s">
        <v>57</v>
      </c>
      <c r="AD85" s="115">
        <f>(AB85/AB$183)*100</f>
        <v>9.5586106712417407E-2</v>
      </c>
    </row>
    <row r="86" spans="1:30">
      <c r="A86" s="5"/>
      <c r="B86" s="108" t="s">
        <v>25</v>
      </c>
      <c r="C86" s="15">
        <v>415.69589263</v>
      </c>
      <c r="D86" s="15">
        <v>143.80756321000001</v>
      </c>
      <c r="E86" s="114">
        <f t="shared" si="88"/>
        <v>-65.405584765303573</v>
      </c>
      <c r="F86" s="15">
        <v>1950.8019304699994</v>
      </c>
      <c r="G86" s="15">
        <v>1893.7312884399998</v>
      </c>
      <c r="H86" s="114">
        <f t="shared" si="89"/>
        <v>-2.9254964913967338</v>
      </c>
      <c r="I86" s="115">
        <f>(G86/G$184)*100</f>
        <v>33.487826096636624</v>
      </c>
      <c r="J86" s="103">
        <v>244</v>
      </c>
      <c r="K86" s="103">
        <v>48</v>
      </c>
      <c r="L86" s="114">
        <f t="shared" si="90"/>
        <v>-80.327868852459019</v>
      </c>
      <c r="M86" s="103">
        <v>1967</v>
      </c>
      <c r="N86" s="103">
        <v>887</v>
      </c>
      <c r="O86" s="114">
        <f t="shared" si="91"/>
        <v>-54.905948144382307</v>
      </c>
      <c r="P86" s="115">
        <f>(N86/N$184)*100</f>
        <v>4.0353032164141762</v>
      </c>
      <c r="Q86" s="122">
        <v>333531</v>
      </c>
      <c r="R86" s="122">
        <v>831559</v>
      </c>
      <c r="S86" s="114">
        <f t="shared" si="92"/>
        <v>149.3198533269771</v>
      </c>
      <c r="T86" s="103">
        <v>2141160</v>
      </c>
      <c r="U86" s="103">
        <v>4080223</v>
      </c>
      <c r="V86" s="114">
        <f t="shared" si="93"/>
        <v>90.56133124100954</v>
      </c>
      <c r="W86" s="115">
        <f>(U86/U$184)*100</f>
        <v>8.3097688906669749</v>
      </c>
      <c r="X86" s="15">
        <v>28032.161646249999</v>
      </c>
      <c r="Y86" s="15">
        <v>33741.428249009994</v>
      </c>
      <c r="Z86" s="114">
        <f t="shared" si="94"/>
        <v>20.366843894551216</v>
      </c>
      <c r="AA86" s="15">
        <v>166654.41946301999</v>
      </c>
      <c r="AB86" s="15">
        <v>235486.10547474003</v>
      </c>
      <c r="AC86" s="114">
        <f t="shared" si="95"/>
        <v>41.302046614487494</v>
      </c>
      <c r="AD86" s="115">
        <f>(AB86/AB$184)*100</f>
        <v>15.329108315766765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5">
      <c r="A88" s="16">
        <v>13</v>
      </c>
      <c r="B88" s="107" t="s">
        <v>38</v>
      </c>
      <c r="C88" s="12">
        <f>C89+C90+C91+C92+C93</f>
        <v>240.09795000800023</v>
      </c>
      <c r="D88" s="12">
        <f>D89+D90+D91+D92+D93</f>
        <v>293.51678935699999</v>
      </c>
      <c r="E88" s="110">
        <f t="shared" ref="E88:E93" si="96">((D88-C88)/C88)*100</f>
        <v>22.248769448976894</v>
      </c>
      <c r="F88" s="12">
        <f>F89+F90+F91+F92+F93</f>
        <v>1370.7251251069902</v>
      </c>
      <c r="G88" s="12">
        <f>G89+G90+G91+G92+G93</f>
        <v>1920.2204967287446</v>
      </c>
      <c r="H88" s="110">
        <f t="shared" ref="H88:H93" si="97">((G88-F88)/F88)*100</f>
        <v>40.0879331353078</v>
      </c>
      <c r="I88" s="111">
        <f>(G88/G$179)*100</f>
        <v>0.93563470861969744</v>
      </c>
      <c r="J88" s="22">
        <f>J89+J90+J91+J92+J93</f>
        <v>21637</v>
      </c>
      <c r="K88" s="22">
        <f>K89+K90+K91+K92+K93</f>
        <v>29920</v>
      </c>
      <c r="L88" s="110">
        <f t="shared" ref="L88:L93" si="98">((K88-J88)/J88)*100</f>
        <v>38.281647178444331</v>
      </c>
      <c r="M88" s="22">
        <f>M89+M90+M91+M92+M93</f>
        <v>128616</v>
      </c>
      <c r="N88" s="22">
        <f>N89+N90+N91+N92+N93</f>
        <v>180432</v>
      </c>
      <c r="O88" s="110">
        <f t="shared" ref="O88:O93" si="99">((N88-M88)/M88)*100</f>
        <v>40.287367046090687</v>
      </c>
      <c r="P88" s="111">
        <f>(N88/N$179)*100</f>
        <v>1.0232381308414606</v>
      </c>
      <c r="Q88" s="22">
        <f>Q89+Q90+Q91+Q92+Q93</f>
        <v>506437</v>
      </c>
      <c r="R88" s="22">
        <f>R89+R90+R91+R92+R93</f>
        <v>838674</v>
      </c>
      <c r="S88" s="110">
        <f t="shared" ref="S88:S93" si="100">((R88-Q88)/Q88)*100</f>
        <v>65.602829177173078</v>
      </c>
      <c r="T88" s="22">
        <f>T89+T90+T91+T92+T93</f>
        <v>2613544</v>
      </c>
      <c r="U88" s="22">
        <f>U89+U90+U91+U92+U93</f>
        <v>4410685</v>
      </c>
      <c r="V88" s="110">
        <f t="shared" ref="V88:V93" si="101">((U88-T88)/T88)*100</f>
        <v>68.762607402056361</v>
      </c>
      <c r="W88" s="111">
        <f>(U88/U$179)*100</f>
        <v>3.2417915426797417</v>
      </c>
      <c r="X88" s="12">
        <f>X89+X90+X91+X92+X93</f>
        <v>17633.930828610002</v>
      </c>
      <c r="Y88" s="12">
        <f>Y89+Y90+Y91+Y92+Y93</f>
        <v>22446.655449754999</v>
      </c>
      <c r="Z88" s="110">
        <f t="shared" ref="Z88:Z93" si="102">((Y88-X88)/X88)*100</f>
        <v>27.29240954794173</v>
      </c>
      <c r="AA88" s="12">
        <f>AA89+AA90+AA91+AA92+AA93</f>
        <v>129544.17394339999</v>
      </c>
      <c r="AB88" s="12">
        <f>AB89+AB90+AB91+AB92+AB93</f>
        <v>190420.13221757495</v>
      </c>
      <c r="AC88" s="110">
        <f t="shared" ref="AC88:AC93" si="103">((AB88-AA88)/AA88)*100</f>
        <v>46.99243232719418</v>
      </c>
      <c r="AD88" s="111">
        <f>(AB88/AB$179)*100</f>
        <v>4.7227581549064332</v>
      </c>
    </row>
    <row r="89" spans="1:30" s="27" customFormat="1">
      <c r="A89" s="5"/>
      <c r="B89" s="108" t="s">
        <v>3</v>
      </c>
      <c r="C89" s="112">
        <v>6.6191179500000024</v>
      </c>
      <c r="D89" s="112">
        <v>14.925952300000004</v>
      </c>
      <c r="E89" s="114">
        <f t="shared" si="96"/>
        <v>125.49760274327791</v>
      </c>
      <c r="F89" s="112">
        <v>21.622125300000004</v>
      </c>
      <c r="G89" s="112">
        <v>64.945821699999996</v>
      </c>
      <c r="H89" s="114">
        <f t="shared" si="97"/>
        <v>200.36742826571253</v>
      </c>
      <c r="I89" s="115">
        <f>(G89/G$180)*100</f>
        <v>0.22832001305070782</v>
      </c>
      <c r="J89" s="116">
        <v>300</v>
      </c>
      <c r="K89" s="116">
        <v>291</v>
      </c>
      <c r="L89" s="114">
        <f t="shared" si="98"/>
        <v>-3</v>
      </c>
      <c r="M89" s="116">
        <v>910</v>
      </c>
      <c r="N89" s="116">
        <v>1482</v>
      </c>
      <c r="O89" s="114">
        <f t="shared" si="99"/>
        <v>62.857142857142854</v>
      </c>
      <c r="P89" s="115">
        <f>(N89/N$180)*100</f>
        <v>0.17815497800110597</v>
      </c>
      <c r="Q89" s="119">
        <v>0</v>
      </c>
      <c r="R89" s="119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13.03896675</v>
      </c>
      <c r="Y89" s="112">
        <v>18.626167150000001</v>
      </c>
      <c r="Z89" s="114">
        <f t="shared" si="102"/>
        <v>42.850024140141322</v>
      </c>
      <c r="AA89" s="112">
        <v>40.763150899999999</v>
      </c>
      <c r="AB89" s="112">
        <v>97.18503290000001</v>
      </c>
      <c r="AC89" s="114">
        <f t="shared" si="103"/>
        <v>138.41393698542575</v>
      </c>
      <c r="AD89" s="115">
        <f>(AB89/AB$180)*100</f>
        <v>0.32114912230109854</v>
      </c>
    </row>
    <row r="90" spans="1:30">
      <c r="A90" s="5"/>
      <c r="B90" s="108" t="s">
        <v>4</v>
      </c>
      <c r="C90" s="112">
        <v>100.43584173999996</v>
      </c>
      <c r="D90" s="112">
        <v>161.69778640000001</v>
      </c>
      <c r="E90" s="114">
        <f t="shared" si="96"/>
        <v>60.996098204254544</v>
      </c>
      <c r="F90" s="112">
        <v>530.1109828000001</v>
      </c>
      <c r="G90" s="112">
        <v>888.23659280000004</v>
      </c>
      <c r="H90" s="114">
        <f t="shared" si="97"/>
        <v>67.556723331482701</v>
      </c>
      <c r="I90" s="115">
        <f>(G90/G$181)*100</f>
        <v>1.6284931489574963</v>
      </c>
      <c r="J90" s="116">
        <v>21314</v>
      </c>
      <c r="K90" s="116">
        <v>29618</v>
      </c>
      <c r="L90" s="114">
        <f t="shared" si="98"/>
        <v>38.960307778924651</v>
      </c>
      <c r="M90" s="116">
        <v>127563</v>
      </c>
      <c r="N90" s="116">
        <v>178733</v>
      </c>
      <c r="O90" s="114">
        <f t="shared" si="99"/>
        <v>40.113512538902349</v>
      </c>
      <c r="P90" s="115">
        <f>(N90/N$181)*100</f>
        <v>1.0655845458553463</v>
      </c>
      <c r="Q90" s="121">
        <v>0</v>
      </c>
      <c r="R90" s="121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1441.8155503600003</v>
      </c>
      <c r="Y90" s="112">
        <v>2791.117847330001</v>
      </c>
      <c r="Z90" s="114">
        <f t="shared" si="102"/>
        <v>93.58355835689936</v>
      </c>
      <c r="AA90" s="112">
        <v>11842.940476</v>
      </c>
      <c r="AB90" s="112">
        <v>19111.653215599999</v>
      </c>
      <c r="AC90" s="114">
        <f t="shared" si="103"/>
        <v>61.375912125288636</v>
      </c>
      <c r="AD90" s="115">
        <f>(AB90/AB$181)*100</f>
        <v>1.3942069013737453</v>
      </c>
    </row>
    <row r="91" spans="1:30">
      <c r="A91" s="5"/>
      <c r="B91" s="108" t="s">
        <v>5</v>
      </c>
      <c r="C91" s="112">
        <v>133.02268831200024</v>
      </c>
      <c r="D91" s="112">
        <v>116.88863280199998</v>
      </c>
      <c r="E91" s="114">
        <f t="shared" si="96"/>
        <v>-12.128799766967859</v>
      </c>
      <c r="F91" s="112">
        <v>818.6354606639901</v>
      </c>
      <c r="G91" s="112">
        <v>966.62291210374451</v>
      </c>
      <c r="H91" s="114">
        <f t="shared" si="97"/>
        <v>18.077332164394967</v>
      </c>
      <c r="I91" s="115">
        <f>(G91/G$182)*100</f>
        <v>0.84492450645553674</v>
      </c>
      <c r="J91" s="116">
        <v>23</v>
      </c>
      <c r="K91" s="116">
        <v>11</v>
      </c>
      <c r="L91" s="114">
        <f t="shared" si="98"/>
        <v>-52.173913043478258</v>
      </c>
      <c r="M91" s="116">
        <v>141</v>
      </c>
      <c r="N91" s="116">
        <v>217</v>
      </c>
      <c r="O91" s="114">
        <f t="shared" si="99"/>
        <v>53.900709219858157</v>
      </c>
      <c r="P91" s="115">
        <f>(N91/N$182)*100</f>
        <v>19.271758436944939</v>
      </c>
      <c r="Q91" s="119">
        <v>506422</v>
      </c>
      <c r="R91" s="119">
        <v>838667</v>
      </c>
      <c r="S91" s="114">
        <f t="shared" si="100"/>
        <v>65.606352014722901</v>
      </c>
      <c r="T91" s="116">
        <v>2613262</v>
      </c>
      <c r="U91" s="116">
        <v>4410362</v>
      </c>
      <c r="V91" s="114">
        <f t="shared" si="101"/>
        <v>68.768458730888824</v>
      </c>
      <c r="W91" s="115">
        <f>(U91/U$182)*100</f>
        <v>5.2508178251371396</v>
      </c>
      <c r="X91" s="112">
        <v>16174.090711500003</v>
      </c>
      <c r="Y91" s="112">
        <v>19634.899927874998</v>
      </c>
      <c r="Z91" s="114">
        <f t="shared" si="102"/>
        <v>21.397241292299121</v>
      </c>
      <c r="AA91" s="112">
        <v>117560.6322943</v>
      </c>
      <c r="AB91" s="112">
        <v>171104.32075687495</v>
      </c>
      <c r="AC91" s="114">
        <f t="shared" si="103"/>
        <v>45.545594147991878</v>
      </c>
      <c r="AD91" s="115">
        <f>(AB91/AB$182)*100</f>
        <v>18.729893668951661</v>
      </c>
    </row>
    <row r="92" spans="1:30">
      <c r="A92" s="5"/>
      <c r="B92" s="108" t="s">
        <v>6</v>
      </c>
      <c r="C92" s="112">
        <v>2.0302006000000004E-2</v>
      </c>
      <c r="D92" s="112">
        <v>4.4178550000000174E-3</v>
      </c>
      <c r="E92" s="114">
        <f t="shared" si="96"/>
        <v>-78.239317828986856</v>
      </c>
      <c r="F92" s="112">
        <v>0.35655634300000005</v>
      </c>
      <c r="G92" s="112">
        <v>0.415170125</v>
      </c>
      <c r="H92" s="114">
        <f t="shared" si="97"/>
        <v>16.438855499479907</v>
      </c>
      <c r="I92" s="115">
        <f>(G92/G$183)*100</f>
        <v>1.9002150120557511E-2</v>
      </c>
      <c r="J92" s="116">
        <v>0</v>
      </c>
      <c r="K92" s="116">
        <v>0</v>
      </c>
      <c r="L92" s="106" t="s">
        <v>57</v>
      </c>
      <c r="M92" s="116">
        <v>2</v>
      </c>
      <c r="N92" s="116">
        <v>0</v>
      </c>
      <c r="O92" s="114">
        <f t="shared" si="99"/>
        <v>-100</v>
      </c>
      <c r="P92" s="115">
        <f>(N92/N$183)*100</f>
        <v>0</v>
      </c>
      <c r="Q92" s="119">
        <v>15</v>
      </c>
      <c r="R92" s="119">
        <v>7</v>
      </c>
      <c r="S92" s="114">
        <f t="shared" si="100"/>
        <v>-53.333333333333336</v>
      </c>
      <c r="T92" s="116">
        <v>282</v>
      </c>
      <c r="U92" s="116">
        <v>323</v>
      </c>
      <c r="V92" s="114">
        <f t="shared" si="101"/>
        <v>14.539007092198581</v>
      </c>
      <c r="W92" s="115">
        <f>(U92/U$183)*100</f>
        <v>1.0905942827198544E-2</v>
      </c>
      <c r="X92" s="112">
        <v>4.9855999999999945</v>
      </c>
      <c r="Y92" s="112">
        <v>2.0115073999999913</v>
      </c>
      <c r="Z92" s="114">
        <f t="shared" si="102"/>
        <v>-59.653654525032216</v>
      </c>
      <c r="AA92" s="112">
        <v>99.838022199999997</v>
      </c>
      <c r="AB92" s="112">
        <v>106.97321219999999</v>
      </c>
      <c r="AC92" s="114">
        <f t="shared" si="103"/>
        <v>7.1467661746207884</v>
      </c>
      <c r="AD92" s="115">
        <f>(AB92/AB$183)*100</f>
        <v>5.90429861517585E-2</v>
      </c>
    </row>
    <row r="93" spans="1:30">
      <c r="A93" s="5"/>
      <c r="B93" s="108" t="s">
        <v>25</v>
      </c>
      <c r="C93" s="112">
        <v>0</v>
      </c>
      <c r="D93" s="112">
        <v>0</v>
      </c>
      <c r="E93" s="106" t="s">
        <v>57</v>
      </c>
      <c r="F93" s="112">
        <v>0</v>
      </c>
      <c r="G93" s="112">
        <v>0</v>
      </c>
      <c r="H93" s="106" t="s">
        <v>57</v>
      </c>
      <c r="I93" s="115">
        <f>(G93/G$184)*100</f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f>(N93/N$184)*100</f>
        <v>0</v>
      </c>
      <c r="Q93" s="118">
        <v>0</v>
      </c>
      <c r="R93" s="118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f>(U93/U$184)*100</f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f>(AB93/AB$184)*100</f>
        <v>0</v>
      </c>
    </row>
    <row r="94" spans="1:30">
      <c r="A94" s="5"/>
      <c r="B94" s="108"/>
      <c r="C94" s="112"/>
      <c r="D94" s="112"/>
      <c r="E94" s="114"/>
      <c r="F94" s="112"/>
      <c r="G94" s="112"/>
      <c r="H94" s="114"/>
      <c r="I94" s="115"/>
      <c r="J94" s="116"/>
      <c r="K94" s="116"/>
      <c r="L94" s="114"/>
      <c r="M94" s="116"/>
      <c r="N94" s="116"/>
      <c r="O94" s="114"/>
      <c r="P94" s="115"/>
      <c r="Q94" s="118"/>
      <c r="R94" s="118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5">
      <c r="A95" s="16">
        <v>14</v>
      </c>
      <c r="B95" s="107" t="s">
        <v>50</v>
      </c>
      <c r="C95" s="12">
        <f>C96+C97+C98+C99+C100</f>
        <v>569.11534442500033</v>
      </c>
      <c r="D95" s="12">
        <f>D96+D97+D98+D99+D100</f>
        <v>563.94216470899175</v>
      </c>
      <c r="E95" s="110">
        <f t="shared" ref="E95:E100" si="104">((D95-C95)/C95)*100</f>
        <v>-0.90898616013160627</v>
      </c>
      <c r="F95" s="12">
        <f>F96+F97+F98+F99+F100</f>
        <v>2843.7320843840007</v>
      </c>
      <c r="G95" s="12">
        <f>G96+G97+G98+G99+G100</f>
        <v>3687.1469854259922</v>
      </c>
      <c r="H95" s="110">
        <f t="shared" ref="H95:H100" si="105">((G95-F95)/F95)*100</f>
        <v>29.658732820630291</v>
      </c>
      <c r="I95" s="111">
        <f>(G95/G$179)*100</f>
        <v>1.7965763313245038</v>
      </c>
      <c r="J95" s="22">
        <f>J96+J97+J98+J99+J100</f>
        <v>31838</v>
      </c>
      <c r="K95" s="22">
        <f>K96+K97+K98+K99+K100</f>
        <v>38307</v>
      </c>
      <c r="L95" s="110">
        <f t="shared" ref="L95:L100" si="106">((K95-J95)/J95)*100</f>
        <v>20.318487342169732</v>
      </c>
      <c r="M95" s="22">
        <f>M96+M97+M98+M99+M100</f>
        <v>212132</v>
      </c>
      <c r="N95" s="22">
        <f>N96+N97+N98+N99+N100</f>
        <v>201029</v>
      </c>
      <c r="O95" s="110">
        <f t="shared" ref="O95:O100" si="107">((N95-M95)/M95)*100</f>
        <v>-5.2340052420191201</v>
      </c>
      <c r="P95" s="111">
        <f>(N95/N$179)*100</f>
        <v>1.1400446606196684</v>
      </c>
      <c r="Q95" s="22">
        <f>Q96+Q97+Q98+Q99+Q100</f>
        <v>1307803</v>
      </c>
      <c r="R95" s="22">
        <f>R96+R97+R98+R99+R100</f>
        <v>1756263</v>
      </c>
      <c r="S95" s="110">
        <f t="shared" ref="S95:S100" si="108">((R95-Q95)/Q95)*100</f>
        <v>34.291097359464686</v>
      </c>
      <c r="T95" s="22">
        <f>T96+T97+T98+T99+T100</f>
        <v>8666461</v>
      </c>
      <c r="U95" s="22">
        <f>U96+U97+U98+U99+U100</f>
        <v>13783435</v>
      </c>
      <c r="V95" s="110">
        <f t="shared" ref="V95:V100" si="109">((U95-T95)/T95)*100</f>
        <v>59.043408837817424</v>
      </c>
      <c r="W95" s="111">
        <f>(U95/U$179)*100</f>
        <v>10.130631185876105</v>
      </c>
      <c r="X95" s="12">
        <f>X96+X97+X98+X99+X100</f>
        <v>18652.772219650986</v>
      </c>
      <c r="Y95" s="12">
        <f>Y96+Y97+Y98+Y99+Y100</f>
        <v>23289.798117674003</v>
      </c>
      <c r="Z95" s="110">
        <f t="shared" ref="Z95:Z100" si="110">((Y95-X95)/X95)*100</f>
        <v>24.859714381424968</v>
      </c>
      <c r="AA95" s="12">
        <f>AA96+AA97+AA98+AA99+AA100</f>
        <v>121871.33126805499</v>
      </c>
      <c r="AB95" s="12">
        <f>AB96+AB97+AB98+AB99+AB100</f>
        <v>146946.71472967992</v>
      </c>
      <c r="AC95" s="110">
        <f t="shared" ref="AC95:AC100" si="111">((AB95-AA95)/AA95)*100</f>
        <v>20.57529297556604</v>
      </c>
      <c r="AD95" s="111">
        <f>(AB95/AB$179)*100</f>
        <v>3.6445400349441228</v>
      </c>
    </row>
    <row r="96" spans="1:30">
      <c r="A96" s="5"/>
      <c r="B96" s="108" t="s">
        <v>3</v>
      </c>
      <c r="C96" s="15">
        <v>132.56967159999999</v>
      </c>
      <c r="D96" s="15">
        <v>123.6315081</v>
      </c>
      <c r="E96" s="114">
        <f t="shared" si="104"/>
        <v>-6.7422385468140416</v>
      </c>
      <c r="F96" s="15">
        <v>658.53065419999996</v>
      </c>
      <c r="G96" s="15">
        <v>760.5235163000001</v>
      </c>
      <c r="H96" s="114">
        <f t="shared" si="105"/>
        <v>15.487944479046872</v>
      </c>
      <c r="I96" s="115">
        <f>(G96/G$180)*100</f>
        <v>2.6736552809984118</v>
      </c>
      <c r="J96" s="103">
        <v>2362</v>
      </c>
      <c r="K96" s="103">
        <v>6280</v>
      </c>
      <c r="L96" s="114">
        <f t="shared" si="106"/>
        <v>165.87637595258255</v>
      </c>
      <c r="M96" s="103">
        <v>25925</v>
      </c>
      <c r="N96" s="103">
        <v>26823</v>
      </c>
      <c r="O96" s="114">
        <f t="shared" si="107"/>
        <v>3.4638379942140793</v>
      </c>
      <c r="P96" s="115">
        <f>(N96/N$180)*100</f>
        <v>3.2244608467771019</v>
      </c>
      <c r="Q96" s="119">
        <v>0</v>
      </c>
      <c r="R96" s="119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1115.1516806000002</v>
      </c>
      <c r="Y96" s="15">
        <v>764.04320939999991</v>
      </c>
      <c r="Z96" s="114">
        <f t="shared" si="110"/>
        <v>-31.485265843933323</v>
      </c>
      <c r="AA96" s="15">
        <v>4827.2851259000008</v>
      </c>
      <c r="AB96" s="15">
        <v>5264.1224868999989</v>
      </c>
      <c r="AC96" s="114">
        <f t="shared" si="111"/>
        <v>9.049338284499072</v>
      </c>
      <c r="AD96" s="115">
        <f>(AB96/AB$180)*100</f>
        <v>17.395356732481083</v>
      </c>
    </row>
    <row r="97" spans="1:30">
      <c r="A97" s="5"/>
      <c r="B97" s="108" t="s">
        <v>4</v>
      </c>
      <c r="C97" s="15">
        <v>178.38613680000034</v>
      </c>
      <c r="D97" s="15">
        <v>221.40416316999142</v>
      </c>
      <c r="E97" s="114">
        <f t="shared" si="104"/>
        <v>24.115117431026174</v>
      </c>
      <c r="F97" s="15">
        <v>925.62288232400067</v>
      </c>
      <c r="G97" s="15">
        <v>1112.3260331229926</v>
      </c>
      <c r="H97" s="114">
        <f t="shared" si="105"/>
        <v>20.170541844236652</v>
      </c>
      <c r="I97" s="115">
        <f>(G97/G$181)*100</f>
        <v>2.0393387741859565</v>
      </c>
      <c r="J97" s="103">
        <v>29412</v>
      </c>
      <c r="K97" s="103">
        <v>31999</v>
      </c>
      <c r="L97" s="114">
        <f t="shared" si="106"/>
        <v>8.7957296341629263</v>
      </c>
      <c r="M97" s="103">
        <v>185558</v>
      </c>
      <c r="N97" s="103">
        <v>173718</v>
      </c>
      <c r="O97" s="114">
        <f t="shared" si="107"/>
        <v>-6.3807542655126701</v>
      </c>
      <c r="P97" s="115">
        <f>(N97/N$181)*100</f>
        <v>1.0356857219254365</v>
      </c>
      <c r="Q97" s="119">
        <v>0</v>
      </c>
      <c r="R97" s="119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5877.8482302000002</v>
      </c>
      <c r="Y97" s="15">
        <v>6584.7329621999988</v>
      </c>
      <c r="Z97" s="114">
        <f t="shared" si="110"/>
        <v>12.026250156784775</v>
      </c>
      <c r="AA97" s="15">
        <v>46923.482093700004</v>
      </c>
      <c r="AB97" s="15">
        <v>37406.267645499996</v>
      </c>
      <c r="AC97" s="114">
        <f t="shared" si="111"/>
        <v>-20.282413034044204</v>
      </c>
      <c r="AD97" s="115">
        <f>(AB97/AB$181)*100</f>
        <v>2.7288103189011448</v>
      </c>
    </row>
    <row r="98" spans="1:30">
      <c r="A98" s="5"/>
      <c r="B98" s="108" t="s">
        <v>5</v>
      </c>
      <c r="C98" s="15">
        <v>101.21104233099993</v>
      </c>
      <c r="D98" s="15">
        <v>157.47984803400021</v>
      </c>
      <c r="E98" s="114">
        <f t="shared" si="104"/>
        <v>55.595520416615365</v>
      </c>
      <c r="F98" s="15">
        <v>548.81712145799997</v>
      </c>
      <c r="G98" s="15">
        <v>1028.9109811459991</v>
      </c>
      <c r="H98" s="114">
        <f t="shared" si="105"/>
        <v>87.477930428367642</v>
      </c>
      <c r="I98" s="115">
        <f>(G98/G$182)*100</f>
        <v>0.899370470165475</v>
      </c>
      <c r="J98" s="103">
        <v>19</v>
      </c>
      <c r="K98" s="103">
        <v>3</v>
      </c>
      <c r="L98" s="114">
        <f t="shared" si="106"/>
        <v>-84.210526315789465</v>
      </c>
      <c r="M98" s="103">
        <v>145</v>
      </c>
      <c r="N98" s="103">
        <v>64</v>
      </c>
      <c r="O98" s="114">
        <f t="shared" si="107"/>
        <v>-55.862068965517238</v>
      </c>
      <c r="P98" s="115">
        <f>(N98/N$182)*100</f>
        <v>5.6838365896980463</v>
      </c>
      <c r="Q98" s="119">
        <v>1229948</v>
      </c>
      <c r="R98" s="119">
        <v>1737734</v>
      </c>
      <c r="S98" s="114">
        <f t="shared" si="108"/>
        <v>41.285160023025362</v>
      </c>
      <c r="T98" s="103">
        <v>8034315</v>
      </c>
      <c r="U98" s="103">
        <v>13129954</v>
      </c>
      <c r="V98" s="114">
        <f t="shared" si="109"/>
        <v>63.42344057956403</v>
      </c>
      <c r="W98" s="115">
        <f>(U98/U$182)*100</f>
        <v>15.632049366113415</v>
      </c>
      <c r="X98" s="15">
        <v>8920.3066474999887</v>
      </c>
      <c r="Y98" s="15">
        <v>13417.477928700002</v>
      </c>
      <c r="Z98" s="114">
        <f t="shared" si="110"/>
        <v>50.414985256817303</v>
      </c>
      <c r="AA98" s="15">
        <v>51605.707949899974</v>
      </c>
      <c r="AB98" s="15">
        <v>89422.36441229991</v>
      </c>
      <c r="AC98" s="114">
        <f t="shared" si="111"/>
        <v>73.279987746923709</v>
      </c>
      <c r="AD98" s="115">
        <f>(AB98/AB$182)*100</f>
        <v>9.788597796127414</v>
      </c>
    </row>
    <row r="99" spans="1:30">
      <c r="A99" s="5"/>
      <c r="B99" s="108" t="s">
        <v>6</v>
      </c>
      <c r="C99" s="15">
        <v>7.5009228000000011E-2</v>
      </c>
      <c r="D99" s="15">
        <v>1.5733563930000003</v>
      </c>
      <c r="E99" s="114">
        <f t="shared" si="104"/>
        <v>1997.550441393691</v>
      </c>
      <c r="F99" s="15">
        <v>0.42496669100000006</v>
      </c>
      <c r="G99" s="15">
        <v>2.5201562240000004</v>
      </c>
      <c r="H99" s="114">
        <f t="shared" si="105"/>
        <v>493.02441282392175</v>
      </c>
      <c r="I99" s="115">
        <f>(G99/G$183)*100</f>
        <v>0.11534641828022998</v>
      </c>
      <c r="J99" s="103">
        <v>2</v>
      </c>
      <c r="K99" s="103">
        <v>1</v>
      </c>
      <c r="L99" s="114">
        <f t="shared" si="106"/>
        <v>-50</v>
      </c>
      <c r="M99" s="103">
        <v>14</v>
      </c>
      <c r="N99" s="103">
        <v>8</v>
      </c>
      <c r="O99" s="114">
        <f t="shared" si="107"/>
        <v>-42.857142857142854</v>
      </c>
      <c r="P99" s="115">
        <f>(N99/N$183)*100</f>
        <v>0.15296367112810708</v>
      </c>
      <c r="Q99" s="121">
        <v>1533</v>
      </c>
      <c r="R99" s="121">
        <v>6344</v>
      </c>
      <c r="S99" s="114">
        <f t="shared" si="108"/>
        <v>313.82909328114812</v>
      </c>
      <c r="T99" s="103">
        <v>13978</v>
      </c>
      <c r="U99" s="103">
        <v>13482</v>
      </c>
      <c r="V99" s="114">
        <f t="shared" si="109"/>
        <v>-3.5484332522535409</v>
      </c>
      <c r="W99" s="115">
        <f>(U99/U$183)*100</f>
        <v>0.45521337831668968</v>
      </c>
      <c r="X99" s="15">
        <v>15.8148804</v>
      </c>
      <c r="Y99" s="15">
        <v>631.35580000000004</v>
      </c>
      <c r="Z99" s="114">
        <f t="shared" si="110"/>
        <v>3892.1629758262357</v>
      </c>
      <c r="AA99" s="15">
        <v>193.57600050000002</v>
      </c>
      <c r="AB99" s="15">
        <v>1002.3685155000001</v>
      </c>
      <c r="AC99" s="114">
        <f t="shared" si="111"/>
        <v>417.81652318000033</v>
      </c>
      <c r="AD99" s="115">
        <f>(AB99/AB$183)*100</f>
        <v>0.55324907201043394</v>
      </c>
    </row>
    <row r="100" spans="1:30">
      <c r="A100" s="5"/>
      <c r="B100" s="108" t="s">
        <v>25</v>
      </c>
      <c r="C100" s="15">
        <v>156.87348446599998</v>
      </c>
      <c r="D100" s="15">
        <v>59.853289012000076</v>
      </c>
      <c r="E100" s="114">
        <f t="shared" si="104"/>
        <v>-61.846140400500637</v>
      </c>
      <c r="F100" s="15">
        <v>710.3364597110002</v>
      </c>
      <c r="G100" s="15">
        <v>782.86629863299993</v>
      </c>
      <c r="H100" s="114">
        <f t="shared" si="105"/>
        <v>10.210631585982286</v>
      </c>
      <c r="I100" s="115">
        <f>(G100/G$184)*100</f>
        <v>13.843828121536648</v>
      </c>
      <c r="J100" s="103">
        <v>43</v>
      </c>
      <c r="K100" s="103">
        <v>24</v>
      </c>
      <c r="L100" s="114">
        <f t="shared" si="106"/>
        <v>-44.186046511627907</v>
      </c>
      <c r="M100" s="103">
        <v>490</v>
      </c>
      <c r="N100" s="103">
        <v>416</v>
      </c>
      <c r="O100" s="114">
        <f t="shared" si="107"/>
        <v>-15.102040816326531</v>
      </c>
      <c r="P100" s="115">
        <f>(N100/N$184)*100</f>
        <v>1.8925435603475729</v>
      </c>
      <c r="Q100" s="122">
        <v>76322</v>
      </c>
      <c r="R100" s="122">
        <v>12185</v>
      </c>
      <c r="S100" s="114">
        <f t="shared" si="108"/>
        <v>-84.034747517098609</v>
      </c>
      <c r="T100" s="103">
        <v>618168</v>
      </c>
      <c r="U100" s="103">
        <v>639999</v>
      </c>
      <c r="V100" s="114">
        <f t="shared" si="109"/>
        <v>3.5315642349652525</v>
      </c>
      <c r="W100" s="115">
        <f>(U100/U$184)*100</f>
        <v>1.303419881770671</v>
      </c>
      <c r="X100" s="15">
        <v>2723.6507809509999</v>
      </c>
      <c r="Y100" s="15">
        <v>1892.1882173740003</v>
      </c>
      <c r="Z100" s="114">
        <f t="shared" si="110"/>
        <v>-30.527502622295916</v>
      </c>
      <c r="AA100" s="15">
        <v>18321.280098054998</v>
      </c>
      <c r="AB100" s="15">
        <v>13851.591669479994</v>
      </c>
      <c r="AC100" s="114">
        <f t="shared" si="111"/>
        <v>-24.396157935762957</v>
      </c>
      <c r="AD100" s="115">
        <f>(AB100/AB$184)*100</f>
        <v>0.90167761116592837</v>
      </c>
    </row>
    <row r="101" spans="1:30">
      <c r="A101" s="5"/>
      <c r="B101" s="108"/>
      <c r="C101" s="15"/>
      <c r="D101" s="15"/>
      <c r="E101" s="114"/>
      <c r="F101" s="15"/>
      <c r="G101" s="15"/>
      <c r="H101" s="114"/>
      <c r="I101" s="115"/>
      <c r="J101" s="103"/>
      <c r="K101" s="103"/>
      <c r="L101" s="114"/>
      <c r="M101" s="103"/>
      <c r="N101" s="103"/>
      <c r="O101" s="114"/>
      <c r="P101" s="115"/>
      <c r="Q101" s="122"/>
      <c r="R101" s="122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5">
      <c r="A102" s="16">
        <v>15</v>
      </c>
      <c r="B102" s="107" t="s">
        <v>19</v>
      </c>
      <c r="C102" s="12">
        <f>C103+C104+C105+C106+C107</f>
        <v>768.06979063599988</v>
      </c>
      <c r="D102" s="12">
        <f>D103+D104+D105+D106+D107</f>
        <v>1013.0769557320002</v>
      </c>
      <c r="E102" s="110">
        <f t="shared" ref="E102:E107" si="112">((D102-C102)/C102)*100</f>
        <v>31.899075850011265</v>
      </c>
      <c r="F102" s="12">
        <f>F103+F104+F105+F106+F107</f>
        <v>4243.6096449679999</v>
      </c>
      <c r="G102" s="12">
        <f>G103+G104+G105+G106+G107</f>
        <v>5285.49483478</v>
      </c>
      <c r="H102" s="110">
        <f t="shared" ref="H102:H107" si="113">((G102-F102)/F102)*100</f>
        <v>24.551862140464543</v>
      </c>
      <c r="I102" s="111">
        <f>(G102/G$179)*100</f>
        <v>2.5753773736271528</v>
      </c>
      <c r="J102" s="22">
        <f>J103+J104+J105+J106+J107</f>
        <v>63458</v>
      </c>
      <c r="K102" s="22">
        <f>K103+K104+K105+K106+K107</f>
        <v>69625</v>
      </c>
      <c r="L102" s="110">
        <f t="shared" ref="L102:L107" si="114">((K102-J102)/J102)*100</f>
        <v>9.7182388351350504</v>
      </c>
      <c r="M102" s="22">
        <f>M103+M104+M105+M106+M107</f>
        <v>431131</v>
      </c>
      <c r="N102" s="22">
        <f>N103+N104+N105+N106+N107</f>
        <v>411680</v>
      </c>
      <c r="O102" s="110">
        <f t="shared" ref="O102:O107" si="115">((N102-M102)/M102)*100</f>
        <v>-4.5116217576560258</v>
      </c>
      <c r="P102" s="111">
        <f>(N102/N$179)*100</f>
        <v>2.3346561236632777</v>
      </c>
      <c r="Q102" s="22">
        <f>Q103+Q104+Q105+Q106+Q107</f>
        <v>331976</v>
      </c>
      <c r="R102" s="22">
        <f>R103+R104+R105+R106+R107</f>
        <v>346843</v>
      </c>
      <c r="S102" s="110">
        <f t="shared" ref="S102:S107" si="116">((R102-Q102)/Q102)*100</f>
        <v>4.4783357833096362</v>
      </c>
      <c r="T102" s="22">
        <f>T103+T104+T105+T106+T107</f>
        <v>2522882</v>
      </c>
      <c r="U102" s="22">
        <f>U103+U104+U105+U106+U107</f>
        <v>2576284</v>
      </c>
      <c r="V102" s="110">
        <f t="shared" ref="V102:V107" si="117">((U102-T102)/T102)*100</f>
        <v>2.1167062113884043</v>
      </c>
      <c r="W102" s="111">
        <f>(U102/U$179)*100</f>
        <v>1.8935325652911363</v>
      </c>
      <c r="X102" s="12">
        <f>X103+X104+X105+X106+X107</f>
        <v>25858.993019807996</v>
      </c>
      <c r="Y102" s="12">
        <f>Y103+Y104+Y105+Y106+Y107</f>
        <v>32258.472980300001</v>
      </c>
      <c r="Z102" s="110">
        <f t="shared" ref="Z102:Z107" si="118">((Y102-X102)/X102)*100</f>
        <v>24.747599241741554</v>
      </c>
      <c r="AA102" s="12">
        <f>AA103+AA104+AA105+AA106+AA107</f>
        <v>245219.80124526675</v>
      </c>
      <c r="AB102" s="12">
        <f>AB103+AB104+AB105+AB106+AB107</f>
        <v>196002.52826300001</v>
      </c>
      <c r="AC102" s="110">
        <f t="shared" ref="AC102:AC107" si="119">((AB102-AA102)/AA102)*100</f>
        <v>-20.070676483845624</v>
      </c>
      <c r="AD102" s="111">
        <f>(AB102/AB$179)*100</f>
        <v>4.8612115113893744</v>
      </c>
    </row>
    <row r="103" spans="1:30">
      <c r="A103" s="5"/>
      <c r="B103" s="108" t="s">
        <v>3</v>
      </c>
      <c r="C103" s="15">
        <v>170.66322960000002</v>
      </c>
      <c r="D103" s="15">
        <v>186.04461980000011</v>
      </c>
      <c r="E103" s="114">
        <f t="shared" si="112"/>
        <v>9.012714827939762</v>
      </c>
      <c r="F103" s="15">
        <v>1040.6292217999999</v>
      </c>
      <c r="G103" s="15">
        <v>1187.9144481000001</v>
      </c>
      <c r="H103" s="114">
        <f t="shared" si="113"/>
        <v>14.153477839613002</v>
      </c>
      <c r="I103" s="115">
        <f>(G103/G$180)*100</f>
        <v>4.176167691682565</v>
      </c>
      <c r="J103" s="103">
        <v>568</v>
      </c>
      <c r="K103" s="103">
        <v>569</v>
      </c>
      <c r="L103" s="114">
        <f t="shared" si="114"/>
        <v>0.17605633802816903</v>
      </c>
      <c r="M103" s="103">
        <v>3972</v>
      </c>
      <c r="N103" s="103">
        <v>4914</v>
      </c>
      <c r="O103" s="114">
        <f t="shared" si="115"/>
        <v>23.716012084592144</v>
      </c>
      <c r="P103" s="115">
        <f>(N103/N$180)*100</f>
        <v>0.59072440074050925</v>
      </c>
      <c r="Q103" s="118">
        <v>0</v>
      </c>
      <c r="R103" s="118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485.12020910000001</v>
      </c>
      <c r="Y103" s="15">
        <v>323.63748339999989</v>
      </c>
      <c r="Z103" s="114">
        <f t="shared" si="118"/>
        <v>-33.287157011987716</v>
      </c>
      <c r="AA103" s="15">
        <v>2518.5654238000002</v>
      </c>
      <c r="AB103" s="15">
        <v>1849.7386758</v>
      </c>
      <c r="AC103" s="114">
        <f t="shared" si="119"/>
        <v>-26.555861590082397</v>
      </c>
      <c r="AD103" s="115">
        <f>(AB103/AB$180)*100</f>
        <v>6.1124839339285364</v>
      </c>
    </row>
    <row r="104" spans="1:30">
      <c r="A104" s="5"/>
      <c r="B104" s="108" t="s">
        <v>4</v>
      </c>
      <c r="C104" s="15">
        <v>532.64964679999991</v>
      </c>
      <c r="D104" s="15">
        <v>751.3350868</v>
      </c>
      <c r="E104" s="114">
        <f t="shared" si="112"/>
        <v>41.056150382112691</v>
      </c>
      <c r="F104" s="15">
        <v>2877.0101556000004</v>
      </c>
      <c r="G104" s="15">
        <v>3532.1430264999999</v>
      </c>
      <c r="H104" s="114">
        <f t="shared" si="113"/>
        <v>22.771308944628021</v>
      </c>
      <c r="I104" s="115">
        <f>(G104/G$181)*100</f>
        <v>6.4758317394478393</v>
      </c>
      <c r="J104" s="103">
        <v>62907</v>
      </c>
      <c r="K104" s="103">
        <v>69052</v>
      </c>
      <c r="L104" s="114">
        <f t="shared" si="114"/>
        <v>9.7683882556790191</v>
      </c>
      <c r="M104" s="103">
        <v>426753</v>
      </c>
      <c r="N104" s="103">
        <v>406716</v>
      </c>
      <c r="O104" s="114">
        <f t="shared" si="115"/>
        <v>-4.695221826208603</v>
      </c>
      <c r="P104" s="115">
        <f>(N104/N$181)*100</f>
        <v>2.4247916397761076</v>
      </c>
      <c r="Q104" s="119">
        <v>0</v>
      </c>
      <c r="R104" s="119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19238.187061899996</v>
      </c>
      <c r="Y104" s="15">
        <v>25830.516827499996</v>
      </c>
      <c r="Z104" s="114">
        <f t="shared" si="118"/>
        <v>34.266897106202322</v>
      </c>
      <c r="AA104" s="15">
        <v>153866.38919389999</v>
      </c>
      <c r="AB104" s="15">
        <v>140187.03494860002</v>
      </c>
      <c r="AC104" s="114">
        <f t="shared" si="119"/>
        <v>-8.890410905829123</v>
      </c>
      <c r="AD104" s="115">
        <f>(AB104/AB$181)*100</f>
        <v>10.226730749222865</v>
      </c>
    </row>
    <row r="105" spans="1:30">
      <c r="A105" s="5"/>
      <c r="B105" s="108" t="s">
        <v>5</v>
      </c>
      <c r="C105" s="15">
        <v>60.138932883999907</v>
      </c>
      <c r="D105" s="15">
        <v>77.875237668000196</v>
      </c>
      <c r="E105" s="114">
        <f t="shared" si="112"/>
        <v>29.492217326521718</v>
      </c>
      <c r="F105" s="15">
        <v>255.58359191299991</v>
      </c>
      <c r="G105" s="15">
        <v>523.83468748200028</v>
      </c>
      <c r="H105" s="114">
        <f t="shared" si="113"/>
        <v>104.95630551287989</v>
      </c>
      <c r="I105" s="115">
        <f>(G105/G$182)*100</f>
        <v>0.45788358546327995</v>
      </c>
      <c r="J105" s="103">
        <v>3</v>
      </c>
      <c r="K105" s="103">
        <v>0</v>
      </c>
      <c r="L105" s="114">
        <f t="shared" si="114"/>
        <v>-100</v>
      </c>
      <c r="M105" s="103">
        <v>14</v>
      </c>
      <c r="N105" s="103">
        <v>25</v>
      </c>
      <c r="O105" s="114">
        <f t="shared" si="115"/>
        <v>78.571428571428569</v>
      </c>
      <c r="P105" s="115">
        <f>(N105/N$182)*100</f>
        <v>2.2202486678507993</v>
      </c>
      <c r="Q105" s="119">
        <v>160735</v>
      </c>
      <c r="R105" s="119">
        <v>555063</v>
      </c>
      <c r="S105" s="114">
        <f t="shared" si="116"/>
        <v>245.32802438796776</v>
      </c>
      <c r="T105" s="103">
        <v>358450</v>
      </c>
      <c r="U105" s="103">
        <v>2529007</v>
      </c>
      <c r="V105" s="114">
        <f t="shared" si="117"/>
        <v>605.539684753801</v>
      </c>
      <c r="W105" s="115">
        <f>(U105/U$182)*100</f>
        <v>3.0109444611341663</v>
      </c>
      <c r="X105" s="15">
        <v>4687.7848449000021</v>
      </c>
      <c r="Y105" s="15">
        <v>6332.3070600000028</v>
      </c>
      <c r="Z105" s="114">
        <f t="shared" si="118"/>
        <v>35.081008824223908</v>
      </c>
      <c r="AA105" s="15">
        <v>19964.063342199999</v>
      </c>
      <c r="AB105" s="15">
        <v>41399.764603199998</v>
      </c>
      <c r="AC105" s="114">
        <f t="shared" si="119"/>
        <v>107.37143483055003</v>
      </c>
      <c r="AD105" s="115">
        <f>(AB105/AB$182)*100</f>
        <v>4.5318153598199453</v>
      </c>
    </row>
    <row r="106" spans="1:30" s="29" customFormat="1">
      <c r="A106" s="5"/>
      <c r="B106" s="108" t="s">
        <v>6</v>
      </c>
      <c r="C106" s="15">
        <v>0</v>
      </c>
      <c r="D106" s="15">
        <v>0</v>
      </c>
      <c r="E106" s="106" t="s">
        <v>57</v>
      </c>
      <c r="F106" s="15">
        <v>0</v>
      </c>
      <c r="G106" s="15">
        <v>0</v>
      </c>
      <c r="H106" s="106" t="s">
        <v>57</v>
      </c>
      <c r="I106" s="115">
        <f>(G106/G$183)*100</f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f>(N106/N$183)*100</f>
        <v>0</v>
      </c>
      <c r="Q106" s="119">
        <v>0</v>
      </c>
      <c r="R106" s="119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f>(U106/U$183)*100</f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f>(AB106/AB$183)*100</f>
        <v>0</v>
      </c>
    </row>
    <row r="107" spans="1:30" s="29" customFormat="1">
      <c r="A107" s="5"/>
      <c r="B107" s="108" t="s">
        <v>25</v>
      </c>
      <c r="C107" s="15">
        <v>4.6179813520000144</v>
      </c>
      <c r="D107" s="15">
        <v>-2.1779885359999973</v>
      </c>
      <c r="E107" s="114">
        <f t="shared" si="112"/>
        <v>-147.16321634899469</v>
      </c>
      <c r="F107" s="15">
        <v>70.386675655000047</v>
      </c>
      <c r="G107" s="15">
        <v>41.602672697999985</v>
      </c>
      <c r="H107" s="114">
        <f t="shared" si="113"/>
        <v>-40.894107711642349</v>
      </c>
      <c r="I107" s="115">
        <f>(G107/G$184)*100</f>
        <v>0.7356814966148546</v>
      </c>
      <c r="J107" s="103">
        <v>-20</v>
      </c>
      <c r="K107" s="103">
        <v>4</v>
      </c>
      <c r="L107" s="114">
        <f t="shared" si="114"/>
        <v>-120</v>
      </c>
      <c r="M107" s="103">
        <v>392</v>
      </c>
      <c r="N107" s="103">
        <v>25</v>
      </c>
      <c r="O107" s="114">
        <f t="shared" si="115"/>
        <v>-93.622448979591837</v>
      </c>
      <c r="P107" s="115">
        <f>(N107/N$184)*100</f>
        <v>0.11373458896319548</v>
      </c>
      <c r="Q107" s="119">
        <v>171241</v>
      </c>
      <c r="R107" s="119">
        <v>-208220</v>
      </c>
      <c r="S107" s="114">
        <f t="shared" si="116"/>
        <v>-221.59471154688424</v>
      </c>
      <c r="T107" s="103">
        <v>2164432</v>
      </c>
      <c r="U107" s="103">
        <v>47277</v>
      </c>
      <c r="V107" s="114">
        <f t="shared" si="117"/>
        <v>-97.815731794761859</v>
      </c>
      <c r="W107" s="115">
        <f>(U107/U$184)*100</f>
        <v>9.6284184429150696E-2</v>
      </c>
      <c r="X107" s="15">
        <v>1447.9009039079972</v>
      </c>
      <c r="Y107" s="15">
        <v>-227.98839059999901</v>
      </c>
      <c r="Z107" s="114">
        <f t="shared" si="118"/>
        <v>-115.74613221005944</v>
      </c>
      <c r="AA107" s="15">
        <v>68870.78328536675</v>
      </c>
      <c r="AB107" s="15">
        <v>12565.9900354</v>
      </c>
      <c r="AC107" s="114">
        <f t="shared" si="119"/>
        <v>-81.754251315347034</v>
      </c>
      <c r="AD107" s="115">
        <f>(AB107/AB$184)*100</f>
        <v>0.81799060695814541</v>
      </c>
    </row>
    <row r="108" spans="1:30" s="29" customFormat="1">
      <c r="A108" s="5"/>
      <c r="B108" s="108"/>
      <c r="C108" s="15"/>
      <c r="D108" s="15"/>
      <c r="E108" s="114"/>
      <c r="F108" s="15"/>
      <c r="G108" s="15"/>
      <c r="H108" s="114"/>
      <c r="I108" s="115"/>
      <c r="J108" s="103"/>
      <c r="K108" s="103"/>
      <c r="L108" s="114"/>
      <c r="M108" s="103"/>
      <c r="N108" s="103"/>
      <c r="O108" s="114"/>
      <c r="P108" s="115"/>
      <c r="Q108" s="119"/>
      <c r="R108" s="119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5">
      <c r="A109" s="16">
        <v>16</v>
      </c>
      <c r="B109" s="107" t="s">
        <v>21</v>
      </c>
      <c r="C109" s="12">
        <f>C110+C111+C112+C113+C114</f>
        <v>220.943873336</v>
      </c>
      <c r="D109" s="12">
        <f>D110+D111+D112+D113+D114</f>
        <v>282.66560653599998</v>
      </c>
      <c r="E109" s="110">
        <f t="shared" ref="E109:E114" si="120">((D109-C109)/C109)*100</f>
        <v>27.93548074815217</v>
      </c>
      <c r="F109" s="12">
        <f>F110+F111+F112+F113+F114</f>
        <v>1170.3864717600002</v>
      </c>
      <c r="G109" s="12">
        <f>G110+G111+G112+G113+G114</f>
        <v>1532.9966214559997</v>
      </c>
      <c r="H109" s="110">
        <f t="shared" ref="H109:H114" si="121">((G109-F109)/F109)*100</f>
        <v>30.982086553915373</v>
      </c>
      <c r="I109" s="111">
        <f>(G109/G$179)*100</f>
        <v>0.74695840903399202</v>
      </c>
      <c r="J109" s="22">
        <f>J110+J111+J112+J113+J114</f>
        <v>24928</v>
      </c>
      <c r="K109" s="22">
        <f>K110+K111+K112+K113+K114</f>
        <v>27346</v>
      </c>
      <c r="L109" s="110">
        <f t="shared" ref="L109:L114" si="122">((K109-J109)/J109)*100</f>
        <v>9.6999358151476258</v>
      </c>
      <c r="M109" s="22">
        <f>M110+M111+M112+M113+M114</f>
        <v>164850</v>
      </c>
      <c r="N109" s="22">
        <f>N110+N111+N112+N113+N114</f>
        <v>172805</v>
      </c>
      <c r="O109" s="110">
        <f t="shared" ref="O109:O114" si="123">((N109-M109)/M109)*100</f>
        <v>4.825599029420685</v>
      </c>
      <c r="P109" s="111">
        <f>(N109/N$179)*100</f>
        <v>0.97998506473385327</v>
      </c>
      <c r="Q109" s="22">
        <f>Q110+Q111+Q112+Q113+Q114</f>
        <v>143199</v>
      </c>
      <c r="R109" s="22">
        <f>R110+R111+R112+R113+R114</f>
        <v>154925</v>
      </c>
      <c r="S109" s="110">
        <f t="shared" ref="S109:S114" si="124">((R109-Q109)/Q109)*100</f>
        <v>8.1886046690270184</v>
      </c>
      <c r="T109" s="22">
        <f>T110+T111+T112+T113+T114</f>
        <v>1260704</v>
      </c>
      <c r="U109" s="22">
        <f>U110+U111+U112+U113+U114</f>
        <v>1820266</v>
      </c>
      <c r="V109" s="110">
        <f t="shared" ref="V109:V114" si="125">((U109-T109)/T109)*100</f>
        <v>44.384883366753812</v>
      </c>
      <c r="W109" s="111">
        <f>(U109/U$179)*100</f>
        <v>1.3378699508642042</v>
      </c>
      <c r="X109" s="12">
        <f>X110+X111+X112+X113+X114</f>
        <v>16064.65323222</v>
      </c>
      <c r="Y109" s="12">
        <f>Y110+Y111+Y112+Y113+Y114</f>
        <v>16001.163121199999</v>
      </c>
      <c r="Z109" s="110">
        <f t="shared" ref="Z109:Z114" si="126">((Y109-X109)/X109)*100</f>
        <v>-0.39521619360361981</v>
      </c>
      <c r="AA109" s="12">
        <f>AA110+AA111+AA112+AA113+AA114</f>
        <v>116194.69735141001</v>
      </c>
      <c r="AB109" s="12">
        <f>AB110+AB111+AB112+AB113+AB114</f>
        <v>211172.91136794799</v>
      </c>
      <c r="AC109" s="110">
        <f t="shared" ref="AC109:AC114" si="127">((AB109-AA109)/AA109)*100</f>
        <v>81.740575242683761</v>
      </c>
      <c r="AD109" s="111">
        <f>(AB109/AB$179)*100</f>
        <v>5.2374640099439107</v>
      </c>
    </row>
    <row r="110" spans="1:30" s="29" customFormat="1">
      <c r="A110" s="5"/>
      <c r="B110" s="108" t="s">
        <v>3</v>
      </c>
      <c r="C110" s="15">
        <v>10.845409699999999</v>
      </c>
      <c r="D110" s="15">
        <v>11.20641195</v>
      </c>
      <c r="E110" s="114">
        <f t="shared" si="120"/>
        <v>3.3286179128853037</v>
      </c>
      <c r="F110" s="15">
        <v>66.890729121999996</v>
      </c>
      <c r="G110" s="15">
        <v>98.484427323000006</v>
      </c>
      <c r="H110" s="114">
        <f t="shared" si="121"/>
        <v>47.231804191246304</v>
      </c>
      <c r="I110" s="115">
        <f>(G110/G$180)*100</f>
        <v>0.34622651839785484</v>
      </c>
      <c r="J110" s="103">
        <v>155</v>
      </c>
      <c r="K110" s="103">
        <v>170</v>
      </c>
      <c r="L110" s="114">
        <f t="shared" si="122"/>
        <v>9.67741935483871</v>
      </c>
      <c r="M110" s="103">
        <v>950</v>
      </c>
      <c r="N110" s="103">
        <v>1425</v>
      </c>
      <c r="O110" s="114">
        <f t="shared" si="123"/>
        <v>50</v>
      </c>
      <c r="P110" s="115">
        <f>(N110/N$180)*100</f>
        <v>0.17130286346260187</v>
      </c>
      <c r="Q110" s="119">
        <v>0</v>
      </c>
      <c r="R110" s="119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2.9592489999999998</v>
      </c>
      <c r="Y110" s="15">
        <v>3.0549115000000002</v>
      </c>
      <c r="Z110" s="114">
        <f t="shared" si="126"/>
        <v>3.2326613948336367</v>
      </c>
      <c r="AA110" s="15">
        <v>24.452517900000004</v>
      </c>
      <c r="AB110" s="15">
        <v>23.244329200000003</v>
      </c>
      <c r="AC110" s="114">
        <f t="shared" si="127"/>
        <v>-4.940958247902973</v>
      </c>
      <c r="AD110" s="115">
        <f>(AB110/AB$180)*100</f>
        <v>7.6811168328140736E-2</v>
      </c>
    </row>
    <row r="111" spans="1:30" s="29" customFormat="1">
      <c r="A111" s="5"/>
      <c r="B111" s="108" t="s">
        <v>4</v>
      </c>
      <c r="C111" s="15">
        <v>163.08246783799999</v>
      </c>
      <c r="D111" s="15">
        <v>217.12095360499998</v>
      </c>
      <c r="E111" s="114">
        <f t="shared" si="120"/>
        <v>33.135680667206856</v>
      </c>
      <c r="F111" s="15">
        <v>865.44975000800002</v>
      </c>
      <c r="G111" s="15">
        <v>1042.5183610819997</v>
      </c>
      <c r="H111" s="114">
        <f t="shared" si="121"/>
        <v>20.459721788857518</v>
      </c>
      <c r="I111" s="115">
        <f>(G111/G$181)*100</f>
        <v>1.9113533741417301</v>
      </c>
      <c r="J111" s="103">
        <v>24750</v>
      </c>
      <c r="K111" s="103">
        <v>27171</v>
      </c>
      <c r="L111" s="114">
        <f t="shared" si="122"/>
        <v>9.7818181818181813</v>
      </c>
      <c r="M111" s="103">
        <v>163773</v>
      </c>
      <c r="N111" s="103">
        <v>171293</v>
      </c>
      <c r="O111" s="114">
        <f t="shared" si="123"/>
        <v>4.5917214681296672</v>
      </c>
      <c r="P111" s="115">
        <f>(N111/N$181)*100</f>
        <v>1.0212281649902359</v>
      </c>
      <c r="Q111" s="119">
        <v>0</v>
      </c>
      <c r="R111" s="119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3611.4705336200004</v>
      </c>
      <c r="Y111" s="15">
        <v>3494.2351674999995</v>
      </c>
      <c r="Z111" s="114">
        <f t="shared" si="126"/>
        <v>-3.2461947295050648</v>
      </c>
      <c r="AA111" s="15">
        <v>44603.913582309993</v>
      </c>
      <c r="AB111" s="15">
        <v>26770.662944248001</v>
      </c>
      <c r="AC111" s="114">
        <f t="shared" si="127"/>
        <v>-39.981358597947555</v>
      </c>
      <c r="AD111" s="115">
        <f>(AB111/AB$181)*100</f>
        <v>1.9529363896554561</v>
      </c>
    </row>
    <row r="112" spans="1:30" s="32" customFormat="1">
      <c r="A112" s="31"/>
      <c r="B112" s="108" t="s">
        <v>5</v>
      </c>
      <c r="C112" s="15">
        <v>42.428327256000003</v>
      </c>
      <c r="D112" s="15">
        <v>46.932489060000009</v>
      </c>
      <c r="E112" s="114">
        <f t="shared" si="120"/>
        <v>10.61593066543308</v>
      </c>
      <c r="F112" s="15">
        <v>199.94905953200004</v>
      </c>
      <c r="G112" s="15">
        <v>297.07662373099998</v>
      </c>
      <c r="H112" s="114">
        <f t="shared" si="121"/>
        <v>48.576154559734533</v>
      </c>
      <c r="I112" s="115">
        <f>(G112/G$182)*100</f>
        <v>0.25967449823748079</v>
      </c>
      <c r="J112" s="103">
        <v>0</v>
      </c>
      <c r="K112" s="103">
        <v>1</v>
      </c>
      <c r="L112" s="106" t="s">
        <v>57</v>
      </c>
      <c r="M112" s="103">
        <v>0</v>
      </c>
      <c r="N112" s="103">
        <v>2</v>
      </c>
      <c r="O112" s="106" t="s">
        <v>57</v>
      </c>
      <c r="P112" s="115">
        <f>(N112/N$182)*100</f>
        <v>0.17761989342806395</v>
      </c>
      <c r="Q112" s="118">
        <v>78644</v>
      </c>
      <c r="R112" s="118">
        <v>77364</v>
      </c>
      <c r="S112" s="114">
        <f t="shared" si="124"/>
        <v>-1.627587609989319</v>
      </c>
      <c r="T112" s="103">
        <v>851666</v>
      </c>
      <c r="U112" s="103">
        <v>614868</v>
      </c>
      <c r="V112" s="114">
        <f t="shared" si="125"/>
        <v>-27.804092214553595</v>
      </c>
      <c r="W112" s="115">
        <f>(U112/U$182)*100</f>
        <v>0.73203964992134962</v>
      </c>
      <c r="X112" s="15">
        <v>1886.8907409000001</v>
      </c>
      <c r="Y112" s="15">
        <v>2245.9186119000001</v>
      </c>
      <c r="Z112" s="114">
        <f t="shared" si="126"/>
        <v>19.027485970319226</v>
      </c>
      <c r="AA112" s="15">
        <v>13777.363836799999</v>
      </c>
      <c r="AB112" s="15">
        <v>15374.4264678</v>
      </c>
      <c r="AC112" s="114">
        <f t="shared" si="127"/>
        <v>11.591931881294808</v>
      </c>
      <c r="AD112" s="115">
        <f>(AB112/AB$182)*100</f>
        <v>1.6829579270074617</v>
      </c>
    </row>
    <row r="113" spans="1:30" s="29" customFormat="1">
      <c r="A113" s="5"/>
      <c r="B113" s="108" t="s">
        <v>6</v>
      </c>
      <c r="C113" s="15">
        <v>7.3561135999999999E-2</v>
      </c>
      <c r="D113" s="15">
        <v>6.5177988999999992E-2</v>
      </c>
      <c r="E113" s="114">
        <f t="shared" si="120"/>
        <v>-11.396163050010548</v>
      </c>
      <c r="F113" s="15">
        <v>0.484860813</v>
      </c>
      <c r="G113" s="15">
        <v>0.84016220899999983</v>
      </c>
      <c r="H113" s="114">
        <f t="shared" si="121"/>
        <v>73.27904967234376</v>
      </c>
      <c r="I113" s="115">
        <f>(G113/G$183)*100</f>
        <v>3.8453846892372641E-2</v>
      </c>
      <c r="J113" s="103">
        <v>23</v>
      </c>
      <c r="K113" s="103">
        <v>4</v>
      </c>
      <c r="L113" s="114">
        <f t="shared" si="122"/>
        <v>-82.608695652173907</v>
      </c>
      <c r="M113" s="103">
        <v>127</v>
      </c>
      <c r="N113" s="103">
        <v>85</v>
      </c>
      <c r="O113" s="114">
        <f t="shared" si="123"/>
        <v>-33.070866141732289</v>
      </c>
      <c r="P113" s="115">
        <f>(N113/N$183)*100</f>
        <v>1.6252390057361379</v>
      </c>
      <c r="Q113" s="119">
        <v>63392</v>
      </c>
      <c r="R113" s="119">
        <v>74104</v>
      </c>
      <c r="S113" s="114">
        <f t="shared" si="124"/>
        <v>16.898031297324582</v>
      </c>
      <c r="T113" s="103">
        <v>379019</v>
      </c>
      <c r="U113" s="103">
        <v>1154460</v>
      </c>
      <c r="V113" s="114">
        <f t="shared" si="125"/>
        <v>204.59159039520446</v>
      </c>
      <c r="W113" s="115">
        <f>(U113/U$183)*100</f>
        <v>38.979798007082451</v>
      </c>
      <c r="X113" s="15">
        <v>10239.058326299999</v>
      </c>
      <c r="Y113" s="15">
        <v>9818.2648251999999</v>
      </c>
      <c r="Z113" s="114">
        <f t="shared" si="126"/>
        <v>-4.1096894625470659</v>
      </c>
      <c r="AA113" s="15">
        <v>50373.135986500012</v>
      </c>
      <c r="AB113" s="15">
        <v>159285.18126369998</v>
      </c>
      <c r="AC113" s="114">
        <f t="shared" si="127"/>
        <v>216.21057165547205</v>
      </c>
      <c r="AD113" s="115">
        <f>(AB113/AB$183)*100</f>
        <v>87.916147960012196</v>
      </c>
    </row>
    <row r="114" spans="1:30" s="29" customFormat="1">
      <c r="A114" s="5"/>
      <c r="B114" s="108" t="s">
        <v>25</v>
      </c>
      <c r="C114" s="15">
        <v>4.5141074059999999</v>
      </c>
      <c r="D114" s="15">
        <v>7.3405739320000007</v>
      </c>
      <c r="E114" s="114">
        <f t="shared" si="120"/>
        <v>62.614073432173022</v>
      </c>
      <c r="F114" s="15">
        <v>37.612072284999996</v>
      </c>
      <c r="G114" s="15">
        <v>94.077047111000027</v>
      </c>
      <c r="H114" s="114">
        <f t="shared" si="121"/>
        <v>150.12460466986482</v>
      </c>
      <c r="I114" s="115">
        <f>(G114/G$184)*100</f>
        <v>1.6636128961746715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f>(N114/N$184)*100</f>
        <v>0</v>
      </c>
      <c r="Q114" s="119">
        <v>1163</v>
      </c>
      <c r="R114" s="119">
        <v>3457</v>
      </c>
      <c r="S114" s="114">
        <f t="shared" si="124"/>
        <v>197.24849527085124</v>
      </c>
      <c r="T114" s="103">
        <v>30019</v>
      </c>
      <c r="U114" s="103">
        <v>50938</v>
      </c>
      <c r="V114" s="114">
        <f t="shared" si="125"/>
        <v>69.685865618441653</v>
      </c>
      <c r="W114" s="115">
        <f>(U114/U$184)*100</f>
        <v>0.10374016512156181</v>
      </c>
      <c r="X114" s="15">
        <v>324.27438239999998</v>
      </c>
      <c r="Y114" s="15">
        <v>439.68960510000005</v>
      </c>
      <c r="Z114" s="114">
        <f t="shared" si="126"/>
        <v>35.591841034680542</v>
      </c>
      <c r="AA114" s="15">
        <v>7415.8314278999987</v>
      </c>
      <c r="AB114" s="15">
        <v>9719.3963629999998</v>
      </c>
      <c r="AC114" s="114">
        <f t="shared" si="127"/>
        <v>31.062800678471199</v>
      </c>
      <c r="AD114" s="115">
        <f>(AB114/AB$184)*100</f>
        <v>0.63268989612755844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5">
      <c r="A116" s="16">
        <v>17</v>
      </c>
      <c r="B116" s="6" t="s">
        <v>58</v>
      </c>
      <c r="C116" s="12">
        <f>C117+C118+C119+C120+C121</f>
        <v>22.734453136587671</v>
      </c>
      <c r="D116" s="12">
        <f>D117+D118+D119+D120+D121</f>
        <v>26.913982389000001</v>
      </c>
      <c r="E116" s="110">
        <f t="shared" ref="E116:E121" si="128">((D116-C116)/C116)*100</f>
        <v>18.384120468180555</v>
      </c>
      <c r="F116" s="12">
        <f>F117+F118+F119+F120+F121</f>
        <v>156.05477390775411</v>
      </c>
      <c r="G116" s="12">
        <f>G117+G118+G119+G120+G121</f>
        <v>197.71042013699994</v>
      </c>
      <c r="H116" s="110">
        <f t="shared" ref="H116:H121" si="129">((G116-F116)/F116)*100</f>
        <v>26.69296503154014</v>
      </c>
      <c r="I116" s="111">
        <f>(G116/G$179)*100</f>
        <v>9.6335150911625408E-2</v>
      </c>
      <c r="J116" s="22">
        <f>J117+J118+J119+J120+J121</f>
        <v>3109</v>
      </c>
      <c r="K116" s="22">
        <f>K117+K118+K119+K120+K121</f>
        <v>3302</v>
      </c>
      <c r="L116" s="110">
        <f t="shared" ref="L116:L121" si="130">((K116-J116)/J116)*100</f>
        <v>6.2077838533290448</v>
      </c>
      <c r="M116" s="22">
        <f>M117+M118+M119+M120+M121</f>
        <v>20945</v>
      </c>
      <c r="N116" s="22">
        <f>N117+N118+N119+N120+N121</f>
        <v>19998</v>
      </c>
      <c r="O116" s="110">
        <f t="shared" ref="O116:O121" si="131">((N116-M116)/M116)*100</f>
        <v>-4.5213654810217232</v>
      </c>
      <c r="P116" s="111">
        <f>(N116/N$179)*100</f>
        <v>0.11340957336042126</v>
      </c>
      <c r="Q116" s="22">
        <f>Q117+Q118+Q119+Q120+Q121</f>
        <v>61191</v>
      </c>
      <c r="R116" s="22">
        <f>R117+R118+R119+R120+R121</f>
        <v>181722</v>
      </c>
      <c r="S116" s="110">
        <f t="shared" ref="S116:S121" si="132">((R116-Q116)/Q116)*100</f>
        <v>196.97504534980635</v>
      </c>
      <c r="T116" s="22">
        <f>T117+T118+T119+T120+T121</f>
        <v>1891608</v>
      </c>
      <c r="U116" s="22">
        <f>U117+U118+U119+U120+U121</f>
        <v>771999</v>
      </c>
      <c r="V116" s="110">
        <f t="shared" ref="V116:V121" si="133">((U116-T116)/T116)*100</f>
        <v>-59.188214471497268</v>
      </c>
      <c r="W116" s="111">
        <f>(U116/U$179)*100</f>
        <v>0.56740842503085531</v>
      </c>
      <c r="X116" s="12">
        <f>X117+X118+X119+X120+X121</f>
        <v>2238.1915278000001</v>
      </c>
      <c r="Y116" s="12">
        <f>Y117+Y118+Y119+Y120+Y121</f>
        <v>5032.4747441</v>
      </c>
      <c r="Z116" s="110">
        <f t="shared" ref="Z116:Z121" si="134">((Y116-X116)/X116)*100</f>
        <v>124.8455809787915</v>
      </c>
      <c r="AA116" s="12">
        <f>AA117+AA118+AA119+AA120+AA121</f>
        <v>22175.966972600003</v>
      </c>
      <c r="AB116" s="12">
        <f>AB117+AB118+AB119+AB120+AB121</f>
        <v>37639.593789700004</v>
      </c>
      <c r="AC116" s="110">
        <f t="shared" ref="AC116:AC121" si="135">((AB116-AA116)/AA116)*100</f>
        <v>69.731465762942463</v>
      </c>
      <c r="AD116" s="111">
        <f>(AB116/AB$179)*100</f>
        <v>0.93352891024442064</v>
      </c>
    </row>
    <row r="117" spans="1:30" s="29" customFormat="1">
      <c r="A117" s="5"/>
      <c r="B117" s="8" t="s">
        <v>3</v>
      </c>
      <c r="C117" s="15">
        <v>0.10268099999999998</v>
      </c>
      <c r="D117" s="15">
        <v>0.61714659999999999</v>
      </c>
      <c r="E117" s="114">
        <f t="shared" si="128"/>
        <v>501.03290774339951</v>
      </c>
      <c r="F117" s="15">
        <v>1.5369051000000002</v>
      </c>
      <c r="G117" s="15">
        <v>4.1335519999999999</v>
      </c>
      <c r="H117" s="114">
        <f t="shared" si="129"/>
        <v>168.95297569121212</v>
      </c>
      <c r="I117" s="115">
        <f>(G117/G$180)*100</f>
        <v>1.4531691521977919E-2</v>
      </c>
      <c r="J117" s="103">
        <v>5</v>
      </c>
      <c r="K117" s="103">
        <v>15</v>
      </c>
      <c r="L117" s="114">
        <f t="shared" si="130"/>
        <v>200</v>
      </c>
      <c r="M117" s="103">
        <v>2013</v>
      </c>
      <c r="N117" s="103">
        <v>80</v>
      </c>
      <c r="O117" s="114">
        <f t="shared" si="131"/>
        <v>-96.02583209140586</v>
      </c>
      <c r="P117" s="115">
        <f>(N117/N$180)*100</f>
        <v>9.6170028610583509E-3</v>
      </c>
      <c r="Q117" s="122">
        <v>0</v>
      </c>
      <c r="R117" s="122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0.17249999999999999</v>
      </c>
      <c r="Y117" s="15">
        <v>2.0166360000000001</v>
      </c>
      <c r="Z117" s="114">
        <f t="shared" si="134"/>
        <v>1069.0643478260872</v>
      </c>
      <c r="AA117" s="15">
        <v>42.239042099999999</v>
      </c>
      <c r="AB117" s="15">
        <v>7.9327373999999997</v>
      </c>
      <c r="AC117" s="114">
        <f t="shared" si="135"/>
        <v>-81.219419272768022</v>
      </c>
      <c r="AD117" s="115">
        <f>(AB117/AB$180)*100</f>
        <v>2.6213827144314299E-2</v>
      </c>
    </row>
    <row r="118" spans="1:30" s="29" customFormat="1">
      <c r="A118" s="5"/>
      <c r="B118" s="8" t="s">
        <v>4</v>
      </c>
      <c r="C118" s="15">
        <v>10.284964800000001</v>
      </c>
      <c r="D118" s="15">
        <v>10.623507800000001</v>
      </c>
      <c r="E118" s="114">
        <f t="shared" si="128"/>
        <v>3.2916301278930931</v>
      </c>
      <c r="F118" s="15">
        <v>84.528175599999997</v>
      </c>
      <c r="G118" s="15">
        <v>82.688661400000001</v>
      </c>
      <c r="H118" s="114">
        <f t="shared" si="129"/>
        <v>-2.1762142468386561</v>
      </c>
      <c r="I118" s="115">
        <f>(G118/G$181)*100</f>
        <v>0.15160140854125614</v>
      </c>
      <c r="J118" s="103">
        <v>3099</v>
      </c>
      <c r="K118" s="103">
        <v>3282</v>
      </c>
      <c r="L118" s="114">
        <f t="shared" si="130"/>
        <v>5.9051306873184899</v>
      </c>
      <c r="M118" s="103">
        <v>18759</v>
      </c>
      <c r="N118" s="103">
        <v>19816</v>
      </c>
      <c r="O118" s="114">
        <f t="shared" si="131"/>
        <v>5.6346287115517883</v>
      </c>
      <c r="P118" s="115">
        <f>(N118/N$181)*100</f>
        <v>0.11814059720739618</v>
      </c>
      <c r="Q118" s="122">
        <v>0</v>
      </c>
      <c r="R118" s="122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119.37204</v>
      </c>
      <c r="Y118" s="15">
        <v>117.4190897</v>
      </c>
      <c r="Z118" s="114">
        <f t="shared" si="134"/>
        <v>-1.6360198753409907</v>
      </c>
      <c r="AA118" s="15">
        <v>675.33578040000009</v>
      </c>
      <c r="AB118" s="15">
        <v>734.32682239999986</v>
      </c>
      <c r="AC118" s="114">
        <f t="shared" si="135"/>
        <v>8.7350683485272285</v>
      </c>
      <c r="AD118" s="115">
        <f>(AB118/AB$181)*100</f>
        <v>5.3569595058278199E-2</v>
      </c>
    </row>
    <row r="119" spans="1:30" s="29" customFormat="1">
      <c r="A119" s="5"/>
      <c r="B119" s="8" t="s">
        <v>5</v>
      </c>
      <c r="C119" s="15">
        <v>11.427472341999998</v>
      </c>
      <c r="D119" s="15">
        <v>11.973908977000001</v>
      </c>
      <c r="E119" s="114">
        <f t="shared" si="128"/>
        <v>4.7817804204316907</v>
      </c>
      <c r="F119" s="15">
        <v>48.574212610000004</v>
      </c>
      <c r="G119" s="15">
        <v>74.817556614999972</v>
      </c>
      <c r="H119" s="114">
        <f t="shared" si="129"/>
        <v>54.027317366328717</v>
      </c>
      <c r="I119" s="115">
        <f>(G119/G$182)*100</f>
        <v>6.5397981266094127E-2</v>
      </c>
      <c r="J119" s="103">
        <v>0</v>
      </c>
      <c r="K119" s="103">
        <v>2</v>
      </c>
      <c r="L119" s="106" t="s">
        <v>57</v>
      </c>
      <c r="M119" s="103">
        <v>10</v>
      </c>
      <c r="N119" s="103">
        <v>11</v>
      </c>
      <c r="O119" s="114">
        <f t="shared" si="131"/>
        <v>10</v>
      </c>
      <c r="P119" s="115">
        <f>(N119/N$182)*100</f>
        <v>0.97690941385435182</v>
      </c>
      <c r="Q119" s="122">
        <v>33554</v>
      </c>
      <c r="R119" s="122">
        <v>28941</v>
      </c>
      <c r="S119" s="114">
        <f t="shared" si="132"/>
        <v>-13.747988317339214</v>
      </c>
      <c r="T119" s="103">
        <v>371715</v>
      </c>
      <c r="U119" s="103">
        <v>194607</v>
      </c>
      <c r="V119" s="114">
        <f t="shared" si="133"/>
        <v>-47.646180541543927</v>
      </c>
      <c r="W119" s="115">
        <f>(U119/U$182)*100</f>
        <v>0.23169207074078352</v>
      </c>
      <c r="X119" s="15">
        <v>497.40502709999998</v>
      </c>
      <c r="Y119" s="15">
        <v>617.77277029999993</v>
      </c>
      <c r="Z119" s="114">
        <f t="shared" si="134"/>
        <v>24.199140869519361</v>
      </c>
      <c r="AA119" s="15">
        <v>2707.6186287</v>
      </c>
      <c r="AB119" s="15">
        <v>3784.7685665999998</v>
      </c>
      <c r="AC119" s="114">
        <f t="shared" si="135"/>
        <v>39.782188173862885</v>
      </c>
      <c r="AD119" s="115">
        <f>(AB119/AB$182)*100</f>
        <v>0.41429878860122415</v>
      </c>
    </row>
    <row r="120" spans="1:30" s="29" customFormat="1">
      <c r="A120" s="5"/>
      <c r="B120" s="8" t="s">
        <v>6</v>
      </c>
      <c r="C120" s="15">
        <v>0</v>
      </c>
      <c r="D120" s="15">
        <v>0</v>
      </c>
      <c r="E120" s="106" t="s">
        <v>57</v>
      </c>
      <c r="F120" s="15">
        <v>0</v>
      </c>
      <c r="G120" s="15">
        <v>0</v>
      </c>
      <c r="H120" s="106" t="s">
        <v>57</v>
      </c>
      <c r="I120" s="115">
        <f>(G120/G$183)*100</f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f>(N120/N$183)*100</f>
        <v>0</v>
      </c>
      <c r="Q120" s="121">
        <v>0</v>
      </c>
      <c r="R120" s="121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f>(U120/U$183)*100</f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f>(AB120/AB$183)*100</f>
        <v>0</v>
      </c>
    </row>
    <row r="121" spans="1:30" s="29" customFormat="1">
      <c r="A121" s="5"/>
      <c r="B121" s="25" t="s">
        <v>25</v>
      </c>
      <c r="C121" s="15">
        <v>0.91933499458767143</v>
      </c>
      <c r="D121" s="15">
        <v>3.6994190120000008</v>
      </c>
      <c r="E121" s="114">
        <f t="shared" si="128"/>
        <v>302.40163093750368</v>
      </c>
      <c r="F121" s="15">
        <v>21.415480597754122</v>
      </c>
      <c r="G121" s="15">
        <v>36.070650121999996</v>
      </c>
      <c r="H121" s="114">
        <f t="shared" si="129"/>
        <v>68.432596958775633</v>
      </c>
      <c r="I121" s="115">
        <f>(G121/G$184)*100</f>
        <v>0.63785589109277263</v>
      </c>
      <c r="J121" s="103">
        <v>5</v>
      </c>
      <c r="K121" s="103">
        <v>3</v>
      </c>
      <c r="L121" s="114">
        <f t="shared" si="130"/>
        <v>-40</v>
      </c>
      <c r="M121" s="103">
        <v>163</v>
      </c>
      <c r="N121" s="103">
        <v>91</v>
      </c>
      <c r="O121" s="114">
        <f t="shared" si="131"/>
        <v>-44.171779141104295</v>
      </c>
      <c r="P121" s="115">
        <f>(N121/N$184)*100</f>
        <v>0.41399390382603157</v>
      </c>
      <c r="Q121" s="119">
        <v>27637</v>
      </c>
      <c r="R121" s="119">
        <v>152781</v>
      </c>
      <c r="S121" s="114">
        <f t="shared" si="132"/>
        <v>452.81325758946338</v>
      </c>
      <c r="T121" s="103">
        <v>1519893</v>
      </c>
      <c r="U121" s="103">
        <v>577392</v>
      </c>
      <c r="V121" s="114">
        <f t="shared" si="133"/>
        <v>-62.011009985571356</v>
      </c>
      <c r="W121" s="115">
        <f>(U121/U$184)*100</f>
        <v>1.1759146692031257</v>
      </c>
      <c r="X121" s="15">
        <v>1621.2419607000002</v>
      </c>
      <c r="Y121" s="15">
        <v>4295.2662480999998</v>
      </c>
      <c r="Z121" s="114">
        <f t="shared" si="134"/>
        <v>164.93678008712789</v>
      </c>
      <c r="AA121" s="15">
        <v>18750.773521400002</v>
      </c>
      <c r="AB121" s="15">
        <v>33112.565663300004</v>
      </c>
      <c r="AC121" s="114">
        <f t="shared" si="135"/>
        <v>76.593064950142363</v>
      </c>
      <c r="AD121" s="115">
        <f>(AB121/AB$184)*100</f>
        <v>2.155482187122554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5">
      <c r="A123" s="16">
        <v>18</v>
      </c>
      <c r="B123" s="107" t="s">
        <v>40</v>
      </c>
      <c r="C123" s="12">
        <f>C124+C125+C126+C127+C128</f>
        <v>134.66652472300001</v>
      </c>
      <c r="D123" s="12">
        <f>D124+D125+D126+D127+D128</f>
        <v>230.40828728100007</v>
      </c>
      <c r="E123" s="110">
        <f t="shared" ref="E123:E128" si="136">((D123-C123)/C123)*100</f>
        <v>71.095443173375443</v>
      </c>
      <c r="F123" s="12">
        <f>F124+F125+F126+F127+F128</f>
        <v>712.24296606999997</v>
      </c>
      <c r="G123" s="12">
        <f>G124+G125+G126+G127+G128</f>
        <v>887.98094773399998</v>
      </c>
      <c r="H123" s="110">
        <f t="shared" ref="H123:H128" si="137">((G123-F123)/F123)*100</f>
        <v>24.673880969816178</v>
      </c>
      <c r="I123" s="111">
        <f>(G123/G$179)*100</f>
        <v>0.43267207943479652</v>
      </c>
      <c r="J123" s="22">
        <f>J124+J125+J126+J127+J128</f>
        <v>19185</v>
      </c>
      <c r="K123" s="22">
        <f>K124+K125+K126+K127+K128</f>
        <v>15615</v>
      </c>
      <c r="L123" s="110">
        <f t="shared" ref="L123:L128" si="138">((K123-J123)/J123)*100</f>
        <v>-18.60828772478499</v>
      </c>
      <c r="M123" s="22">
        <f>M124+M125+M126+M127+M128</f>
        <v>131820</v>
      </c>
      <c r="N123" s="22">
        <f>N124+N125+N126+N127+N128</f>
        <v>110715</v>
      </c>
      <c r="O123" s="110">
        <f t="shared" ref="O123:O128" si="139">((N123-M123)/M123)*100</f>
        <v>-16.010468821119709</v>
      </c>
      <c r="P123" s="111">
        <f>(N123/N$179)*100</f>
        <v>0.62786983271322339</v>
      </c>
      <c r="Q123" s="22">
        <f>Q124+Q125+Q126+Q127+Q128</f>
        <v>-3697</v>
      </c>
      <c r="R123" s="22">
        <f>R124+R125+R126+R127+R128</f>
        <v>16394</v>
      </c>
      <c r="S123" s="110">
        <f t="shared" ref="S123:S128" si="140">((R123-Q123)/Q123)*100</f>
        <v>-543.44062753583989</v>
      </c>
      <c r="T123" s="22">
        <f>T124+T125+T126+T127+T128</f>
        <v>157358</v>
      </c>
      <c r="U123" s="22">
        <f>U124+U125+U126+U127+U128</f>
        <v>180771</v>
      </c>
      <c r="V123" s="110">
        <f t="shared" ref="V123:V128" si="141">((U123-T123)/T123)*100</f>
        <v>14.878811372793249</v>
      </c>
      <c r="W123" s="111">
        <f>(U123/U$179)*100</f>
        <v>0.13286414671683866</v>
      </c>
      <c r="X123" s="12">
        <f>X124+X125+X126+X127+X128</f>
        <v>2574.5438351000003</v>
      </c>
      <c r="Y123" s="12">
        <f>Y124+Y125+Y126+Y127+Y128</f>
        <v>3467.5441589000002</v>
      </c>
      <c r="Z123" s="110">
        <f t="shared" ref="Z123:Z128" si="142">((Y123-X123)/X123)*100</f>
        <v>34.685768858362209</v>
      </c>
      <c r="AA123" s="12">
        <f>AA124+AA125+AA126+AA127+AA128</f>
        <v>19549.633182387995</v>
      </c>
      <c r="AB123" s="12">
        <f>AB124+AB125+AB126+AB127+AB128</f>
        <v>20351.057385200002</v>
      </c>
      <c r="AC123" s="110">
        <f t="shared" ref="AC123:AC128" si="143">((AB123-AA123)/AA123)*100</f>
        <v>4.0994334539944131</v>
      </c>
      <c r="AD123" s="111">
        <f>(AB123/AB$179)*100</f>
        <v>0.50474244034818128</v>
      </c>
    </row>
    <row r="124" spans="1:30" s="33" customFormat="1" ht="14.25" customHeight="1">
      <c r="A124" s="5"/>
      <c r="B124" s="108" t="s">
        <v>3</v>
      </c>
      <c r="C124" s="15">
        <v>9.9368125000000074</v>
      </c>
      <c r="D124" s="15">
        <v>4.5101704000000016</v>
      </c>
      <c r="E124" s="114">
        <f t="shared" si="136"/>
        <v>-54.611497399191158</v>
      </c>
      <c r="F124" s="15">
        <v>38.254911616000001</v>
      </c>
      <c r="G124" s="15">
        <v>34.366111167999996</v>
      </c>
      <c r="H124" s="114">
        <f t="shared" si="137"/>
        <v>-10.165493223551263</v>
      </c>
      <c r="I124" s="115">
        <f>(G124/G$180)*100</f>
        <v>0.12081563902023641</v>
      </c>
      <c r="J124" s="103">
        <v>154</v>
      </c>
      <c r="K124" s="103">
        <v>134</v>
      </c>
      <c r="L124" s="114">
        <f t="shared" si="138"/>
        <v>-12.987012987012985</v>
      </c>
      <c r="M124" s="103">
        <v>1106</v>
      </c>
      <c r="N124" s="103">
        <v>1085</v>
      </c>
      <c r="O124" s="114">
        <f t="shared" si="139"/>
        <v>-1.89873417721519</v>
      </c>
      <c r="P124" s="115">
        <f>(N124/N$180)*100</f>
        <v>0.13043060130310388</v>
      </c>
      <c r="Q124" s="119">
        <v>0</v>
      </c>
      <c r="R124" s="119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2.4984099000000022</v>
      </c>
      <c r="Y124" s="15">
        <v>3.626269699999999</v>
      </c>
      <c r="Z124" s="114">
        <f t="shared" si="142"/>
        <v>45.143104820389794</v>
      </c>
      <c r="AA124" s="15">
        <v>20.936979399999998</v>
      </c>
      <c r="AB124" s="15">
        <v>25.0055674</v>
      </c>
      <c r="AC124" s="114">
        <f t="shared" si="143"/>
        <v>19.43254526963905</v>
      </c>
      <c r="AD124" s="115">
        <f>(AB124/AB$180)*100</f>
        <v>8.2631201364247953E-2</v>
      </c>
    </row>
    <row r="125" spans="1:30" s="29" customFormat="1">
      <c r="A125" s="5"/>
      <c r="B125" s="108" t="s">
        <v>4</v>
      </c>
      <c r="C125" s="15">
        <v>103.77001799000001</v>
      </c>
      <c r="D125" s="15">
        <v>124.30770415100004</v>
      </c>
      <c r="E125" s="114">
        <f t="shared" si="136"/>
        <v>19.791541486462087</v>
      </c>
      <c r="F125" s="15">
        <v>582.05630381200001</v>
      </c>
      <c r="G125" s="15">
        <v>633.485981745</v>
      </c>
      <c r="H125" s="114">
        <f t="shared" si="137"/>
        <v>8.8358596232318121</v>
      </c>
      <c r="I125" s="115">
        <f>(G125/G$181)*100</f>
        <v>1.1614333271052624</v>
      </c>
      <c r="J125" s="103">
        <v>19018</v>
      </c>
      <c r="K125" s="103">
        <v>15468</v>
      </c>
      <c r="L125" s="114">
        <f t="shared" si="138"/>
        <v>-18.666526448627614</v>
      </c>
      <c r="M125" s="103">
        <v>130652</v>
      </c>
      <c r="N125" s="103">
        <v>109554</v>
      </c>
      <c r="O125" s="114">
        <f t="shared" si="139"/>
        <v>-16.148241129106328</v>
      </c>
      <c r="P125" s="115">
        <f>(N125/N$181)*100</f>
        <v>0.65314770823875057</v>
      </c>
      <c r="Q125" s="121">
        <v>0</v>
      </c>
      <c r="R125" s="121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1869.0330746000004</v>
      </c>
      <c r="Y125" s="15">
        <v>1723.1084529000002</v>
      </c>
      <c r="Z125" s="114">
        <f t="shared" si="142"/>
        <v>-7.8074927449440752</v>
      </c>
      <c r="AA125" s="15">
        <v>10664.039567399997</v>
      </c>
      <c r="AB125" s="15">
        <v>10219.827207</v>
      </c>
      <c r="AC125" s="114">
        <f t="shared" si="143"/>
        <v>-4.165516806201242</v>
      </c>
      <c r="AD125" s="115">
        <f>(AB125/AB$181)*100</f>
        <v>0.74554270434418002</v>
      </c>
    </row>
    <row r="126" spans="1:30" s="29" customFormat="1">
      <c r="A126" s="5"/>
      <c r="B126" s="108" t="s">
        <v>5</v>
      </c>
      <c r="C126" s="15">
        <v>0</v>
      </c>
      <c r="D126" s="15">
        <v>0</v>
      </c>
      <c r="E126" s="106" t="s">
        <v>57</v>
      </c>
      <c r="F126" s="15">
        <v>0</v>
      </c>
      <c r="G126" s="15">
        <v>0</v>
      </c>
      <c r="H126" s="106" t="s">
        <v>57</v>
      </c>
      <c r="I126" s="115">
        <f>(G126/G$182)*100</f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f>(N126/N$182)*100</f>
        <v>0</v>
      </c>
      <c r="Q126" s="119">
        <v>-409</v>
      </c>
      <c r="R126" s="119">
        <v>-213</v>
      </c>
      <c r="S126" s="114">
        <f t="shared" si="140"/>
        <v>-47.921760391198042</v>
      </c>
      <c r="T126" s="103">
        <v>-4712</v>
      </c>
      <c r="U126" s="103">
        <v>-2853</v>
      </c>
      <c r="V126" s="114">
        <f t="shared" si="141"/>
        <v>-39.452461799660441</v>
      </c>
      <c r="W126" s="115">
        <f>(U126/U$182)*100</f>
        <v>-3.3966788338726525E-3</v>
      </c>
      <c r="X126" s="15">
        <v>-63.104898400000003</v>
      </c>
      <c r="Y126" s="15">
        <v>-33.159790000000001</v>
      </c>
      <c r="Z126" s="114">
        <f t="shared" si="142"/>
        <v>-47.45290644505657</v>
      </c>
      <c r="AA126" s="15">
        <v>-464.34108881200001</v>
      </c>
      <c r="AB126" s="15">
        <v>-316.09410149999997</v>
      </c>
      <c r="AC126" s="114">
        <f t="shared" si="143"/>
        <v>-31.92631254995862</v>
      </c>
      <c r="AD126" s="115">
        <f>(AB126/AB$182)*100</f>
        <v>-3.4601165442748952E-2</v>
      </c>
    </row>
    <row r="127" spans="1:30" s="29" customFormat="1">
      <c r="A127" s="5"/>
      <c r="B127" s="108" t="s">
        <v>6</v>
      </c>
      <c r="C127" s="15">
        <v>19.804197251999998</v>
      </c>
      <c r="D127" s="15">
        <v>92.630591733000003</v>
      </c>
      <c r="E127" s="114">
        <f t="shared" si="136"/>
        <v>367.73212039001163</v>
      </c>
      <c r="F127" s="15">
        <v>83.304061788999988</v>
      </c>
      <c r="G127" s="15">
        <v>197.26032995900002</v>
      </c>
      <c r="H127" s="114">
        <f t="shared" si="137"/>
        <v>136.79557241595097</v>
      </c>
      <c r="I127" s="115">
        <f>(G127/G$183)*100</f>
        <v>9.0285166899030287</v>
      </c>
      <c r="J127" s="103">
        <v>5</v>
      </c>
      <c r="K127" s="103">
        <v>6</v>
      </c>
      <c r="L127" s="114">
        <f t="shared" si="138"/>
        <v>20</v>
      </c>
      <c r="M127" s="103">
        <v>22</v>
      </c>
      <c r="N127" s="103">
        <v>31</v>
      </c>
      <c r="O127" s="114">
        <f t="shared" si="139"/>
        <v>40.909090909090914</v>
      </c>
      <c r="P127" s="115">
        <f>(N127/N$183)*100</f>
        <v>0.59273422562141498</v>
      </c>
      <c r="Q127" s="119">
        <v>3277</v>
      </c>
      <c r="R127" s="119">
        <v>1338</v>
      </c>
      <c r="S127" s="114">
        <f t="shared" si="140"/>
        <v>-59.169972535855962</v>
      </c>
      <c r="T127" s="103">
        <v>11798</v>
      </c>
      <c r="U127" s="103">
        <v>12952</v>
      </c>
      <c r="V127" s="114">
        <f t="shared" si="141"/>
        <v>9.7813188676046785</v>
      </c>
      <c r="W127" s="115">
        <f>(U127/U$183)*100</f>
        <v>0.43731817801199852</v>
      </c>
      <c r="X127" s="15">
        <v>0.30356790000000006</v>
      </c>
      <c r="Y127" s="15">
        <v>0.355269</v>
      </c>
      <c r="Z127" s="114">
        <f t="shared" si="142"/>
        <v>17.031148550291363</v>
      </c>
      <c r="AA127" s="15">
        <v>-114.05453020000003</v>
      </c>
      <c r="AB127" s="15">
        <v>21.493736500000001</v>
      </c>
      <c r="AC127" s="114">
        <f t="shared" si="143"/>
        <v>-118.84514053261164</v>
      </c>
      <c r="AD127" s="115">
        <f>(AB127/AB$183)*100</f>
        <v>1.1863291383139808E-2</v>
      </c>
    </row>
    <row r="128" spans="1:30" s="29" customFormat="1">
      <c r="A128" s="5"/>
      <c r="B128" s="108" t="s">
        <v>25</v>
      </c>
      <c r="C128" s="15">
        <v>1.155496981</v>
      </c>
      <c r="D128" s="15">
        <v>8.9598209969999978</v>
      </c>
      <c r="E128" s="114">
        <f t="shared" si="136"/>
        <v>675.40842982089964</v>
      </c>
      <c r="F128" s="15">
        <v>8.6276888530000004</v>
      </c>
      <c r="G128" s="15">
        <v>22.868524861999994</v>
      </c>
      <c r="H128" s="114">
        <f t="shared" si="137"/>
        <v>165.05968459963879</v>
      </c>
      <c r="I128" s="115">
        <f>(G128/G$184)*100</f>
        <v>0.40439590787778801</v>
      </c>
      <c r="J128" s="103">
        <v>8</v>
      </c>
      <c r="K128" s="103">
        <v>7</v>
      </c>
      <c r="L128" s="114">
        <f t="shared" si="138"/>
        <v>-12.5</v>
      </c>
      <c r="M128" s="103">
        <v>40</v>
      </c>
      <c r="N128" s="103">
        <v>45</v>
      </c>
      <c r="O128" s="114">
        <f t="shared" si="139"/>
        <v>12.5</v>
      </c>
      <c r="P128" s="115">
        <f>(N128/N$184)*100</f>
        <v>0.20472226013375189</v>
      </c>
      <c r="Q128" s="118">
        <v>-6565</v>
      </c>
      <c r="R128" s="118">
        <v>15269</v>
      </c>
      <c r="S128" s="114">
        <f t="shared" si="140"/>
        <v>-332.58187357197261</v>
      </c>
      <c r="T128" s="103">
        <v>150272</v>
      </c>
      <c r="U128" s="103">
        <v>170672</v>
      </c>
      <c r="V128" s="114">
        <f t="shared" si="141"/>
        <v>13.575383304940376</v>
      </c>
      <c r="W128" s="115">
        <f>(U128/U$184)*100</f>
        <v>0.34759004008063132</v>
      </c>
      <c r="X128" s="15">
        <v>765.81368109999994</v>
      </c>
      <c r="Y128" s="15">
        <v>1773.6139573000003</v>
      </c>
      <c r="Z128" s="114">
        <f t="shared" si="142"/>
        <v>131.59862523641723</v>
      </c>
      <c r="AA128" s="15">
        <v>9443.0522545999993</v>
      </c>
      <c r="AB128" s="15">
        <v>10400.8249758</v>
      </c>
      <c r="AC128" s="114">
        <f t="shared" si="143"/>
        <v>10.142618036805214</v>
      </c>
      <c r="AD128" s="115">
        <f>(AB128/AB$184)*100</f>
        <v>0.67704789760715911</v>
      </c>
    </row>
    <row r="129" spans="1:30" s="29" customFormat="1">
      <c r="A129" s="5"/>
      <c r="B129" s="108"/>
      <c r="C129" s="15"/>
      <c r="D129" s="15"/>
      <c r="E129" s="114"/>
      <c r="F129" s="15"/>
      <c r="G129" s="15"/>
      <c r="H129" s="114"/>
      <c r="I129" s="115"/>
      <c r="J129" s="103"/>
      <c r="K129" s="103"/>
      <c r="L129" s="114"/>
      <c r="M129" s="103"/>
      <c r="N129" s="103"/>
      <c r="O129" s="114"/>
      <c r="P129" s="115"/>
      <c r="Q129" s="118"/>
      <c r="R129" s="118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5">
      <c r="A130" s="16">
        <v>19</v>
      </c>
      <c r="B130" s="107" t="s">
        <v>12</v>
      </c>
      <c r="C130" s="12">
        <f>C131+C132+C133+C134+C135</f>
        <v>5.8179999999999994E-4</v>
      </c>
      <c r="D130" s="12">
        <f>D131+D132+D133+D134+D135</f>
        <v>0</v>
      </c>
      <c r="E130" s="124" t="s">
        <v>57</v>
      </c>
      <c r="F130" s="12">
        <f>F131+F132+F133+F134+F135</f>
        <v>1.7286999999999999E-3</v>
      </c>
      <c r="G130" s="12">
        <f>G131+G132+G133+G134+G135</f>
        <v>1.197E-4</v>
      </c>
      <c r="H130" s="124" t="s">
        <v>57</v>
      </c>
      <c r="I130" s="111">
        <f>(G130/G$179)*100</f>
        <v>5.832427828604651E-8</v>
      </c>
      <c r="J130" s="22">
        <f>J131+J132+J133+J134+J135</f>
        <v>0</v>
      </c>
      <c r="K130" s="22">
        <f>K131+K132+K133+K134+K135</f>
        <v>0</v>
      </c>
      <c r="L130" s="124" t="s">
        <v>57</v>
      </c>
      <c r="M130" s="22">
        <f>M131+M132+M133+M134+M135</f>
        <v>0</v>
      </c>
      <c r="N130" s="22">
        <f>N131+N132+N133+N134+N135</f>
        <v>0</v>
      </c>
      <c r="O130" s="124" t="s">
        <v>57</v>
      </c>
      <c r="P130" s="111">
        <f>(N130/N$179)*100</f>
        <v>0</v>
      </c>
      <c r="Q130" s="22">
        <f>Q131+Q132+Q133+Q134+Q135</f>
        <v>0</v>
      </c>
      <c r="R130" s="22">
        <f>R131+R132+R133+R134+R135</f>
        <v>0</v>
      </c>
      <c r="S130" s="124" t="s">
        <v>57</v>
      </c>
      <c r="T130" s="22">
        <f>T131+T132+T133+T134+T135</f>
        <v>0</v>
      </c>
      <c r="U130" s="22">
        <f>U131+U132+U133+U134+U135</f>
        <v>0</v>
      </c>
      <c r="V130" s="124" t="s">
        <v>57</v>
      </c>
      <c r="W130" s="124" t="s">
        <v>57</v>
      </c>
      <c r="X130" s="12">
        <f>X131+X132+X133+X134+X135</f>
        <v>0</v>
      </c>
      <c r="Y130" s="12">
        <f>Y131+Y132+Y133+Y134+Y135</f>
        <v>0</v>
      </c>
      <c r="Z130" s="124" t="s">
        <v>57</v>
      </c>
      <c r="AA130" s="12">
        <f>AA131+AA132+AA133+AA134+AA135</f>
        <v>0</v>
      </c>
      <c r="AB130" s="12">
        <f>AB131+AB132+AB133+AB134+AB135</f>
        <v>0</v>
      </c>
      <c r="AC130" s="124" t="s">
        <v>57</v>
      </c>
      <c r="AD130" s="111">
        <f>(AB130/AB$179)*100</f>
        <v>0</v>
      </c>
    </row>
    <row r="131" spans="1:30" s="29" customFormat="1">
      <c r="A131" s="5"/>
      <c r="B131" s="108" t="s">
        <v>3</v>
      </c>
      <c r="C131" s="15">
        <v>0</v>
      </c>
      <c r="D131" s="15">
        <v>0</v>
      </c>
      <c r="E131" s="106" t="s">
        <v>57</v>
      </c>
      <c r="F131" s="15">
        <v>0</v>
      </c>
      <c r="G131" s="15">
        <v>0</v>
      </c>
      <c r="H131" s="106" t="s">
        <v>57</v>
      </c>
      <c r="I131" s="115">
        <f>(G131/G$180)*100</f>
        <v>0</v>
      </c>
      <c r="J131" s="103">
        <v>0</v>
      </c>
      <c r="K131" s="103">
        <v>0</v>
      </c>
      <c r="L131" s="106" t="s">
        <v>57</v>
      </c>
      <c r="M131" s="103">
        <v>0</v>
      </c>
      <c r="N131" s="103">
        <v>0</v>
      </c>
      <c r="O131" s="106" t="s">
        <v>57</v>
      </c>
      <c r="P131" s="115">
        <f>(N131/N$180)*100</f>
        <v>0</v>
      </c>
      <c r="Q131" s="119">
        <v>0</v>
      </c>
      <c r="R131" s="119">
        <v>0</v>
      </c>
      <c r="S131" s="106" t="s">
        <v>57</v>
      </c>
      <c r="T131" s="103">
        <v>0</v>
      </c>
      <c r="U131" s="103">
        <v>0</v>
      </c>
      <c r="V131" s="106" t="s">
        <v>57</v>
      </c>
      <c r="W131" s="106" t="s">
        <v>57</v>
      </c>
      <c r="X131" s="15">
        <v>0</v>
      </c>
      <c r="Y131" s="15">
        <v>0</v>
      </c>
      <c r="Z131" s="106" t="s">
        <v>57</v>
      </c>
      <c r="AA131" s="15">
        <v>0</v>
      </c>
      <c r="AB131" s="15">
        <v>0</v>
      </c>
      <c r="AC131" s="106" t="s">
        <v>57</v>
      </c>
      <c r="AD131" s="115">
        <f>(AB131/AB$180)*100</f>
        <v>0</v>
      </c>
    </row>
    <row r="132" spans="1:30" s="29" customFormat="1">
      <c r="A132" s="5"/>
      <c r="B132" s="108" t="s">
        <v>4</v>
      </c>
      <c r="C132" s="15">
        <v>5.8179999999999994E-4</v>
      </c>
      <c r="D132" s="15">
        <v>0</v>
      </c>
      <c r="E132" s="106" t="s">
        <v>57</v>
      </c>
      <c r="F132" s="15">
        <v>1.7286999999999999E-3</v>
      </c>
      <c r="G132" s="15">
        <v>1.197E-4</v>
      </c>
      <c r="H132" s="106" t="s">
        <v>57</v>
      </c>
      <c r="I132" s="115">
        <f>(G132/G$181)*100</f>
        <v>2.1945800421904473E-7</v>
      </c>
      <c r="J132" s="103">
        <v>0</v>
      </c>
      <c r="K132" s="103">
        <v>0</v>
      </c>
      <c r="L132" s="106" t="s">
        <v>57</v>
      </c>
      <c r="M132" s="103">
        <v>0</v>
      </c>
      <c r="N132" s="103">
        <v>0</v>
      </c>
      <c r="O132" s="106" t="s">
        <v>57</v>
      </c>
      <c r="P132" s="115">
        <f>(N132/N$181)*100</f>
        <v>0</v>
      </c>
      <c r="Q132" s="119">
        <v>0</v>
      </c>
      <c r="R132" s="119">
        <v>0</v>
      </c>
      <c r="S132" s="106" t="s">
        <v>57</v>
      </c>
      <c r="T132" s="103">
        <v>0</v>
      </c>
      <c r="U132" s="103">
        <v>0</v>
      </c>
      <c r="V132" s="106" t="s">
        <v>57</v>
      </c>
      <c r="W132" s="106" t="s">
        <v>57</v>
      </c>
      <c r="X132" s="15">
        <v>0</v>
      </c>
      <c r="Y132" s="15">
        <v>0</v>
      </c>
      <c r="Z132" s="106" t="s">
        <v>57</v>
      </c>
      <c r="AA132" s="15">
        <v>0</v>
      </c>
      <c r="AB132" s="15">
        <v>0</v>
      </c>
      <c r="AC132" s="106" t="s">
        <v>57</v>
      </c>
      <c r="AD132" s="115">
        <f>(AB132/AB$181)*100</f>
        <v>0</v>
      </c>
    </row>
    <row r="133" spans="1:30" s="29" customFormat="1">
      <c r="A133" s="5"/>
      <c r="B133" s="108" t="s">
        <v>5</v>
      </c>
      <c r="C133" s="15">
        <v>0</v>
      </c>
      <c r="D133" s="15">
        <v>0</v>
      </c>
      <c r="E133" s="106" t="s">
        <v>57</v>
      </c>
      <c r="F133" s="15">
        <v>0</v>
      </c>
      <c r="G133" s="15">
        <v>0</v>
      </c>
      <c r="H133" s="106" t="s">
        <v>57</v>
      </c>
      <c r="I133" s="115">
        <f>(G133/G$182)*100</f>
        <v>0</v>
      </c>
      <c r="J133" s="103">
        <v>0</v>
      </c>
      <c r="K133" s="103">
        <v>0</v>
      </c>
      <c r="L133" s="106" t="s">
        <v>57</v>
      </c>
      <c r="M133" s="103">
        <v>0</v>
      </c>
      <c r="N133" s="103">
        <v>0</v>
      </c>
      <c r="O133" s="106" t="s">
        <v>57</v>
      </c>
      <c r="P133" s="115">
        <f>(N133/N$182)*100</f>
        <v>0</v>
      </c>
      <c r="Q133" s="119">
        <v>0</v>
      </c>
      <c r="R133" s="119">
        <v>0</v>
      </c>
      <c r="S133" s="106" t="s">
        <v>57</v>
      </c>
      <c r="T133" s="103">
        <v>0</v>
      </c>
      <c r="U133" s="103">
        <v>0</v>
      </c>
      <c r="V133" s="106" t="s">
        <v>57</v>
      </c>
      <c r="W133" s="106" t="s">
        <v>57</v>
      </c>
      <c r="X133" s="15">
        <v>0</v>
      </c>
      <c r="Y133" s="15">
        <v>0</v>
      </c>
      <c r="Z133" s="106" t="s">
        <v>57</v>
      </c>
      <c r="AA133" s="15">
        <v>0</v>
      </c>
      <c r="AB133" s="15">
        <v>0</v>
      </c>
      <c r="AC133" s="106" t="s">
        <v>57</v>
      </c>
      <c r="AD133" s="115">
        <f>(AB133/AB$182)*100</f>
        <v>0</v>
      </c>
    </row>
    <row r="134" spans="1:30" s="29" customFormat="1">
      <c r="A134" s="5"/>
      <c r="B134" s="108" t="s">
        <v>6</v>
      </c>
      <c r="C134" s="15">
        <v>0</v>
      </c>
      <c r="D134" s="15">
        <v>0</v>
      </c>
      <c r="E134" s="106" t="s">
        <v>57</v>
      </c>
      <c r="F134" s="15">
        <v>0</v>
      </c>
      <c r="G134" s="15">
        <v>0</v>
      </c>
      <c r="H134" s="106" t="s">
        <v>57</v>
      </c>
      <c r="I134" s="115">
        <f>(G134/G$183)*100</f>
        <v>0</v>
      </c>
      <c r="J134" s="103">
        <v>0</v>
      </c>
      <c r="K134" s="103">
        <v>0</v>
      </c>
      <c r="L134" s="106" t="s">
        <v>57</v>
      </c>
      <c r="M134" s="103">
        <v>0</v>
      </c>
      <c r="N134" s="103">
        <v>0</v>
      </c>
      <c r="O134" s="106" t="s">
        <v>57</v>
      </c>
      <c r="P134" s="115">
        <f>(N134/N$183)*100</f>
        <v>0</v>
      </c>
      <c r="Q134" s="121">
        <v>0</v>
      </c>
      <c r="R134" s="121">
        <v>0</v>
      </c>
      <c r="S134" s="106" t="s">
        <v>57</v>
      </c>
      <c r="T134" s="103">
        <v>0</v>
      </c>
      <c r="U134" s="103">
        <v>0</v>
      </c>
      <c r="V134" s="106" t="s">
        <v>57</v>
      </c>
      <c r="W134" s="106" t="s">
        <v>57</v>
      </c>
      <c r="X134" s="15">
        <v>0</v>
      </c>
      <c r="Y134" s="15">
        <v>0</v>
      </c>
      <c r="Z134" s="106" t="s">
        <v>57</v>
      </c>
      <c r="AA134" s="15">
        <v>0</v>
      </c>
      <c r="AB134" s="15">
        <v>0</v>
      </c>
      <c r="AC134" s="106" t="s">
        <v>57</v>
      </c>
      <c r="AD134" s="115">
        <f>(AB134/AB$183)*100</f>
        <v>0</v>
      </c>
    </row>
    <row r="135" spans="1:30" s="29" customFormat="1">
      <c r="A135" s="5"/>
      <c r="B135" s="108" t="s">
        <v>25</v>
      </c>
      <c r="C135" s="15">
        <v>0</v>
      </c>
      <c r="D135" s="15">
        <v>0</v>
      </c>
      <c r="E135" s="106" t="s">
        <v>57</v>
      </c>
      <c r="F135" s="15">
        <v>0</v>
      </c>
      <c r="G135" s="15">
        <v>0</v>
      </c>
      <c r="H135" s="106" t="s">
        <v>57</v>
      </c>
      <c r="I135" s="115">
        <f>(G135/G$184)*100</f>
        <v>0</v>
      </c>
      <c r="J135" s="103">
        <v>0</v>
      </c>
      <c r="K135" s="103">
        <v>0</v>
      </c>
      <c r="L135" s="106" t="s">
        <v>57</v>
      </c>
      <c r="M135" s="103">
        <v>0</v>
      </c>
      <c r="N135" s="103">
        <v>0</v>
      </c>
      <c r="O135" s="106" t="s">
        <v>57</v>
      </c>
      <c r="P135" s="115">
        <f>(N135/N$184)*100</f>
        <v>0</v>
      </c>
      <c r="Q135" s="119">
        <v>0</v>
      </c>
      <c r="R135" s="119">
        <v>0</v>
      </c>
      <c r="S135" s="106" t="s">
        <v>57</v>
      </c>
      <c r="T135" s="103">
        <v>0</v>
      </c>
      <c r="U135" s="103">
        <v>0</v>
      </c>
      <c r="V135" s="106" t="s">
        <v>57</v>
      </c>
      <c r="W135" s="106" t="s">
        <v>57</v>
      </c>
      <c r="X135" s="15">
        <v>0</v>
      </c>
      <c r="Y135" s="15">
        <v>0</v>
      </c>
      <c r="Z135" s="106" t="s">
        <v>57</v>
      </c>
      <c r="AA135" s="15">
        <v>0</v>
      </c>
      <c r="AB135" s="15">
        <v>0</v>
      </c>
      <c r="AC135" s="106" t="s">
        <v>57</v>
      </c>
      <c r="AD135" s="115">
        <f>(AB135/AB$184)*100</f>
        <v>0</v>
      </c>
    </row>
    <row r="136" spans="1:30" s="29" customFormat="1">
      <c r="A136" s="5"/>
      <c r="B136" s="108"/>
      <c r="C136" s="15"/>
      <c r="D136" s="15"/>
      <c r="E136" s="114"/>
      <c r="F136" s="15"/>
      <c r="G136" s="15"/>
      <c r="H136" s="114"/>
      <c r="I136" s="115"/>
      <c r="J136" s="103"/>
      <c r="K136" s="103"/>
      <c r="L136" s="114"/>
      <c r="M136" s="103"/>
      <c r="N136" s="103"/>
      <c r="O136" s="114"/>
      <c r="P136" s="115"/>
      <c r="Q136" s="119"/>
      <c r="R136" s="119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5">
      <c r="A137" s="19">
        <v>20</v>
      </c>
      <c r="B137" s="107" t="s">
        <v>7</v>
      </c>
      <c r="C137" s="12">
        <f>C138+C139+C140+C141+C142</f>
        <v>2322.4378658790024</v>
      </c>
      <c r="D137" s="12">
        <f>D138+D139+D140+D141+D142</f>
        <v>2943.0865827700009</v>
      </c>
      <c r="E137" s="110">
        <f t="shared" ref="E137:E142" si="144">((D137-C137)/C137)*100</f>
        <v>26.724018153919211</v>
      </c>
      <c r="F137" s="12">
        <f>F138+F139+F140+F141+F142</f>
        <v>14438.411409250009</v>
      </c>
      <c r="G137" s="12">
        <f>G138+G139+G140+G141+G142</f>
        <v>18791.996671632016</v>
      </c>
      <c r="H137" s="110">
        <f t="shared" ref="H137:H142" si="145">((G137-F137)/F137)*100</f>
        <v>30.152799632741239</v>
      </c>
      <c r="I137" s="111">
        <f>(G137/G$179)*100</f>
        <v>9.1564715407412329</v>
      </c>
      <c r="J137" s="22">
        <f>J138+J139+J140+J141+J142</f>
        <v>211585</v>
      </c>
      <c r="K137" s="22">
        <f>K138+K139+K140+K141+K142</f>
        <v>242041</v>
      </c>
      <c r="L137" s="110">
        <f t="shared" ref="L137:L142" si="146">((K137-J137)/J137)*100</f>
        <v>14.394215090861827</v>
      </c>
      <c r="M137" s="22">
        <f>M138+M139+M140+M141+M142</f>
        <v>1095957</v>
      </c>
      <c r="N137" s="22">
        <f>N138+N139+N140+N141+N142</f>
        <v>1310995</v>
      </c>
      <c r="O137" s="110">
        <f t="shared" ref="O137:O142" si="147">((N137-M137)/M137)*100</f>
        <v>19.621025277451579</v>
      </c>
      <c r="P137" s="111">
        <f>(N137/N$179)*100</f>
        <v>7.4347126526475389</v>
      </c>
      <c r="Q137" s="22">
        <f>Q138+Q139+Q140+Q141+Q142</f>
        <v>1053531</v>
      </c>
      <c r="R137" s="22">
        <f>R138+R139+R140+R141+R142</f>
        <v>1059356</v>
      </c>
      <c r="S137" s="110">
        <f t="shared" ref="S137:S142" si="148">((R137-Q137)/Q137)*100</f>
        <v>0.55290257239701535</v>
      </c>
      <c r="T137" s="22">
        <f>T138+T139+T140+T141+T142</f>
        <v>6988750</v>
      </c>
      <c r="U137" s="22">
        <f>U138+U139+U140+U141+U142</f>
        <v>7445784</v>
      </c>
      <c r="V137" s="110">
        <f t="shared" ref="V137:V142" si="149">((U137-T137)/T137)*100</f>
        <v>6.5395671615095683</v>
      </c>
      <c r="W137" s="111">
        <f>(U137/U$179)*100</f>
        <v>5.4725466905526323</v>
      </c>
      <c r="X137" s="12">
        <f>X138+X139+X140+X141+X142</f>
        <v>53073.528414999993</v>
      </c>
      <c r="Y137" s="12">
        <f>Y138+Y139+Y140+Y141+Y142</f>
        <v>56783.377173000001</v>
      </c>
      <c r="Z137" s="110">
        <f t="shared" ref="Z137:Z142" si="150">((Y137-X137)/X137)*100</f>
        <v>6.9900171870832413</v>
      </c>
      <c r="AA137" s="12">
        <f>AA138+AA139+AA140+AA141+AA142</f>
        <v>363454.34476000001</v>
      </c>
      <c r="AB137" s="12">
        <f>AB138+AB139+AB140+AB141+AB142</f>
        <v>377124.15834899998</v>
      </c>
      <c r="AC137" s="110">
        <f t="shared" ref="AC137:AC142" si="151">((AB137-AA137)/AA137)*100</f>
        <v>3.7610813534301157</v>
      </c>
      <c r="AD137" s="111">
        <f>(AB137/AB$179)*100</f>
        <v>9.353350265611148</v>
      </c>
    </row>
    <row r="138" spans="1:30" s="29" customFormat="1">
      <c r="A138" s="9"/>
      <c r="B138" s="109" t="s">
        <v>3</v>
      </c>
      <c r="C138" s="15">
        <v>307.54565697600026</v>
      </c>
      <c r="D138" s="15">
        <v>510.38070099600088</v>
      </c>
      <c r="E138" s="114">
        <f t="shared" si="144"/>
        <v>65.952823400081101</v>
      </c>
      <c r="F138" s="15">
        <v>1724.1326888900012</v>
      </c>
      <c r="G138" s="15">
        <v>2820.8695120100015</v>
      </c>
      <c r="H138" s="114">
        <f t="shared" si="145"/>
        <v>63.61092914641511</v>
      </c>
      <c r="I138" s="115">
        <f>(G138/G$180)*100</f>
        <v>9.9168960671794437</v>
      </c>
      <c r="J138" s="103">
        <v>5296</v>
      </c>
      <c r="K138" s="103">
        <v>8772</v>
      </c>
      <c r="L138" s="114">
        <f t="shared" si="146"/>
        <v>65.634441087613297</v>
      </c>
      <c r="M138" s="103">
        <v>32388</v>
      </c>
      <c r="N138" s="103">
        <v>66348</v>
      </c>
      <c r="O138" s="114">
        <f t="shared" si="147"/>
        <v>104.85364949981475</v>
      </c>
      <c r="P138" s="115">
        <f>(N138/N$180)*100</f>
        <v>7.9758613228187434</v>
      </c>
      <c r="Q138" s="118">
        <v>0</v>
      </c>
      <c r="R138" s="118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249.811375</v>
      </c>
      <c r="Y138" s="15">
        <v>433.36416300000002</v>
      </c>
      <c r="Z138" s="114">
        <f t="shared" si="150"/>
        <v>73.476553259434255</v>
      </c>
      <c r="AA138" s="15">
        <v>1482.0787129999999</v>
      </c>
      <c r="AB138" s="15">
        <v>2727.3399380000005</v>
      </c>
      <c r="AC138" s="114">
        <f t="shared" si="151"/>
        <v>84.021261089389981</v>
      </c>
      <c r="AD138" s="115">
        <f>(AB138/AB$180)*100</f>
        <v>9.0125279702964693</v>
      </c>
    </row>
    <row r="139" spans="1:30" s="29" customFormat="1">
      <c r="A139" s="9"/>
      <c r="B139" s="109" t="s">
        <v>4</v>
      </c>
      <c r="C139" s="15">
        <v>1584.8864282870002</v>
      </c>
      <c r="D139" s="15">
        <v>1872.2890543109988</v>
      </c>
      <c r="E139" s="114">
        <f t="shared" si="144"/>
        <v>18.13395716528618</v>
      </c>
      <c r="F139" s="15">
        <v>6405.6602804500035</v>
      </c>
      <c r="G139" s="15">
        <v>8790.7659347480112</v>
      </c>
      <c r="H139" s="114">
        <f t="shared" si="145"/>
        <v>37.234345092844229</v>
      </c>
      <c r="I139" s="115">
        <f>(G139/G$181)*100</f>
        <v>16.11699204341323</v>
      </c>
      <c r="J139" s="103">
        <v>206240</v>
      </c>
      <c r="K139" s="103">
        <v>233244</v>
      </c>
      <c r="L139" s="114">
        <f t="shared" si="146"/>
        <v>13.093483320403413</v>
      </c>
      <c r="M139" s="103">
        <v>1063178</v>
      </c>
      <c r="N139" s="103">
        <v>1244444</v>
      </c>
      <c r="O139" s="114">
        <f t="shared" si="147"/>
        <v>17.049449856938349</v>
      </c>
      <c r="P139" s="115">
        <f>(N139/N$181)*100</f>
        <v>7.419224735121162</v>
      </c>
      <c r="Q139" s="119">
        <v>0</v>
      </c>
      <c r="R139" s="119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15851.440529999998</v>
      </c>
      <c r="Y139" s="15">
        <v>19034.699311</v>
      </c>
      <c r="Z139" s="114">
        <f t="shared" si="150"/>
        <v>20.081826474858577</v>
      </c>
      <c r="AA139" s="15">
        <v>85102.946257000003</v>
      </c>
      <c r="AB139" s="15">
        <v>102896.58097700001</v>
      </c>
      <c r="AC139" s="114">
        <f t="shared" si="151"/>
        <v>20.908365106732617</v>
      </c>
      <c r="AD139" s="115">
        <f>(AB139/AB$181)*100</f>
        <v>7.5063691093346376</v>
      </c>
    </row>
    <row r="140" spans="1:30" s="29" customFormat="1">
      <c r="A140" s="9"/>
      <c r="B140" s="109" t="s">
        <v>5</v>
      </c>
      <c r="C140" s="15">
        <v>402.05957331300158</v>
      </c>
      <c r="D140" s="15">
        <v>523.97279479400106</v>
      </c>
      <c r="E140" s="114">
        <f t="shared" si="144"/>
        <v>30.322178496192798</v>
      </c>
      <c r="F140" s="15">
        <v>6035.1386687400054</v>
      </c>
      <c r="G140" s="15">
        <v>6882.5399283230017</v>
      </c>
      <c r="H140" s="114">
        <f t="shared" si="145"/>
        <v>14.04112326320273</v>
      </c>
      <c r="I140" s="115">
        <f>(G140/G$182)*100</f>
        <v>6.0160240144139143</v>
      </c>
      <c r="J140" s="103">
        <v>35</v>
      </c>
      <c r="K140" s="103">
        <v>16</v>
      </c>
      <c r="L140" s="114">
        <f t="shared" si="146"/>
        <v>-54.285714285714285</v>
      </c>
      <c r="M140" s="103">
        <v>120</v>
      </c>
      <c r="N140" s="103">
        <v>118</v>
      </c>
      <c r="O140" s="114">
        <f t="shared" si="147"/>
        <v>-1.6666666666666667</v>
      </c>
      <c r="P140" s="115">
        <f>(N140/N$182)*100</f>
        <v>10.479573712255773</v>
      </c>
      <c r="Q140" s="119">
        <v>27940</v>
      </c>
      <c r="R140" s="119">
        <v>34832</v>
      </c>
      <c r="S140" s="114">
        <f t="shared" si="148"/>
        <v>24.667143879742305</v>
      </c>
      <c r="T140" s="103">
        <v>241522</v>
      </c>
      <c r="U140" s="103">
        <v>249303</v>
      </c>
      <c r="V140" s="114">
        <f t="shared" si="149"/>
        <v>3.2216526858836878</v>
      </c>
      <c r="W140" s="115">
        <f>(U140/U$182)*100</f>
        <v>0.29681115433612126</v>
      </c>
      <c r="X140" s="15">
        <v>5249.0993810000018</v>
      </c>
      <c r="Y140" s="15">
        <v>6075.5394990000004</v>
      </c>
      <c r="Z140" s="114">
        <f t="shared" si="150"/>
        <v>15.744417432663546</v>
      </c>
      <c r="AA140" s="15">
        <v>33734.597626000002</v>
      </c>
      <c r="AB140" s="15">
        <v>41846.933017000003</v>
      </c>
      <c r="AC140" s="114">
        <f t="shared" si="151"/>
        <v>24.047523794229708</v>
      </c>
      <c r="AD140" s="115">
        <f>(AB140/AB$182)*100</f>
        <v>4.5807645436017435</v>
      </c>
    </row>
    <row r="141" spans="1:30" s="29" customFormat="1">
      <c r="A141" s="9"/>
      <c r="B141" s="109" t="s">
        <v>6</v>
      </c>
      <c r="C141" s="15">
        <v>0.50500730299999985</v>
      </c>
      <c r="D141" s="15">
        <v>1.8448326689999999</v>
      </c>
      <c r="E141" s="114">
        <f t="shared" si="144"/>
        <v>265.30811694024163</v>
      </c>
      <c r="F141" s="15">
        <v>11.320471169999998</v>
      </c>
      <c r="G141" s="15">
        <v>16.492096551000003</v>
      </c>
      <c r="H141" s="114">
        <f t="shared" si="145"/>
        <v>45.683835092528277</v>
      </c>
      <c r="I141" s="115">
        <f>(G141/G$183)*100</f>
        <v>0.75483585064033887</v>
      </c>
      <c r="J141" s="103">
        <v>0</v>
      </c>
      <c r="K141" s="103">
        <v>0</v>
      </c>
      <c r="L141" s="106" t="s">
        <v>57</v>
      </c>
      <c r="M141" s="103">
        <v>2</v>
      </c>
      <c r="N141" s="103">
        <v>0</v>
      </c>
      <c r="O141" s="114">
        <f t="shared" si="147"/>
        <v>-100</v>
      </c>
      <c r="P141" s="115">
        <f>(N141/N$183)*100</f>
        <v>0</v>
      </c>
      <c r="Q141" s="119">
        <v>851</v>
      </c>
      <c r="R141" s="119">
        <v>2808</v>
      </c>
      <c r="S141" s="114">
        <f t="shared" si="148"/>
        <v>229.96474735605173</v>
      </c>
      <c r="T141" s="103">
        <v>19899</v>
      </c>
      <c r="U141" s="103">
        <v>26196</v>
      </c>
      <c r="V141" s="114">
        <f t="shared" si="149"/>
        <v>31.644806271671943</v>
      </c>
      <c r="W141" s="115">
        <f>(U141/U$183)*100</f>
        <v>0.88449559845601555</v>
      </c>
      <c r="X141" s="15">
        <v>-0.78877100000000011</v>
      </c>
      <c r="Y141" s="15">
        <v>0.28079999999999999</v>
      </c>
      <c r="Z141" s="114">
        <f t="shared" si="150"/>
        <v>-135.59968609393599</v>
      </c>
      <c r="AA141" s="15">
        <v>-4.2901360000000004</v>
      </c>
      <c r="AB141" s="15">
        <v>1.977417</v>
      </c>
      <c r="AC141" s="114">
        <f t="shared" si="151"/>
        <v>-146.0921751664749</v>
      </c>
      <c r="AD141" s="115">
        <f>(AB141/AB$183)*100</f>
        <v>1.0914190772262503E-3</v>
      </c>
    </row>
    <row r="142" spans="1:30" s="29" customFormat="1">
      <c r="A142" s="9"/>
      <c r="B142" s="108" t="s">
        <v>25</v>
      </c>
      <c r="C142" s="15">
        <v>27.441199999999998</v>
      </c>
      <c r="D142" s="15">
        <v>34.599200000000003</v>
      </c>
      <c r="E142" s="114">
        <f t="shared" si="144"/>
        <v>26.084865093363284</v>
      </c>
      <c r="F142" s="15">
        <v>262.15930000000003</v>
      </c>
      <c r="G142" s="15">
        <v>281.32920000000001</v>
      </c>
      <c r="H142" s="114">
        <f t="shared" si="145"/>
        <v>7.31230972923714</v>
      </c>
      <c r="I142" s="115">
        <f>(G142/G$184)*100</f>
        <v>4.9748891952177301</v>
      </c>
      <c r="J142" s="103">
        <v>14</v>
      </c>
      <c r="K142" s="103">
        <v>9</v>
      </c>
      <c r="L142" s="114">
        <f t="shared" si="146"/>
        <v>-35.714285714285715</v>
      </c>
      <c r="M142" s="103">
        <v>269</v>
      </c>
      <c r="N142" s="103">
        <v>85</v>
      </c>
      <c r="O142" s="114">
        <f t="shared" si="147"/>
        <v>-68.40148698884758</v>
      </c>
      <c r="P142" s="115">
        <f>(N142/N$184)*100</f>
        <v>0.38669760247486468</v>
      </c>
      <c r="Q142" s="119">
        <v>1024740</v>
      </c>
      <c r="R142" s="119">
        <v>1021716</v>
      </c>
      <c r="S142" s="114">
        <f t="shared" si="148"/>
        <v>-0.29509924468645704</v>
      </c>
      <c r="T142" s="103">
        <v>6727329</v>
      </c>
      <c r="U142" s="103">
        <v>7170285</v>
      </c>
      <c r="V142" s="114">
        <f t="shared" si="149"/>
        <v>6.5844260032473514</v>
      </c>
      <c r="W142" s="115">
        <f>(U142/U$184)*100</f>
        <v>14.602979109283007</v>
      </c>
      <c r="X142" s="15">
        <v>31723.965899999999</v>
      </c>
      <c r="Y142" s="15">
        <v>31239.493399999999</v>
      </c>
      <c r="Z142" s="114">
        <f t="shared" si="150"/>
        <v>-1.527149857389047</v>
      </c>
      <c r="AA142" s="15">
        <v>243139.0123</v>
      </c>
      <c r="AB142" s="15">
        <v>229651.32699999999</v>
      </c>
      <c r="AC142" s="114">
        <f t="shared" si="151"/>
        <v>-5.5473143418704307</v>
      </c>
      <c r="AD142" s="115">
        <f>(AB142/AB$184)*100</f>
        <v>14.949289935155818</v>
      </c>
    </row>
    <row r="143" spans="1:30" s="29" customFormat="1">
      <c r="A143" s="9"/>
      <c r="B143" s="108"/>
      <c r="C143" s="15"/>
      <c r="D143" s="15"/>
      <c r="E143" s="114"/>
      <c r="F143" s="15"/>
      <c r="G143" s="15"/>
      <c r="H143" s="114"/>
      <c r="I143" s="115"/>
      <c r="J143" s="103"/>
      <c r="K143" s="103"/>
      <c r="L143" s="114"/>
      <c r="M143" s="103"/>
      <c r="N143" s="103"/>
      <c r="O143" s="114"/>
      <c r="P143" s="115"/>
      <c r="Q143" s="119"/>
      <c r="R143" s="119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5">
      <c r="A144" s="19">
        <v>21</v>
      </c>
      <c r="B144" s="107" t="s">
        <v>13</v>
      </c>
      <c r="C144" s="12">
        <f>C145+C146+C147+C148+C149</f>
        <v>106.30586496900001</v>
      </c>
      <c r="D144" s="12">
        <f>D145+D146+D147+D148+D149</f>
        <v>118.13011189083056</v>
      </c>
      <c r="E144" s="110">
        <f t="shared" ref="E144:E149" si="152">((D144-C144)/C144)*100</f>
        <v>11.122854722341645</v>
      </c>
      <c r="F144" s="12">
        <f>F145+F146+F147+F148+F149</f>
        <v>525.74478684176268</v>
      </c>
      <c r="G144" s="12">
        <f>G145+G146+G147+G148+G149</f>
        <v>628.72124445399993</v>
      </c>
      <c r="H144" s="110">
        <f t="shared" ref="H144:H149" si="153">((G144-F144)/F144)*100</f>
        <v>19.586776738355152</v>
      </c>
      <c r="I144" s="111">
        <f>(G144/G$179)*100</f>
        <v>0.30634680723378926</v>
      </c>
      <c r="J144" s="22">
        <f>J145+J146+J147+J148+J149</f>
        <v>34784</v>
      </c>
      <c r="K144" s="22">
        <f>K145+K146+K147+K148+K149</f>
        <v>25869</v>
      </c>
      <c r="L144" s="110">
        <f t="shared" ref="L144:L149" si="154">((K144-J144)/J144)*100</f>
        <v>-25.62959981600736</v>
      </c>
      <c r="M144" s="22">
        <f>M145+M146+M147+M148+M149</f>
        <v>180298</v>
      </c>
      <c r="N144" s="22">
        <f>N145+N146+N147+N148+N149</f>
        <v>172541</v>
      </c>
      <c r="O144" s="110">
        <f t="shared" ref="O144:O149" si="155">((N144-M144)/M144)*100</f>
        <v>-4.302321711832632</v>
      </c>
      <c r="P144" s="111">
        <f>(N144/N$179)*100</f>
        <v>0.97848790864988744</v>
      </c>
      <c r="Q144" s="22">
        <f>Q145+Q146+Q147+Q148+Q149</f>
        <v>764790</v>
      </c>
      <c r="R144" s="22">
        <f>R145+R146+R147+R148+R149</f>
        <v>733667</v>
      </c>
      <c r="S144" s="110">
        <f t="shared" ref="S144:S149" si="156">((R144-Q144)/Q144)*100</f>
        <v>-4.0694831260868991</v>
      </c>
      <c r="T144" s="22">
        <f>T145+T146+T147+T148+T149</f>
        <v>3821624</v>
      </c>
      <c r="U144" s="22">
        <f>U145+U146+U147+U148+U149</f>
        <v>3073760</v>
      </c>
      <c r="V144" s="110">
        <f t="shared" ref="V144:V149" si="157">((U144-T144)/T144)*100</f>
        <v>-19.569272120962189</v>
      </c>
      <c r="W144" s="111">
        <f>(U144/U$179)*100</f>
        <v>2.2591704400172041</v>
      </c>
      <c r="X144" s="12">
        <f>X145+X146+X147+X148+X149</f>
        <v>11271.3651092</v>
      </c>
      <c r="Y144" s="12">
        <f>Y145+Y146+Y147+Y148+Y149</f>
        <v>6514.6360222000003</v>
      </c>
      <c r="Z144" s="110">
        <f t="shared" ref="Z144:Z149" si="158">((Y144-X144)/X144)*100</f>
        <v>-42.201889841341625</v>
      </c>
      <c r="AA144" s="12">
        <f>AA145+AA146+AA147+AA148+AA149</f>
        <v>33896.651713400002</v>
      </c>
      <c r="AB144" s="12">
        <f>AB145+AB146+AB147+AB148+AB149</f>
        <v>48164.889320400005</v>
      </c>
      <c r="AC144" s="110">
        <f t="shared" ref="AC144:AC149" si="159">((AB144-AA144)/AA144)*100</f>
        <v>42.093354021038877</v>
      </c>
      <c r="AD144" s="111">
        <f>(AB144/AB$179)*100</f>
        <v>1.1945749704562505</v>
      </c>
    </row>
    <row r="145" spans="1:30" s="29" customFormat="1">
      <c r="A145" s="9"/>
      <c r="B145" s="109" t="s">
        <v>3</v>
      </c>
      <c r="C145" s="15">
        <v>6.605400000000003</v>
      </c>
      <c r="D145" s="15">
        <v>7.0882345169999974</v>
      </c>
      <c r="E145" s="114">
        <f t="shared" si="152"/>
        <v>7.3096938414023995</v>
      </c>
      <c r="F145" s="15">
        <v>37.369799999999998</v>
      </c>
      <c r="G145" s="15">
        <v>49.285999999999994</v>
      </c>
      <c r="H145" s="114">
        <f t="shared" si="153"/>
        <v>31.887245850927748</v>
      </c>
      <c r="I145" s="115">
        <f>(G145/G$180)*100</f>
        <v>0.17326719207891994</v>
      </c>
      <c r="J145" s="103">
        <v>156</v>
      </c>
      <c r="K145" s="103">
        <v>971</v>
      </c>
      <c r="L145" s="114">
        <f t="shared" si="154"/>
        <v>522.43589743589746</v>
      </c>
      <c r="M145" s="103">
        <v>1054</v>
      </c>
      <c r="N145" s="103">
        <v>6394</v>
      </c>
      <c r="O145" s="114">
        <f t="shared" si="155"/>
        <v>506.6413662239089</v>
      </c>
      <c r="P145" s="115">
        <f>(N145/N$180)*100</f>
        <v>0.76863895367008872</v>
      </c>
      <c r="Q145" s="119">
        <v>0</v>
      </c>
      <c r="R145" s="119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3.4954999999999985</v>
      </c>
      <c r="Y145" s="15">
        <v>27.42180089999998</v>
      </c>
      <c r="Z145" s="114">
        <f t="shared" si="158"/>
        <v>684.4886539836931</v>
      </c>
      <c r="AA145" s="15">
        <v>34.812499999999993</v>
      </c>
      <c r="AB145" s="15">
        <v>186.37639999999999</v>
      </c>
      <c r="AC145" s="114">
        <f t="shared" si="159"/>
        <v>435.37206463195696</v>
      </c>
      <c r="AD145" s="115">
        <f>(AB145/AB$180)*100</f>
        <v>0.61588307881962401</v>
      </c>
    </row>
    <row r="146" spans="1:30" s="29" customFormat="1">
      <c r="A146" s="9"/>
      <c r="B146" s="109" t="s">
        <v>4</v>
      </c>
      <c r="C146" s="15">
        <v>62.219299999999997</v>
      </c>
      <c r="D146" s="15">
        <v>61.661332222830566</v>
      </c>
      <c r="E146" s="114">
        <f t="shared" si="152"/>
        <v>-0.89677604404008204</v>
      </c>
      <c r="F146" s="15">
        <v>317.57669999999996</v>
      </c>
      <c r="G146" s="15">
        <v>331.87936478899991</v>
      </c>
      <c r="H146" s="114">
        <f t="shared" si="153"/>
        <v>4.5036883338733444</v>
      </c>
      <c r="I146" s="115">
        <f>(G146/G$181)*100</f>
        <v>0.60846769455370275</v>
      </c>
      <c r="J146" s="103">
        <v>34585</v>
      </c>
      <c r="K146" s="103">
        <v>24896</v>
      </c>
      <c r="L146" s="114">
        <f t="shared" si="154"/>
        <v>-28.01503541997976</v>
      </c>
      <c r="M146" s="103">
        <v>179152</v>
      </c>
      <c r="N146" s="103">
        <v>166076</v>
      </c>
      <c r="O146" s="114">
        <f t="shared" si="155"/>
        <v>-7.2988300437617211</v>
      </c>
      <c r="P146" s="115">
        <f>(N146/N$181)*100</f>
        <v>0.99012504147232183</v>
      </c>
      <c r="Q146" s="119">
        <v>0</v>
      </c>
      <c r="R146" s="119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1595.7327999999998</v>
      </c>
      <c r="Y146" s="15">
        <v>1359.381343</v>
      </c>
      <c r="Z146" s="114">
        <f t="shared" si="158"/>
        <v>-14.811468248318253</v>
      </c>
      <c r="AA146" s="15">
        <v>7593.0974999999999</v>
      </c>
      <c r="AB146" s="15">
        <v>7513.4525000000003</v>
      </c>
      <c r="AC146" s="114">
        <f t="shared" si="159"/>
        <v>-1.0489131741031843</v>
      </c>
      <c r="AD146" s="115">
        <f>(AB146/AB$181)*100</f>
        <v>0.54811099858662615</v>
      </c>
    </row>
    <row r="147" spans="1:30" s="29" customFormat="1" ht="14.25" customHeight="1">
      <c r="A147" s="9"/>
      <c r="B147" s="109" t="s">
        <v>5</v>
      </c>
      <c r="C147" s="15">
        <v>26.746651178000008</v>
      </c>
      <c r="D147" s="15">
        <v>33.664710357000011</v>
      </c>
      <c r="E147" s="114">
        <f t="shared" si="152"/>
        <v>25.865141519811395</v>
      </c>
      <c r="F147" s="15">
        <v>94.688476799508493</v>
      </c>
      <c r="G147" s="15">
        <v>170.04957681200003</v>
      </c>
      <c r="H147" s="114">
        <f t="shared" si="153"/>
        <v>79.588459503958049</v>
      </c>
      <c r="I147" s="115">
        <f>(G147/G$182)*100</f>
        <v>0.14864023287855957</v>
      </c>
      <c r="J147" s="103">
        <v>1</v>
      </c>
      <c r="K147" s="103">
        <v>1</v>
      </c>
      <c r="L147" s="114">
        <f t="shared" si="154"/>
        <v>0</v>
      </c>
      <c r="M147" s="103">
        <v>3</v>
      </c>
      <c r="N147" s="103">
        <v>3</v>
      </c>
      <c r="O147" s="114">
        <f t="shared" si="155"/>
        <v>0</v>
      </c>
      <c r="P147" s="115">
        <f>(N147/N$182)*100</f>
        <v>0.26642984014209592</v>
      </c>
      <c r="Q147" s="118">
        <v>461433</v>
      </c>
      <c r="R147" s="118">
        <v>358232</v>
      </c>
      <c r="S147" s="114">
        <f t="shared" si="156"/>
        <v>-22.365327143919053</v>
      </c>
      <c r="T147" s="103">
        <v>1859339</v>
      </c>
      <c r="U147" s="103">
        <v>1733250</v>
      </c>
      <c r="V147" s="114">
        <f t="shared" si="157"/>
        <v>-6.7813884396551671</v>
      </c>
      <c r="W147" s="115">
        <f>(U147/U$182)*100</f>
        <v>2.0635448961828868</v>
      </c>
      <c r="X147" s="15">
        <v>3141.6906528</v>
      </c>
      <c r="Y147" s="15">
        <v>3502.2143256999993</v>
      </c>
      <c r="Z147" s="114">
        <f t="shared" si="158"/>
        <v>11.475466961671936</v>
      </c>
      <c r="AA147" s="15">
        <v>10965.163108999999</v>
      </c>
      <c r="AB147" s="15">
        <v>16919.6618667</v>
      </c>
      <c r="AC147" s="114">
        <f t="shared" si="159"/>
        <v>54.303786441741678</v>
      </c>
      <c r="AD147" s="115">
        <f>(AB147/AB$182)*100</f>
        <v>1.852106751460711</v>
      </c>
    </row>
    <row r="148" spans="1:30" s="27" customFormat="1">
      <c r="A148" s="9"/>
      <c r="B148" s="109" t="s">
        <v>6</v>
      </c>
      <c r="C148" s="15">
        <v>0</v>
      </c>
      <c r="D148" s="15">
        <v>0</v>
      </c>
      <c r="E148" s="106" t="s">
        <v>57</v>
      </c>
      <c r="F148" s="15">
        <v>0</v>
      </c>
      <c r="G148" s="15">
        <v>0</v>
      </c>
      <c r="H148" s="106" t="s">
        <v>57</v>
      </c>
      <c r="I148" s="115">
        <f>(G148/G$183)*100</f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f>(N148/N$183)*100</f>
        <v>0</v>
      </c>
      <c r="Q148" s="119">
        <v>0</v>
      </c>
      <c r="R148" s="119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f>(U148/U$183)*100</f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f>(AB148/AB$183)*100</f>
        <v>0</v>
      </c>
    </row>
    <row r="149" spans="1:30" s="27" customFormat="1">
      <c r="A149" s="9"/>
      <c r="B149" s="108" t="s">
        <v>25</v>
      </c>
      <c r="C149" s="15">
        <v>10.734513790999998</v>
      </c>
      <c r="D149" s="15">
        <v>15.715834793999987</v>
      </c>
      <c r="E149" s="114">
        <f t="shared" si="152"/>
        <v>46.404719393778365</v>
      </c>
      <c r="F149" s="15">
        <v>76.109810042254281</v>
      </c>
      <c r="G149" s="15">
        <v>77.50630285299998</v>
      </c>
      <c r="H149" s="114">
        <f t="shared" si="153"/>
        <v>1.8348394378732522</v>
      </c>
      <c r="I149" s="115">
        <f>(G149/G$184)*100</f>
        <v>1.3705838875760592</v>
      </c>
      <c r="J149" s="103">
        <v>42</v>
      </c>
      <c r="K149" s="103">
        <v>1</v>
      </c>
      <c r="L149" s="114">
        <f t="shared" si="154"/>
        <v>-97.61904761904762</v>
      </c>
      <c r="M149" s="103">
        <v>89</v>
      </c>
      <c r="N149" s="103">
        <v>68</v>
      </c>
      <c r="O149" s="114">
        <f t="shared" si="155"/>
        <v>-23.595505617977526</v>
      </c>
      <c r="P149" s="115">
        <f>(N149/N$184)*100</f>
        <v>0.30935808197989173</v>
      </c>
      <c r="Q149" s="119">
        <v>303357</v>
      </c>
      <c r="R149" s="119">
        <v>375435</v>
      </c>
      <c r="S149" s="114">
        <f t="shared" si="156"/>
        <v>23.760124210089103</v>
      </c>
      <c r="T149" s="103">
        <v>1962285</v>
      </c>
      <c r="U149" s="103">
        <v>1340510</v>
      </c>
      <c r="V149" s="114">
        <f t="shared" si="157"/>
        <v>-31.686273910262781</v>
      </c>
      <c r="W149" s="115">
        <f>(U149/U$184)*100</f>
        <v>2.7300783059229814</v>
      </c>
      <c r="X149" s="15">
        <v>6530.4461564000012</v>
      </c>
      <c r="Y149" s="15">
        <v>1625.6185526000004</v>
      </c>
      <c r="Z149" s="114">
        <f t="shared" si="158"/>
        <v>-75.107082829144005</v>
      </c>
      <c r="AA149" s="15">
        <v>15303.578604400001</v>
      </c>
      <c r="AB149" s="15">
        <v>23545.398553700001</v>
      </c>
      <c r="AC149" s="114">
        <f t="shared" si="159"/>
        <v>53.855507671456373</v>
      </c>
      <c r="AD149" s="115">
        <f>(AB149/AB$184)*100</f>
        <v>1.532701744928562</v>
      </c>
    </row>
    <row r="150" spans="1:30" s="27" customFormat="1">
      <c r="A150" s="9"/>
      <c r="B150" s="108"/>
      <c r="C150" s="15"/>
      <c r="D150" s="15"/>
      <c r="E150" s="114"/>
      <c r="F150" s="15"/>
      <c r="G150" s="15"/>
      <c r="H150" s="114"/>
      <c r="I150" s="115"/>
      <c r="J150" s="103"/>
      <c r="K150" s="103"/>
      <c r="L150" s="114"/>
      <c r="M150" s="103"/>
      <c r="N150" s="103"/>
      <c r="O150" s="114"/>
      <c r="P150" s="115"/>
      <c r="Q150" s="119"/>
      <c r="R150" s="119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5">
      <c r="A151" s="19">
        <v>22</v>
      </c>
      <c r="B151" s="107" t="s">
        <v>60</v>
      </c>
      <c r="C151" s="12">
        <f>C152+C153+C154+C155+C156</f>
        <v>156.92225908699999</v>
      </c>
      <c r="D151" s="12">
        <f>D152+D153+D154+D155+D156</f>
        <v>203.61610121699999</v>
      </c>
      <c r="E151" s="110">
        <f t="shared" ref="E151:E156" si="160">((D151-C151)/C151)*100</f>
        <v>29.756034868267005</v>
      </c>
      <c r="F151" s="12">
        <f>F152+F153+F154+F155+F156</f>
        <v>728.29783837299999</v>
      </c>
      <c r="G151" s="12">
        <f>G152+G153+G154+G155+G156</f>
        <v>1309.3147627830001</v>
      </c>
      <c r="H151" s="110">
        <f t="shared" ref="H151:H156" si="161">((G151-F151)/F151)*100</f>
        <v>79.777378676281401</v>
      </c>
      <c r="I151" s="111">
        <f>(G151/G$179)*100</f>
        <v>0.63796857634573667</v>
      </c>
      <c r="J151" s="22">
        <f>J152+J153+J154+J155+J156</f>
        <v>13643</v>
      </c>
      <c r="K151" s="22">
        <f>K152+K153+K154+K155+K156</f>
        <v>15136</v>
      </c>
      <c r="L151" s="110">
        <f t="shared" ref="L151:L156" si="162">((K151-J151)/J151)*100</f>
        <v>10.943340907425053</v>
      </c>
      <c r="M151" s="22">
        <f>M152+M153+M154+M155+M156</f>
        <v>63574</v>
      </c>
      <c r="N151" s="22">
        <f>N152+N153+N154+N155+N156</f>
        <v>89264</v>
      </c>
      <c r="O151" s="110">
        <f t="shared" ref="O151:O156" si="163">((N151-M151)/M151)*100</f>
        <v>40.409601409381196</v>
      </c>
      <c r="P151" s="111">
        <f>(N151/N$179)*100</f>
        <v>0.50622022984521675</v>
      </c>
      <c r="Q151" s="22">
        <f>Q152+Q153+Q154+Q155+Q156</f>
        <v>720336</v>
      </c>
      <c r="R151" s="22">
        <f>R152+R153+R154+R155+R156</f>
        <v>1064282</v>
      </c>
      <c r="S151" s="110">
        <f t="shared" ref="S151:S156" si="164">((R151-Q151)/Q151)*100</f>
        <v>47.747995379933812</v>
      </c>
      <c r="T151" s="22">
        <f>T152+T153+T154+T155+T156</f>
        <v>2978386</v>
      </c>
      <c r="U151" s="22">
        <f>U152+U153+U154+U155+U156</f>
        <v>4342280</v>
      </c>
      <c r="V151" s="110">
        <f t="shared" ref="V151:V156" si="165">((U151-T151)/T151)*100</f>
        <v>45.793057044990135</v>
      </c>
      <c r="W151" s="111">
        <f>(U151/U$179)*100</f>
        <v>3.191514828183692</v>
      </c>
      <c r="X151" s="12">
        <f>X152+X153+X154+X155+X156</f>
        <v>14683.6043964</v>
      </c>
      <c r="Y151" s="12">
        <f>Y152+Y153+Y154+Y155+Y156</f>
        <v>25963.371578700004</v>
      </c>
      <c r="Z151" s="110">
        <f t="shared" ref="Z151:Z156" si="166">((Y151-X151)/X151)*100</f>
        <v>76.818789704423523</v>
      </c>
      <c r="AA151" s="12">
        <f>AA152+AA153+AA154+AA155+AA156</f>
        <v>69303.466246600001</v>
      </c>
      <c r="AB151" s="12">
        <f>AB152+AB153+AB154+AB155+AB156</f>
        <v>114089.2557308</v>
      </c>
      <c r="AC151" s="110">
        <f t="shared" ref="AC151:AC156" si="167">((AB151-AA151)/AA151)*100</f>
        <v>64.622726552868727</v>
      </c>
      <c r="AD151" s="111">
        <f>(AB151/AB$179)*100</f>
        <v>2.8296165779056781</v>
      </c>
    </row>
    <row r="152" spans="1:30" s="27" customFormat="1">
      <c r="A152" s="9"/>
      <c r="B152" s="109" t="s">
        <v>3</v>
      </c>
      <c r="C152" s="15">
        <v>23.0686848</v>
      </c>
      <c r="D152" s="15">
        <v>14.446860200000001</v>
      </c>
      <c r="E152" s="114">
        <f t="shared" si="160"/>
        <v>-37.374582360239273</v>
      </c>
      <c r="F152" s="15">
        <v>127.75421546</v>
      </c>
      <c r="G152" s="15">
        <v>110.49847320000001</v>
      </c>
      <c r="H152" s="114">
        <f t="shared" si="161"/>
        <v>-13.506984640677306</v>
      </c>
      <c r="I152" s="115">
        <f>(G152/G$180)*100</f>
        <v>0.38846244735567481</v>
      </c>
      <c r="J152" s="103">
        <v>446</v>
      </c>
      <c r="K152" s="103">
        <v>312</v>
      </c>
      <c r="L152" s="114">
        <f t="shared" si="162"/>
        <v>-30.044843049327351</v>
      </c>
      <c r="M152" s="103">
        <v>2468</v>
      </c>
      <c r="N152" s="103">
        <v>2154</v>
      </c>
      <c r="O152" s="114">
        <f t="shared" si="163"/>
        <v>-12.72285251215559</v>
      </c>
      <c r="P152" s="115">
        <f>(N152/N$180)*100</f>
        <v>0.25893780203399608</v>
      </c>
      <c r="Q152" s="119">
        <v>0</v>
      </c>
      <c r="R152" s="119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34.327678999999996</v>
      </c>
      <c r="Y152" s="15">
        <v>23.742093399999998</v>
      </c>
      <c r="Z152" s="114">
        <f t="shared" si="166"/>
        <v>-30.836881223458189</v>
      </c>
      <c r="AA152" s="15">
        <v>299.8912229</v>
      </c>
      <c r="AB152" s="15">
        <v>263.9258226</v>
      </c>
      <c r="AC152" s="114">
        <f t="shared" si="167"/>
        <v>-11.992815245544152</v>
      </c>
      <c r="AD152" s="115">
        <f>(AB152/AB$180)*100</f>
        <v>0.87214608825414552</v>
      </c>
    </row>
    <row r="153" spans="1:30" s="27" customFormat="1">
      <c r="A153" s="9"/>
      <c r="B153" s="109" t="s">
        <v>4</v>
      </c>
      <c r="C153" s="15">
        <v>98.467048949999992</v>
      </c>
      <c r="D153" s="15">
        <v>131.98218729999996</v>
      </c>
      <c r="E153" s="114">
        <f t="shared" si="160"/>
        <v>34.036907480611539</v>
      </c>
      <c r="F153" s="15">
        <v>424.07898280000001</v>
      </c>
      <c r="G153" s="15">
        <v>689.00971249000008</v>
      </c>
      <c r="H153" s="114">
        <f t="shared" si="161"/>
        <v>62.472025362064244</v>
      </c>
      <c r="I153" s="115">
        <f>(G153/G$181)*100</f>
        <v>1.2632305462873286</v>
      </c>
      <c r="J153" s="103">
        <v>13194</v>
      </c>
      <c r="K153" s="103">
        <v>14819</v>
      </c>
      <c r="L153" s="114">
        <f t="shared" si="162"/>
        <v>12.316204335303926</v>
      </c>
      <c r="M153" s="103">
        <v>61091</v>
      </c>
      <c r="N153" s="103">
        <v>87062</v>
      </c>
      <c r="O153" s="114">
        <f t="shared" si="163"/>
        <v>42.511990309538227</v>
      </c>
      <c r="P153" s="115">
        <f>(N153/N$181)*100</f>
        <v>0.51905312242987112</v>
      </c>
      <c r="Q153" s="121">
        <v>0</v>
      </c>
      <c r="R153" s="121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1155.9282853</v>
      </c>
      <c r="Y153" s="15">
        <v>1459.9779532999999</v>
      </c>
      <c r="Z153" s="114">
        <f t="shared" si="166"/>
        <v>26.303506183438479</v>
      </c>
      <c r="AA153" s="15">
        <v>5390.1504350000005</v>
      </c>
      <c r="AB153" s="15">
        <v>8281.9607068000005</v>
      </c>
      <c r="AC153" s="114">
        <f t="shared" si="167"/>
        <v>53.649899138668466</v>
      </c>
      <c r="AD153" s="115">
        <f>(AB153/AB$181)*100</f>
        <v>0.60417414674004366</v>
      </c>
    </row>
    <row r="154" spans="1:30">
      <c r="A154" s="9"/>
      <c r="B154" s="109" t="s">
        <v>5</v>
      </c>
      <c r="C154" s="15">
        <v>22.092860399999999</v>
      </c>
      <c r="D154" s="15">
        <v>29.687783199999998</v>
      </c>
      <c r="E154" s="114">
        <f t="shared" si="160"/>
        <v>34.377272397013833</v>
      </c>
      <c r="F154" s="15">
        <v>90.942828551999995</v>
      </c>
      <c r="G154" s="15">
        <v>154.19534800000002</v>
      </c>
      <c r="H154" s="114">
        <f t="shared" si="161"/>
        <v>69.551959681826929</v>
      </c>
      <c r="I154" s="115">
        <f>(G154/G$182)*100</f>
        <v>0.13478206100359522</v>
      </c>
      <c r="J154" s="103">
        <v>0</v>
      </c>
      <c r="K154" s="103">
        <v>0</v>
      </c>
      <c r="L154" s="106" t="s">
        <v>57</v>
      </c>
      <c r="M154" s="103">
        <v>2</v>
      </c>
      <c r="N154" s="103">
        <v>3</v>
      </c>
      <c r="O154" s="114">
        <f t="shared" si="163"/>
        <v>50</v>
      </c>
      <c r="P154" s="115">
        <f>(N154/N$182)*100</f>
        <v>0.26642984014209592</v>
      </c>
      <c r="Q154" s="119">
        <v>8848</v>
      </c>
      <c r="R154" s="119">
        <v>11325</v>
      </c>
      <c r="S154" s="114">
        <f t="shared" si="164"/>
        <v>27.995027124773959</v>
      </c>
      <c r="T154" s="103">
        <v>49153</v>
      </c>
      <c r="U154" s="103">
        <v>64688</v>
      </c>
      <c r="V154" s="114">
        <f t="shared" si="165"/>
        <v>31.605395398042845</v>
      </c>
      <c r="W154" s="115">
        <f>(U154/U$182)*100</f>
        <v>7.7015198179303954E-2</v>
      </c>
      <c r="X154" s="15">
        <v>1157.7524000000001</v>
      </c>
      <c r="Y154" s="15">
        <v>1414.9891</v>
      </c>
      <c r="Z154" s="114">
        <f t="shared" si="166"/>
        <v>22.218628093537092</v>
      </c>
      <c r="AA154" s="15">
        <v>5233.5163000000002</v>
      </c>
      <c r="AB154" s="15">
        <v>8129.2789000000002</v>
      </c>
      <c r="AC154" s="114">
        <f t="shared" si="167"/>
        <v>55.331108837857258</v>
      </c>
      <c r="AD154" s="115">
        <f>(AB154/AB$182)*100</f>
        <v>0.88986957622538299</v>
      </c>
    </row>
    <row r="155" spans="1:30">
      <c r="A155" s="9"/>
      <c r="B155" s="109" t="s">
        <v>6</v>
      </c>
      <c r="C155" s="15">
        <v>9.2130916999999993E-2</v>
      </c>
      <c r="D155" s="15">
        <v>7.1331699999999999E-4</v>
      </c>
      <c r="E155" s="114">
        <f t="shared" si="160"/>
        <v>-99.225757190715896</v>
      </c>
      <c r="F155" s="15">
        <v>0.96396999599999988</v>
      </c>
      <c r="G155" s="15">
        <v>5.9756542999999995E-2</v>
      </c>
      <c r="H155" s="114">
        <f t="shared" si="161"/>
        <v>-93.800995544678756</v>
      </c>
      <c r="I155" s="115">
        <f>(G155/G$183)*100</f>
        <v>2.7350301295680896E-3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f>(N155/N$183)*100</f>
        <v>0</v>
      </c>
      <c r="Q155" s="119">
        <v>55</v>
      </c>
      <c r="R155" s="119">
        <v>2</v>
      </c>
      <c r="S155" s="114">
        <f t="shared" si="164"/>
        <v>-96.36363636363636</v>
      </c>
      <c r="T155" s="103">
        <v>618</v>
      </c>
      <c r="U155" s="103">
        <v>35</v>
      </c>
      <c r="V155" s="114">
        <f t="shared" si="165"/>
        <v>-94.336569579288025</v>
      </c>
      <c r="W155" s="115">
        <f>(U155/U$183)*100</f>
        <v>1.1817585106871486E-3</v>
      </c>
      <c r="X155" s="15">
        <v>16.123000000000001</v>
      </c>
      <c r="Y155" s="15">
        <v>0.28999999999999998</v>
      </c>
      <c r="Z155" s="114">
        <f t="shared" si="166"/>
        <v>-98.201327296408863</v>
      </c>
      <c r="AA155" s="15">
        <v>168.74050000000003</v>
      </c>
      <c r="AB155" s="15">
        <v>8.8024000000000004</v>
      </c>
      <c r="AC155" s="114">
        <f t="shared" si="167"/>
        <v>-94.783469291604561</v>
      </c>
      <c r="AD155" s="115">
        <f>(AB155/AB$183)*100</f>
        <v>4.8584124063747527E-3</v>
      </c>
    </row>
    <row r="156" spans="1:30">
      <c r="A156" s="9"/>
      <c r="B156" s="108" t="s">
        <v>25</v>
      </c>
      <c r="C156" s="15">
        <v>13.201534020000006</v>
      </c>
      <c r="D156" s="15">
        <v>27.498557200000008</v>
      </c>
      <c r="E156" s="114">
        <f t="shared" si="160"/>
        <v>108.29819593950486</v>
      </c>
      <c r="F156" s="15">
        <v>84.557841565000004</v>
      </c>
      <c r="G156" s="15">
        <v>355.55147255000003</v>
      </c>
      <c r="H156" s="114">
        <f t="shared" si="161"/>
        <v>320.48314617478263</v>
      </c>
      <c r="I156" s="115">
        <f>(G156/G$184)*100</f>
        <v>6.287399882887196</v>
      </c>
      <c r="J156" s="103">
        <v>3</v>
      </c>
      <c r="K156" s="103">
        <v>5</v>
      </c>
      <c r="L156" s="114">
        <f t="shared" si="162"/>
        <v>66.666666666666657</v>
      </c>
      <c r="M156" s="103">
        <v>13</v>
      </c>
      <c r="N156" s="103">
        <v>45</v>
      </c>
      <c r="O156" s="114">
        <f t="shared" si="163"/>
        <v>246.15384615384616</v>
      </c>
      <c r="P156" s="115">
        <f>(N156/N$184)*100</f>
        <v>0.20472226013375189</v>
      </c>
      <c r="Q156" s="118">
        <v>711433</v>
      </c>
      <c r="R156" s="118">
        <v>1052955</v>
      </c>
      <c r="S156" s="114">
        <f t="shared" si="164"/>
        <v>48.004801576536373</v>
      </c>
      <c r="T156" s="103">
        <v>2928615</v>
      </c>
      <c r="U156" s="103">
        <v>4277557</v>
      </c>
      <c r="V156" s="114">
        <f t="shared" si="165"/>
        <v>46.060748852273178</v>
      </c>
      <c r="W156" s="115">
        <f>(U156/U$184)*100</f>
        <v>8.7116586732280918</v>
      </c>
      <c r="X156" s="15">
        <v>12319.473032100001</v>
      </c>
      <c r="Y156" s="15">
        <v>23064.372432000004</v>
      </c>
      <c r="Z156" s="114">
        <f t="shared" si="166"/>
        <v>87.21882317452021</v>
      </c>
      <c r="AA156" s="15">
        <v>58211.167788699997</v>
      </c>
      <c r="AB156" s="15">
        <v>97405.287901399992</v>
      </c>
      <c r="AC156" s="114">
        <f t="shared" si="167"/>
        <v>67.330929101045101</v>
      </c>
      <c r="AD156" s="115">
        <f>(AB156/AB$184)*100</f>
        <v>6.3406552406089682</v>
      </c>
    </row>
    <row r="157" spans="1:30">
      <c r="A157" s="9"/>
      <c r="B157" s="108"/>
      <c r="C157" s="15"/>
      <c r="D157" s="15"/>
      <c r="E157" s="114"/>
      <c r="F157" s="15"/>
      <c r="G157" s="15"/>
      <c r="H157" s="114"/>
      <c r="I157" s="115"/>
      <c r="J157" s="103"/>
      <c r="K157" s="103"/>
      <c r="L157" s="114"/>
      <c r="M157" s="103"/>
      <c r="N157" s="103"/>
      <c r="O157" s="114"/>
      <c r="P157" s="115"/>
      <c r="Q157" s="118"/>
      <c r="R157" s="118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5">
      <c r="A158" s="19">
        <v>23</v>
      </c>
      <c r="B158" s="107" t="s">
        <v>42</v>
      </c>
      <c r="C158" s="12">
        <f>C159+C160+C161+C162+C163</f>
        <v>440.67100048499992</v>
      </c>
      <c r="D158" s="12">
        <f>D159+D160+D161+D162+D163</f>
        <v>660.64813453077977</v>
      </c>
      <c r="E158" s="110">
        <f t="shared" ref="E158:E163" si="168">((D158-C158)/C158)*100</f>
        <v>49.918677154538031</v>
      </c>
      <c r="F158" s="12">
        <f>F159+F160+F161+F162+F163</f>
        <v>2644.3728699390003</v>
      </c>
      <c r="G158" s="12">
        <f>G159+G160+G161+G162+G163</f>
        <v>3304.2395598726325</v>
      </c>
      <c r="H158" s="110">
        <f t="shared" ref="H158:H163" si="169">((G158-F158)/F158)*100</f>
        <v>24.953617450660573</v>
      </c>
      <c r="I158" s="111">
        <f>(G158/G$179)*100</f>
        <v>1.61000323821032</v>
      </c>
      <c r="J158" s="22">
        <f>J159+J160+J161+J162+J163</f>
        <v>42215</v>
      </c>
      <c r="K158" s="22">
        <f>K159+K160+K161+K162+K163</f>
        <v>67316</v>
      </c>
      <c r="L158" s="110">
        <f t="shared" ref="L158:L163" si="170">((K158-J158)/J158)*100</f>
        <v>59.459907615776388</v>
      </c>
      <c r="M158" s="22">
        <f>M159+M160+M161+M162+M163</f>
        <v>303534</v>
      </c>
      <c r="N158" s="22">
        <f>N159+N160+N161+N162+N163</f>
        <v>343078</v>
      </c>
      <c r="O158" s="110">
        <f t="shared" ref="O158:O163" si="171">((N158-M158)/M158)*100</f>
        <v>13.027865082659604</v>
      </c>
      <c r="P158" s="111">
        <f>(N158/N$179)*100</f>
        <v>1.9456110415714878</v>
      </c>
      <c r="Q158" s="22">
        <f>Q159+Q160+Q161+Q162+Q163</f>
        <v>36789</v>
      </c>
      <c r="R158" s="22">
        <f>R159+R160+R161+R162+R163</f>
        <v>62367</v>
      </c>
      <c r="S158" s="110">
        <f t="shared" ref="S158:S163" si="172">((R158-Q158)/Q158)*100</f>
        <v>69.526217075756335</v>
      </c>
      <c r="T158" s="22">
        <f>T159+T160+T161+T162+T163</f>
        <v>345781</v>
      </c>
      <c r="U158" s="22">
        <f>U159+U160+U161+U162+U163</f>
        <v>693793</v>
      </c>
      <c r="V158" s="110">
        <f t="shared" ref="V158:V163" si="173">((U158-T158)/T158)*100</f>
        <v>100.6452060697378</v>
      </c>
      <c r="W158" s="111">
        <f>(U158/U$179)*100</f>
        <v>0.50992811315485154</v>
      </c>
      <c r="X158" s="12">
        <f>X159+X160+X161+X162+X163</f>
        <v>19829.579727129989</v>
      </c>
      <c r="Y158" s="12">
        <f>Y159+Y160+Y161+Y162+Y163</f>
        <v>61074.999905039986</v>
      </c>
      <c r="Z158" s="110">
        <f t="shared" ref="Z158:Z163" si="174">((Y158-X158)/X158)*100</f>
        <v>207.99946718729373</v>
      </c>
      <c r="AA158" s="12">
        <f>AA159+AA160+AA161+AA162+AA163</f>
        <v>174176.11665868905</v>
      </c>
      <c r="AB158" s="12">
        <f>AB159+AB160+AB161+AB162+AB163</f>
        <v>253642.130982581</v>
      </c>
      <c r="AC158" s="110">
        <f t="shared" ref="AC158:AC163" si="175">((AB158-AA158)/AA158)*100</f>
        <v>45.623944228594482</v>
      </c>
      <c r="AD158" s="111">
        <f>(AB158/AB$179)*100</f>
        <v>6.290776235556411</v>
      </c>
    </row>
    <row r="159" spans="1:30" ht="15" customHeight="1">
      <c r="A159" s="9"/>
      <c r="B159" s="109" t="s">
        <v>3</v>
      </c>
      <c r="C159" s="15">
        <v>69.143273899999997</v>
      </c>
      <c r="D159" s="15">
        <v>54.977730208000004</v>
      </c>
      <c r="E159" s="114">
        <f t="shared" si="168"/>
        <v>-20.487233092964654</v>
      </c>
      <c r="F159" s="15">
        <v>487.84733650800001</v>
      </c>
      <c r="G159" s="15">
        <v>376.07220248799996</v>
      </c>
      <c r="H159" s="114">
        <f t="shared" si="169"/>
        <v>-22.911908225241913</v>
      </c>
      <c r="I159" s="115">
        <f>(G159/G$180)*100</f>
        <v>1.3220990655364762</v>
      </c>
      <c r="J159" s="103">
        <v>389</v>
      </c>
      <c r="K159" s="103">
        <v>588</v>
      </c>
      <c r="L159" s="114">
        <f t="shared" si="170"/>
        <v>51.156812339331616</v>
      </c>
      <c r="M159" s="103">
        <v>2953</v>
      </c>
      <c r="N159" s="103">
        <v>3745</v>
      </c>
      <c r="O159" s="114">
        <f t="shared" si="171"/>
        <v>26.820182864883169</v>
      </c>
      <c r="P159" s="115">
        <f>(N159/N$180)*100</f>
        <v>0.45019594643329408</v>
      </c>
      <c r="Q159" s="119">
        <v>0</v>
      </c>
      <c r="R159" s="119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427.22587299999986</v>
      </c>
      <c r="Y159" s="15">
        <v>111.31493710000001</v>
      </c>
      <c r="Z159" s="114">
        <f t="shared" si="174"/>
        <v>-73.944710717461618</v>
      </c>
      <c r="AA159" s="15">
        <v>3095.3536619999995</v>
      </c>
      <c r="AB159" s="15">
        <v>951.76993619999996</v>
      </c>
      <c r="AC159" s="114">
        <f t="shared" si="175"/>
        <v>-69.25165780297192</v>
      </c>
      <c r="AD159" s="115">
        <f>(AB159/AB$180)*100</f>
        <v>3.1451353209677464</v>
      </c>
    </row>
    <row r="160" spans="1:30" s="27" customFormat="1">
      <c r="A160" s="9"/>
      <c r="B160" s="109" t="s">
        <v>4</v>
      </c>
      <c r="C160" s="15">
        <v>361.56885710999995</v>
      </c>
      <c r="D160" s="15">
        <v>580.77694489500004</v>
      </c>
      <c r="E160" s="114">
        <f t="shared" si="168"/>
        <v>60.626927201949385</v>
      </c>
      <c r="F160" s="15">
        <v>2061.5346372529998</v>
      </c>
      <c r="G160" s="15">
        <v>2748.0865863000008</v>
      </c>
      <c r="H160" s="114">
        <f t="shared" si="169"/>
        <v>33.302954829894745</v>
      </c>
      <c r="I160" s="115">
        <f>(G160/G$181)*100</f>
        <v>5.0383425033460796</v>
      </c>
      <c r="J160" s="103">
        <v>41792</v>
      </c>
      <c r="K160" s="103">
        <v>66708</v>
      </c>
      <c r="L160" s="114">
        <f t="shared" si="170"/>
        <v>59.619065849923423</v>
      </c>
      <c r="M160" s="103">
        <v>300351</v>
      </c>
      <c r="N160" s="103">
        <v>339143</v>
      </c>
      <c r="O160" s="114">
        <f t="shared" si="171"/>
        <v>12.915555466770545</v>
      </c>
      <c r="P160" s="115">
        <f>(N160/N$181)*100</f>
        <v>2.0219295800720611</v>
      </c>
      <c r="Q160" s="119">
        <v>0</v>
      </c>
      <c r="R160" s="119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16087.214500399989</v>
      </c>
      <c r="Y160" s="15">
        <v>54134.988145399984</v>
      </c>
      <c r="Z160" s="114">
        <f t="shared" si="174"/>
        <v>236.50939473737969</v>
      </c>
      <c r="AA160" s="15">
        <v>137694.38776090002</v>
      </c>
      <c r="AB160" s="15">
        <v>193057.5771804</v>
      </c>
      <c r="AC160" s="114">
        <f t="shared" si="175"/>
        <v>40.207295533087098</v>
      </c>
      <c r="AD160" s="115">
        <f>(AB160/AB$181)*100</f>
        <v>14.083669446644359</v>
      </c>
    </row>
    <row r="161" spans="1:30" s="27" customFormat="1">
      <c r="A161" s="9"/>
      <c r="B161" s="109" t="s">
        <v>5</v>
      </c>
      <c r="C161" s="15">
        <v>4.081095285</v>
      </c>
      <c r="D161" s="15">
        <v>12.6691603187799</v>
      </c>
      <c r="E161" s="114">
        <f t="shared" si="168"/>
        <v>210.43529822362137</v>
      </c>
      <c r="F161" s="15">
        <v>16.045649177999998</v>
      </c>
      <c r="G161" s="15">
        <v>60.867848315579906</v>
      </c>
      <c r="H161" s="114">
        <f t="shared" si="169"/>
        <v>279.34176199636164</v>
      </c>
      <c r="I161" s="115">
        <f>(G161/G$182)*100</f>
        <v>5.3204549626413307E-2</v>
      </c>
      <c r="J161" s="103">
        <v>0</v>
      </c>
      <c r="K161" s="103">
        <v>0</v>
      </c>
      <c r="L161" s="106" t="s">
        <v>57</v>
      </c>
      <c r="M161" s="103">
        <v>1</v>
      </c>
      <c r="N161" s="103">
        <v>2</v>
      </c>
      <c r="O161" s="114">
        <f t="shared" si="171"/>
        <v>100</v>
      </c>
      <c r="P161" s="115">
        <f>(N161/N$182)*100</f>
        <v>0.17761989342806395</v>
      </c>
      <c r="Q161" s="119">
        <v>3102</v>
      </c>
      <c r="R161" s="119">
        <v>8890</v>
      </c>
      <c r="S161" s="114">
        <f t="shared" si="172"/>
        <v>186.5892972275951</v>
      </c>
      <c r="T161" s="103">
        <v>16138</v>
      </c>
      <c r="U161" s="103">
        <v>45897</v>
      </c>
      <c r="V161" s="114">
        <f t="shared" si="173"/>
        <v>184.40327178088981</v>
      </c>
      <c r="W161" s="115">
        <f>(U161/U$182)*100</f>
        <v>5.4643311755433979E-2</v>
      </c>
      <c r="X161" s="15">
        <v>282.15579400000001</v>
      </c>
      <c r="Y161" s="15">
        <v>932.61052259999997</v>
      </c>
      <c r="Z161" s="114">
        <f t="shared" si="174"/>
        <v>230.53034615337364</v>
      </c>
      <c r="AA161" s="15">
        <v>1200.2440098</v>
      </c>
      <c r="AB161" s="15">
        <v>4560.8906640999994</v>
      </c>
      <c r="AC161" s="114">
        <f t="shared" si="175"/>
        <v>279.99695285794377</v>
      </c>
      <c r="AD161" s="115">
        <f>(AB161/AB$182)*100</f>
        <v>0.49925680892470942</v>
      </c>
    </row>
    <row r="162" spans="1:30" s="27" customFormat="1">
      <c r="A162" s="9"/>
      <c r="B162" s="109" t="s">
        <v>6</v>
      </c>
      <c r="C162" s="15">
        <v>2.2569076899999998</v>
      </c>
      <c r="D162" s="15">
        <v>0.61210359800000003</v>
      </c>
      <c r="E162" s="114">
        <f t="shared" si="168"/>
        <v>-72.878660447118236</v>
      </c>
      <c r="F162" s="15">
        <v>44.684909480999998</v>
      </c>
      <c r="G162" s="15">
        <v>3.1476636400000002</v>
      </c>
      <c r="H162" s="114">
        <f t="shared" si="169"/>
        <v>-92.955868823370039</v>
      </c>
      <c r="I162" s="115">
        <f>(G162/G$183)*100</f>
        <v>0.14406715082473839</v>
      </c>
      <c r="J162" s="103">
        <v>2</v>
      </c>
      <c r="K162" s="103">
        <v>0</v>
      </c>
      <c r="L162" s="114">
        <f t="shared" si="170"/>
        <v>-100</v>
      </c>
      <c r="M162" s="103">
        <v>43</v>
      </c>
      <c r="N162" s="103">
        <v>12</v>
      </c>
      <c r="O162" s="114">
        <f t="shared" si="171"/>
        <v>-72.093023255813947</v>
      </c>
      <c r="P162" s="115">
        <f>(N162/N$183)*100</f>
        <v>0.22944550669216063</v>
      </c>
      <c r="Q162" s="121">
        <v>9256</v>
      </c>
      <c r="R162" s="121">
        <v>0</v>
      </c>
      <c r="S162" s="114">
        <f t="shared" si="172"/>
        <v>-100</v>
      </c>
      <c r="T162" s="103">
        <v>42051</v>
      </c>
      <c r="U162" s="103">
        <v>13144</v>
      </c>
      <c r="V162" s="114">
        <f t="shared" si="173"/>
        <v>-68.742717176761545</v>
      </c>
      <c r="W162" s="115">
        <f>(U162/U$183)*100</f>
        <v>0.44380096755633947</v>
      </c>
      <c r="X162" s="15">
        <v>1.0237000000000001</v>
      </c>
      <c r="Y162" s="15">
        <v>0</v>
      </c>
      <c r="Z162" s="114">
        <f t="shared" si="174"/>
        <v>-100</v>
      </c>
      <c r="AA162" s="15">
        <v>18.206099999999999</v>
      </c>
      <c r="AB162" s="15">
        <v>0.91269999999999996</v>
      </c>
      <c r="AC162" s="114">
        <f t="shared" si="175"/>
        <v>-94.986845068411128</v>
      </c>
      <c r="AD162" s="115">
        <f>(AB162/AB$183)*100</f>
        <v>5.0375727111903984E-4</v>
      </c>
    </row>
    <row r="163" spans="1:30" s="27" customFormat="1">
      <c r="A163" s="9"/>
      <c r="B163" s="108" t="s">
        <v>25</v>
      </c>
      <c r="C163" s="15">
        <v>3.6208664999999649</v>
      </c>
      <c r="D163" s="15">
        <v>11.612195510999923</v>
      </c>
      <c r="E163" s="114">
        <f t="shared" si="168"/>
        <v>220.70211677232606</v>
      </c>
      <c r="F163" s="15">
        <v>34.260337519000366</v>
      </c>
      <c r="G163" s="15">
        <v>116.06525912905201</v>
      </c>
      <c r="H163" s="114">
        <f t="shared" si="169"/>
        <v>238.77441827502031</v>
      </c>
      <c r="I163" s="115">
        <f>(G163/G$184)*100</f>
        <v>2.0524417784619118</v>
      </c>
      <c r="J163" s="103">
        <v>32</v>
      </c>
      <c r="K163" s="103">
        <v>20</v>
      </c>
      <c r="L163" s="114">
        <f t="shared" si="170"/>
        <v>-37.5</v>
      </c>
      <c r="M163" s="103">
        <v>186</v>
      </c>
      <c r="N163" s="103">
        <v>176</v>
      </c>
      <c r="O163" s="114">
        <f t="shared" si="171"/>
        <v>-5.376344086021505</v>
      </c>
      <c r="P163" s="115">
        <f>(N163/N$184)*100</f>
        <v>0.80069150630089625</v>
      </c>
      <c r="Q163" s="119">
        <v>24431</v>
      </c>
      <c r="R163" s="119">
        <v>53477</v>
      </c>
      <c r="S163" s="114">
        <f t="shared" si="172"/>
        <v>118.88993491875077</v>
      </c>
      <c r="T163" s="103">
        <v>287592</v>
      </c>
      <c r="U163" s="103">
        <v>634752</v>
      </c>
      <c r="V163" s="114">
        <f t="shared" si="173"/>
        <v>120.71267629141285</v>
      </c>
      <c r="W163" s="115">
        <f>(U163/U$184)*100</f>
        <v>1.2927338586368056</v>
      </c>
      <c r="X163" s="15">
        <v>3031.9598597300001</v>
      </c>
      <c r="Y163" s="15">
        <v>5896.0862999400006</v>
      </c>
      <c r="Z163" s="114">
        <f t="shared" si="174"/>
        <v>94.464523698049703</v>
      </c>
      <c r="AA163" s="15">
        <v>32167.925125989004</v>
      </c>
      <c r="AB163" s="15">
        <v>55070.980501881</v>
      </c>
      <c r="AC163" s="114">
        <f t="shared" si="175"/>
        <v>71.198422920315224</v>
      </c>
      <c r="AD163" s="115">
        <f>(AB163/AB$184)*100</f>
        <v>3.5848782817437495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5">
      <c r="A165" s="21"/>
      <c r="B165" s="107" t="s">
        <v>10</v>
      </c>
      <c r="C165" s="12">
        <f>C166+C167+C168+C169+C170</f>
        <v>10037.724444453932</v>
      </c>
      <c r="D165" s="12">
        <f>D166+D167+D168+D169+D170</f>
        <v>13032.326532449606</v>
      </c>
      <c r="E165" s="110">
        <f t="shared" ref="E165:E170" si="176">((D165-C165)/C165)*100</f>
        <v>29.833475750076595</v>
      </c>
      <c r="F165" s="12">
        <f>F166+F167+F168+F169+F170</f>
        <v>61041.9572466502</v>
      </c>
      <c r="G165" s="12">
        <f>G166+G167+G168+G169+G170</f>
        <v>79216.843758175542</v>
      </c>
      <c r="H165" s="110">
        <f t="shared" ref="H165:H170" si="177">((G165-F165)/F165)*100</f>
        <v>29.774416370836022</v>
      </c>
      <c r="I165" s="111">
        <f>(G165/G$179)*100</f>
        <v>38.598707103543006</v>
      </c>
      <c r="J165" s="22">
        <f>J166+J167+J168+J169+J170</f>
        <v>737110</v>
      </c>
      <c r="K165" s="22">
        <f>K166+K167+K168+K169+K170</f>
        <v>834543</v>
      </c>
      <c r="L165" s="110">
        <f t="shared" ref="L165:L170" si="178">((K165-J165)/J165)*100</f>
        <v>13.218244224064252</v>
      </c>
      <c r="M165" s="22">
        <f>M166+M167+M168+M169+M170</f>
        <v>4751434</v>
      </c>
      <c r="N165" s="22">
        <f>N166+N167+N168+N169+N170</f>
        <v>4960078</v>
      </c>
      <c r="O165" s="110">
        <f t="shared" ref="O165:O170" si="179">((N165-M165)/M165)*100</f>
        <v>4.3911795891514016</v>
      </c>
      <c r="P165" s="111">
        <f>(N165/N$179)*100</f>
        <v>28.12882937365795</v>
      </c>
      <c r="Q165" s="22">
        <f>Q166+Q167+Q168+Q169+Q170</f>
        <v>14825078</v>
      </c>
      <c r="R165" s="22">
        <f>R166+R167+R168+R169+R170</f>
        <v>17783817</v>
      </c>
      <c r="S165" s="110">
        <f t="shared" ref="S165:S170" si="180">((R165-Q165)/Q165)*100</f>
        <v>19.957662280090531</v>
      </c>
      <c r="T165" s="22">
        <f>T166+T167+T168+T169+T170</f>
        <v>86583309</v>
      </c>
      <c r="U165" s="22">
        <f>U166+U167+U168+U169+U170</f>
        <v>119334897</v>
      </c>
      <c r="V165" s="110">
        <f t="shared" ref="V165:V170" si="181">((U165-T165)/T165)*100</f>
        <v>37.826676270827207</v>
      </c>
      <c r="W165" s="111">
        <f>(U165/U$179)*100</f>
        <v>87.709473662516828</v>
      </c>
      <c r="X165" s="12">
        <f>X166+X167+X168+X169+X170</f>
        <v>363087.63539268041</v>
      </c>
      <c r="Y165" s="12">
        <f>Y166+Y167+Y168+Y169+Y170</f>
        <v>522216.2578321707</v>
      </c>
      <c r="Z165" s="110">
        <f t="shared" ref="Z165:Z170" si="182">((Y165-X165)/X165)*100</f>
        <v>43.826505484658597</v>
      </c>
      <c r="AA165" s="12">
        <f>AA166+AA167+AA168+AA169+AA170</f>
        <v>2698032.7167129703</v>
      </c>
      <c r="AB165" s="12">
        <f>AB166+AB167+AB168+AB169+AB170</f>
        <v>3332432.0470515601</v>
      </c>
      <c r="AC165" s="110">
        <f t="shared" ref="AC165:AC170" si="183">((AB165-AA165)/AA165)*100</f>
        <v>23.513403911257328</v>
      </c>
      <c r="AD165" s="111">
        <f>(AB165/AB$179)*100</f>
        <v>82.650245237208807</v>
      </c>
    </row>
    <row r="166" spans="1:30">
      <c r="A166" s="8"/>
      <c r="B166" s="108" t="s">
        <v>3</v>
      </c>
      <c r="C166" s="13">
        <f t="shared" ref="C166:D170" si="184">C5+C12+C19+C26+C33+C40+C47+C54+C61+C68+C75+C82+C89+C96+C103+C110+C117+C124+C131+C138+C145+C152+C159</f>
        <v>1417.1129471096976</v>
      </c>
      <c r="D166" s="13">
        <f t="shared" si="184"/>
        <v>1828.8974736280013</v>
      </c>
      <c r="E166" s="114">
        <f t="shared" si="176"/>
        <v>29.057989157333395</v>
      </c>
      <c r="F166" s="13">
        <f t="shared" ref="F166:G170" si="185">F5+F12+F19+F26+F33+F40+F47+F54+F61+F68+F75+F82+F89+F96+F103+F110+F117+F124+F131+F138+F145+F152+F159</f>
        <v>8894.4553547189553</v>
      </c>
      <c r="G166" s="13">
        <f t="shared" si="185"/>
        <v>11773.817683584733</v>
      </c>
      <c r="H166" s="114">
        <f t="shared" si="177"/>
        <v>32.372553619465094</v>
      </c>
      <c r="I166" s="115">
        <f>(G166/G$180)*100</f>
        <v>41.39139573274074</v>
      </c>
      <c r="J166" s="118">
        <f t="shared" ref="J166:K170" si="186">J5+J12+J19+J26+J33+J40+J47+J54+J61+J68+J75+J82+J89+J96+J103+J110+J117+J124+J131+J138+J145+J152+J159</f>
        <v>17207</v>
      </c>
      <c r="K166" s="118">
        <f t="shared" si="186"/>
        <v>28662</v>
      </c>
      <c r="L166" s="114">
        <f t="shared" si="178"/>
        <v>66.57174405765096</v>
      </c>
      <c r="M166" s="118">
        <f t="shared" ref="M166:N170" si="187">M5+M12+M19+M26+M33+M40+M47+M54+M61+M68+M75+M82+M89+M96+M103+M110+M117+M124+M131+M138+M145+M152+M159</f>
        <v>132800</v>
      </c>
      <c r="N166" s="118">
        <f t="shared" si="187"/>
        <v>185472</v>
      </c>
      <c r="O166" s="114">
        <f t="shared" si="179"/>
        <v>39.662650602409641</v>
      </c>
      <c r="P166" s="115">
        <f>(N166/N$180)*100</f>
        <v>22.29605943307768</v>
      </c>
      <c r="Q166" s="118">
        <f t="shared" ref="Q166:R170" si="188">Q5+Q12+Q19+Q26+Q33+Q40+Q47+Q54+Q61+Q68+Q75+Q82+Q89+Q96+Q103+Q110+Q117+Q124+Q131+Q138+Q145+Q152+Q159</f>
        <v>0</v>
      </c>
      <c r="R166" s="118">
        <f t="shared" si="188"/>
        <v>0</v>
      </c>
      <c r="S166" s="106" t="s">
        <v>57</v>
      </c>
      <c r="T166" s="118">
        <f t="shared" ref="T166:U170" si="189">T5+T12+T19+T26+T33+T40+T47+T54+T61+T68+T75+T82+T89+T96+T103+T110+T117+T124+T131+T138+T145+T152+T159</f>
        <v>0</v>
      </c>
      <c r="U166" s="118">
        <f t="shared" si="189"/>
        <v>0</v>
      </c>
      <c r="V166" s="106" t="s">
        <v>57</v>
      </c>
      <c r="W166" s="106" t="s">
        <v>57</v>
      </c>
      <c r="X166" s="13">
        <f t="shared" ref="X166:Y170" si="190">X5+X12+X19+X26+X33+X40+X47+X54+X61+X68+X75+X82+X89+X96+X103+X110+X117+X124+X131+X138+X145+X152+X159</f>
        <v>2943.5146313409991</v>
      </c>
      <c r="Y166" s="13">
        <f t="shared" si="190"/>
        <v>2628.1221614079991</v>
      </c>
      <c r="Z166" s="114">
        <f t="shared" si="182"/>
        <v>-10.714825962638898</v>
      </c>
      <c r="AA166" s="13">
        <f t="shared" ref="AA166:AB170" si="191">AA5+AA12+AA19+AA26+AA33+AA40+AA47+AA54+AA61+AA68+AA75+AA82+AA89+AA96+AA103+AA110+AA117+AA124+AA131+AA138+AA145+AA152+AA159</f>
        <v>17468.231754264998</v>
      </c>
      <c r="AB166" s="13">
        <f t="shared" si="191"/>
        <v>17133.871367832999</v>
      </c>
      <c r="AC166" s="114">
        <f t="shared" si="183"/>
        <v>-1.9141055095651727</v>
      </c>
      <c r="AD166" s="115">
        <f>(AB166/AB$180)*100</f>
        <v>56.61908616176936</v>
      </c>
    </row>
    <row r="167" spans="1:30">
      <c r="A167" s="8"/>
      <c r="B167" s="108" t="s">
        <v>4</v>
      </c>
      <c r="C167" s="13">
        <f t="shared" si="184"/>
        <v>5258.9869909299669</v>
      </c>
      <c r="D167" s="13">
        <f t="shared" si="184"/>
        <v>6807.7377666569273</v>
      </c>
      <c r="E167" s="114">
        <f t="shared" si="176"/>
        <v>29.449602716227464</v>
      </c>
      <c r="F167" s="13">
        <f t="shared" si="185"/>
        <v>27243.630273805345</v>
      </c>
      <c r="G167" s="13">
        <f t="shared" si="185"/>
        <v>35388.882471570942</v>
      </c>
      <c r="H167" s="114">
        <f t="shared" si="177"/>
        <v>29.897822411711513</v>
      </c>
      <c r="I167" s="115">
        <f>(G167/G$181)*100</f>
        <v>64.881984283653253</v>
      </c>
      <c r="J167" s="118">
        <f t="shared" si="186"/>
        <v>719305</v>
      </c>
      <c r="K167" s="118">
        <f t="shared" si="186"/>
        <v>805577</v>
      </c>
      <c r="L167" s="114">
        <f t="shared" si="178"/>
        <v>11.993799570418668</v>
      </c>
      <c r="M167" s="118">
        <f t="shared" si="187"/>
        <v>4613277</v>
      </c>
      <c r="N167" s="118">
        <f t="shared" si="187"/>
        <v>4771439</v>
      </c>
      <c r="O167" s="114">
        <f t="shared" si="179"/>
        <v>3.4284089162649458</v>
      </c>
      <c r="P167" s="115">
        <f>(N167/N$181)*100</f>
        <v>28.446742682613102</v>
      </c>
      <c r="Q167" s="118">
        <f t="shared" si="188"/>
        <v>0</v>
      </c>
      <c r="R167" s="118">
        <f t="shared" si="188"/>
        <v>0</v>
      </c>
      <c r="S167" s="106" t="s">
        <v>57</v>
      </c>
      <c r="T167" s="118">
        <f t="shared" si="189"/>
        <v>0</v>
      </c>
      <c r="U167" s="118">
        <f t="shared" si="189"/>
        <v>0</v>
      </c>
      <c r="V167" s="106" t="s">
        <v>57</v>
      </c>
      <c r="W167" s="106" t="s">
        <v>57</v>
      </c>
      <c r="X167" s="13">
        <f t="shared" si="190"/>
        <v>119148.14349121998</v>
      </c>
      <c r="Y167" s="13">
        <f t="shared" si="190"/>
        <v>187876.52157588696</v>
      </c>
      <c r="Z167" s="114">
        <f t="shared" si="182"/>
        <v>57.683129649209832</v>
      </c>
      <c r="AA167" s="13">
        <f t="shared" si="191"/>
        <v>967624.70848929835</v>
      </c>
      <c r="AB167" s="13">
        <f t="shared" si="191"/>
        <v>993571.98190538643</v>
      </c>
      <c r="AC167" s="114">
        <f t="shared" si="183"/>
        <v>2.6815430805397886</v>
      </c>
      <c r="AD167" s="115">
        <f>(AB167/AB$181)*100</f>
        <v>72.48168949891604</v>
      </c>
    </row>
    <row r="168" spans="1:30">
      <c r="A168" s="8"/>
      <c r="B168" s="108" t="s">
        <v>5</v>
      </c>
      <c r="C168" s="13">
        <f t="shared" si="184"/>
        <v>2612.9666698512069</v>
      </c>
      <c r="D168" s="13">
        <f t="shared" si="184"/>
        <v>3807.7834656666828</v>
      </c>
      <c r="E168" s="114">
        <f t="shared" si="176"/>
        <v>45.726446096746947</v>
      </c>
      <c r="F168" s="13">
        <f t="shared" si="185"/>
        <v>20831.793192509358</v>
      </c>
      <c r="G168" s="13">
        <f t="shared" si="185"/>
        <v>27071.866044283368</v>
      </c>
      <c r="H168" s="114">
        <f t="shared" si="177"/>
        <v>29.95456413237531</v>
      </c>
      <c r="I168" s="115">
        <f>(G168/G$182)*100</f>
        <v>23.663501837044773</v>
      </c>
      <c r="J168" s="118">
        <f t="shared" si="186"/>
        <v>122</v>
      </c>
      <c r="K168" s="118">
        <f t="shared" si="186"/>
        <v>92</v>
      </c>
      <c r="L168" s="114">
        <f t="shared" si="178"/>
        <v>-24.590163934426229</v>
      </c>
      <c r="M168" s="118">
        <f t="shared" si="187"/>
        <v>723</v>
      </c>
      <c r="N168" s="118">
        <f t="shared" si="187"/>
        <v>762</v>
      </c>
      <c r="O168" s="114">
        <f t="shared" si="179"/>
        <v>5.394190871369295</v>
      </c>
      <c r="P168" s="115">
        <f>(N168/N$182)*100</f>
        <v>67.673179396092365</v>
      </c>
      <c r="Q168" s="118">
        <f t="shared" si="188"/>
        <v>10474420</v>
      </c>
      <c r="R168" s="118">
        <f t="shared" si="188"/>
        <v>13387076</v>
      </c>
      <c r="S168" s="114">
        <f t="shared" si="180"/>
        <v>27.807324892452279</v>
      </c>
      <c r="T168" s="118">
        <f t="shared" si="189"/>
        <v>50366608</v>
      </c>
      <c r="U168" s="118">
        <f t="shared" si="189"/>
        <v>83955395</v>
      </c>
      <c r="V168" s="114">
        <f t="shared" si="181"/>
        <v>66.688602496320584</v>
      </c>
      <c r="W168" s="115">
        <f>(U168/U$182)*100</f>
        <v>99.954263296851721</v>
      </c>
      <c r="X168" s="13">
        <f t="shared" si="190"/>
        <v>102752.9318341956</v>
      </c>
      <c r="Y168" s="13">
        <f t="shared" si="190"/>
        <v>134873.87813907798</v>
      </c>
      <c r="Z168" s="114">
        <f t="shared" si="182"/>
        <v>31.260369637640562</v>
      </c>
      <c r="AA168" s="13">
        <f t="shared" si="191"/>
        <v>567962.70338302618</v>
      </c>
      <c r="AB168" s="13">
        <f t="shared" si="191"/>
        <v>912906.16290649038</v>
      </c>
      <c r="AC168" s="114">
        <f t="shared" si="183"/>
        <v>60.733470255852183</v>
      </c>
      <c r="AD168" s="115">
        <f>(AB168/AB$182)*100</f>
        <v>99.931055424748564</v>
      </c>
    </row>
    <row r="169" spans="1:30">
      <c r="A169" s="8"/>
      <c r="B169" s="108" t="s">
        <v>6</v>
      </c>
      <c r="C169" s="13">
        <f t="shared" si="184"/>
        <v>24.557475383999996</v>
      </c>
      <c r="D169" s="13">
        <f t="shared" si="184"/>
        <v>114.16707955800001</v>
      </c>
      <c r="E169" s="114">
        <f t="shared" si="176"/>
        <v>364.8974610492071</v>
      </c>
      <c r="F169" s="13">
        <f t="shared" si="185"/>
        <v>212.14245710579081</v>
      </c>
      <c r="G169" s="13">
        <f t="shared" si="185"/>
        <v>275.88264062066008</v>
      </c>
      <c r="H169" s="114">
        <f t="shared" si="177"/>
        <v>30.045934408633457</v>
      </c>
      <c r="I169" s="115">
        <f>(G169/G$183)*100</f>
        <v>12.627024530557444</v>
      </c>
      <c r="J169" s="118">
        <f t="shared" si="186"/>
        <v>38</v>
      </c>
      <c r="K169" s="118">
        <f t="shared" si="186"/>
        <v>13</v>
      </c>
      <c r="L169" s="114">
        <f t="shared" si="178"/>
        <v>-65.789473684210535</v>
      </c>
      <c r="M169" s="118">
        <f t="shared" si="187"/>
        <v>239</v>
      </c>
      <c r="N169" s="118">
        <f t="shared" si="187"/>
        <v>153</v>
      </c>
      <c r="O169" s="114">
        <f t="shared" si="179"/>
        <v>-35.98326359832636</v>
      </c>
      <c r="P169" s="115">
        <f>(N169/N$183)*100</f>
        <v>2.9254302103250476</v>
      </c>
      <c r="Q169" s="118">
        <f t="shared" si="188"/>
        <v>84663</v>
      </c>
      <c r="R169" s="118">
        <f t="shared" si="188"/>
        <v>84773</v>
      </c>
      <c r="S169" s="114">
        <f t="shared" si="180"/>
        <v>0.12992688659745108</v>
      </c>
      <c r="T169" s="118">
        <f t="shared" si="189"/>
        <v>622198</v>
      </c>
      <c r="U169" s="118">
        <f t="shared" si="189"/>
        <v>1310715</v>
      </c>
      <c r="V169" s="114">
        <f t="shared" si="181"/>
        <v>110.65882564714127</v>
      </c>
      <c r="W169" s="115">
        <f>(U169/U$183)*100</f>
        <v>44.255674466723036</v>
      </c>
      <c r="X169" s="13">
        <f t="shared" si="190"/>
        <v>10442.814312199998</v>
      </c>
      <c r="Y169" s="13">
        <f t="shared" si="190"/>
        <v>10477.830222500001</v>
      </c>
      <c r="Z169" s="114">
        <f t="shared" si="182"/>
        <v>0.33531104981053256</v>
      </c>
      <c r="AA169" s="13">
        <f t="shared" si="191"/>
        <v>53397.869721600007</v>
      </c>
      <c r="AB169" s="13">
        <f t="shared" si="191"/>
        <v>168253.48520559995</v>
      </c>
      <c r="AC169" s="114">
        <f t="shared" si="183"/>
        <v>215.09400296832371</v>
      </c>
      <c r="AD169" s="115">
        <f>(AB169/AB$183)*100</f>
        <v>92.866129684935657</v>
      </c>
    </row>
    <row r="170" spans="1:30">
      <c r="A170" s="8"/>
      <c r="B170" s="108" t="s">
        <v>25</v>
      </c>
      <c r="C170" s="13">
        <f t="shared" si="184"/>
        <v>724.10036117906213</v>
      </c>
      <c r="D170" s="13">
        <f t="shared" si="184"/>
        <v>473.74074693999427</v>
      </c>
      <c r="E170" s="114">
        <f t="shared" si="176"/>
        <v>-34.57526437791082</v>
      </c>
      <c r="F170" s="13">
        <f t="shared" si="185"/>
        <v>3859.9359685107474</v>
      </c>
      <c r="G170" s="13">
        <f t="shared" si="185"/>
        <v>4706.3949181158387</v>
      </c>
      <c r="H170" s="114">
        <f t="shared" si="177"/>
        <v>21.92935210610954</v>
      </c>
      <c r="I170" s="115">
        <f>(G170/G$184)*100</f>
        <v>83.225606252611243</v>
      </c>
      <c r="J170" s="118">
        <f t="shared" si="186"/>
        <v>438</v>
      </c>
      <c r="K170" s="118">
        <f t="shared" si="186"/>
        <v>199</v>
      </c>
      <c r="L170" s="114">
        <f t="shared" si="178"/>
        <v>-54.566210045662103</v>
      </c>
      <c r="M170" s="118">
        <f t="shared" si="187"/>
        <v>4395</v>
      </c>
      <c r="N170" s="118">
        <f t="shared" si="187"/>
        <v>2252</v>
      </c>
      <c r="O170" s="114">
        <f t="shared" si="179"/>
        <v>-48.759954493742889</v>
      </c>
      <c r="P170" s="115">
        <f>(N170/N$184)*100</f>
        <v>10.24521177380465</v>
      </c>
      <c r="Q170" s="118">
        <f t="shared" si="188"/>
        <v>4265995</v>
      </c>
      <c r="R170" s="118">
        <f t="shared" si="188"/>
        <v>4311968</v>
      </c>
      <c r="S170" s="114">
        <f t="shared" si="180"/>
        <v>1.0776618350466889</v>
      </c>
      <c r="T170" s="118">
        <f t="shared" si="189"/>
        <v>35594503</v>
      </c>
      <c r="U170" s="118">
        <f t="shared" si="189"/>
        <v>34068787</v>
      </c>
      <c r="V170" s="114">
        <f t="shared" si="181"/>
        <v>-4.2863809616895061</v>
      </c>
      <c r="W170" s="115">
        <f>(U170/U$184)*100</f>
        <v>69.384380793735886</v>
      </c>
      <c r="X170" s="13">
        <f t="shared" si="190"/>
        <v>127800.23112372383</v>
      </c>
      <c r="Y170" s="13">
        <f t="shared" si="190"/>
        <v>186359.9057332977</v>
      </c>
      <c r="Z170" s="114">
        <f t="shared" si="182"/>
        <v>45.8212587682115</v>
      </c>
      <c r="AA170" s="13">
        <f t="shared" si="191"/>
        <v>1091579.2033647804</v>
      </c>
      <c r="AB170" s="13">
        <f t="shared" si="191"/>
        <v>1240566.5456662502</v>
      </c>
      <c r="AC170" s="114">
        <f t="shared" si="183"/>
        <v>13.648789006076518</v>
      </c>
      <c r="AD170" s="115">
        <f>(AB170/AB$184)*100</f>
        <v>80.755418299932117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5">
      <c r="A172" s="16">
        <v>24</v>
      </c>
      <c r="B172" s="107" t="s">
        <v>52</v>
      </c>
      <c r="C172" s="12">
        <f>C173+C174+C175+C176+C177</f>
        <v>14345.697784201024</v>
      </c>
      <c r="D172" s="12">
        <f>D173+D174+D175+D176+D177</f>
        <v>11434.128691031019</v>
      </c>
      <c r="E172" s="110">
        <f t="shared" ref="E172:E177" si="192">((D172-C172)/C172)*100</f>
        <v>-20.295764883437929</v>
      </c>
      <c r="F172" s="12">
        <f>F173+F174+F175+F176+F177</f>
        <v>130004.43355735202</v>
      </c>
      <c r="G172" s="12">
        <f>G173+G174+G175+G176+G177</f>
        <v>126015.01425632302</v>
      </c>
      <c r="H172" s="110">
        <f t="shared" ref="H172:H177" si="193">((G172-F172)/F172)*100</f>
        <v>-3.068679422589887</v>
      </c>
      <c r="I172" s="111">
        <f>(G172/G$179)*100</f>
        <v>61.401292896457008</v>
      </c>
      <c r="J172" s="22">
        <f>J173+J174+J175+J176+J177</f>
        <v>2284675</v>
      </c>
      <c r="K172" s="22">
        <f>K173+K174+K175+K176+K177</f>
        <v>2147889</v>
      </c>
      <c r="L172" s="110">
        <f t="shared" ref="L172:L177" si="194">((K172-J172)/J172)*100</f>
        <v>-5.987109763970806</v>
      </c>
      <c r="M172" s="22">
        <f>M173+M174+M175+M176+M177</f>
        <v>11554067</v>
      </c>
      <c r="N172" s="22">
        <f>N173+N174+N175+N176+N177</f>
        <v>12673354</v>
      </c>
      <c r="O172" s="110">
        <f t="shared" ref="O172:O177" si="195">((N172-M172)/M172)*100</f>
        <v>9.6873854029061803</v>
      </c>
      <c r="P172" s="111">
        <f>(N172/N$179)*100</f>
        <v>71.87117062634205</v>
      </c>
      <c r="Q172" s="22">
        <f>Q173+Q174+Q175+Q176+Q177</f>
        <v>1469897</v>
      </c>
      <c r="R172" s="22">
        <f>R173+R174+R175+R176+R177</f>
        <v>1396210</v>
      </c>
      <c r="S172" s="110">
        <f t="shared" ref="S172:S177" si="196">((R172-Q172)/Q172)*100</f>
        <v>-5.0130723445248204</v>
      </c>
      <c r="T172" s="22">
        <f>T173+T174+T175+T176+T177</f>
        <v>16455055</v>
      </c>
      <c r="U172" s="22">
        <f>U173+U174+U175+U176+U177</f>
        <v>16722124</v>
      </c>
      <c r="V172" s="110">
        <f t="shared" ref="V172:V177" si="197">((U172-T172)/T172)*100</f>
        <v>1.6230210108686964</v>
      </c>
      <c r="W172" s="111">
        <f>(U172/U$179)*100</f>
        <v>12.290526337483163</v>
      </c>
      <c r="X172" s="12">
        <f>X173+X174+X175+X176+X177</f>
        <v>71070.753865099978</v>
      </c>
      <c r="Y172" s="12">
        <f>Y173+Y174+Y175+Y176+Y177</f>
        <v>80048.9146741</v>
      </c>
      <c r="Z172" s="110">
        <f t="shared" ref="Z172:Z177" si="198">((Y172-X172)/X172)*100</f>
        <v>12.632707999751275</v>
      </c>
      <c r="AA172" s="12">
        <f>AA173+AA174+AA175+AA176+AA177</f>
        <v>472890.84704830003</v>
      </c>
      <c r="AB172" s="12">
        <f>AB173+AB174+AB175+AB176+AB177</f>
        <v>699536.68756909994</v>
      </c>
      <c r="AC172" s="110">
        <f t="shared" ref="AC172:AC177" si="199">((AB172-AA172)/AA172)*100</f>
        <v>47.927728340584864</v>
      </c>
      <c r="AD172" s="111">
        <f>(AB172/AB$179)*100</f>
        <v>17.349754762791196</v>
      </c>
    </row>
    <row r="173" spans="1:30">
      <c r="A173" s="8"/>
      <c r="B173" s="108" t="s">
        <v>3</v>
      </c>
      <c r="C173" s="13">
        <v>1885.8883751000003</v>
      </c>
      <c r="D173" s="13">
        <v>2072.4582603999997</v>
      </c>
      <c r="E173" s="114">
        <f t="shared" si="192"/>
        <v>9.8929442359018971</v>
      </c>
      <c r="F173" s="13">
        <v>23007.179812599999</v>
      </c>
      <c r="G173" s="13">
        <v>16671.2672795</v>
      </c>
      <c r="H173" s="114">
        <f t="shared" si="193"/>
        <v>-27.538849110181268</v>
      </c>
      <c r="I173" s="114">
        <f>(G173/G$180)*100</f>
        <v>58.60860426725926</v>
      </c>
      <c r="J173" s="118">
        <v>86023</v>
      </c>
      <c r="K173" s="118">
        <v>88558</v>
      </c>
      <c r="L173" s="114">
        <f t="shared" si="194"/>
        <v>2.9468862978505745</v>
      </c>
      <c r="M173" s="118">
        <v>679742</v>
      </c>
      <c r="N173" s="118">
        <v>646388</v>
      </c>
      <c r="O173" s="114">
        <f t="shared" si="195"/>
        <v>-4.9068617210647574</v>
      </c>
      <c r="P173" s="114">
        <f>(N173/N$180)*100</f>
        <v>77.703940566922313</v>
      </c>
      <c r="Q173" s="119">
        <v>0</v>
      </c>
      <c r="R173" s="119">
        <v>0</v>
      </c>
      <c r="S173" s="106" t="s">
        <v>57</v>
      </c>
      <c r="T173" s="118">
        <v>0</v>
      </c>
      <c r="U173" s="118">
        <v>0</v>
      </c>
      <c r="V173" s="106" t="s">
        <v>57</v>
      </c>
      <c r="W173" s="106" t="s">
        <v>57</v>
      </c>
      <c r="X173" s="13">
        <v>1477.6938999999995</v>
      </c>
      <c r="Y173" s="13">
        <v>1772.3851999999997</v>
      </c>
      <c r="Z173" s="114">
        <f t="shared" si="198"/>
        <v>19.942648474085214</v>
      </c>
      <c r="AA173" s="13">
        <v>9083.7482999999993</v>
      </c>
      <c r="AB173" s="13">
        <v>13127.781599999998</v>
      </c>
      <c r="AC173" s="114">
        <f t="shared" si="199"/>
        <v>44.519433679156428</v>
      </c>
      <c r="AD173" s="114">
        <f>(AB173/AB$180)*100</f>
        <v>43.380913838230647</v>
      </c>
    </row>
    <row r="174" spans="1:30">
      <c r="A174" s="8"/>
      <c r="B174" s="108" t="s">
        <v>4</v>
      </c>
      <c r="C174" s="13">
        <v>2773.9790562000017</v>
      </c>
      <c r="D174" s="13">
        <v>2938.5010625</v>
      </c>
      <c r="E174" s="114">
        <f t="shared" si="192"/>
        <v>5.9309029724749456</v>
      </c>
      <c r="F174" s="13">
        <v>17494.629121999998</v>
      </c>
      <c r="G174" s="13">
        <v>19154.582655600003</v>
      </c>
      <c r="H174" s="114">
        <f t="shared" si="193"/>
        <v>9.4883608107620017</v>
      </c>
      <c r="I174" s="114">
        <f>(G174/G$181)*100</f>
        <v>35.118015716346754</v>
      </c>
      <c r="J174" s="118">
        <v>2195465</v>
      </c>
      <c r="K174" s="118">
        <v>2053881</v>
      </c>
      <c r="L174" s="114">
        <f t="shared" si="194"/>
        <v>-6.4489299533356261</v>
      </c>
      <c r="M174" s="118">
        <v>10853231</v>
      </c>
      <c r="N174" s="118">
        <v>12001796</v>
      </c>
      <c r="O174" s="114">
        <f t="shared" si="195"/>
        <v>10.582701132962157</v>
      </c>
      <c r="P174" s="114">
        <f>(N174/N$181)*100</f>
        <v>71.553257317386894</v>
      </c>
      <c r="Q174" s="119">
        <v>0</v>
      </c>
      <c r="R174" s="119">
        <v>0</v>
      </c>
      <c r="S174" s="106" t="s">
        <v>57</v>
      </c>
      <c r="T174" s="118">
        <v>0</v>
      </c>
      <c r="U174" s="118">
        <v>0</v>
      </c>
      <c r="V174" s="106" t="s">
        <v>57</v>
      </c>
      <c r="W174" s="106" t="s">
        <v>57</v>
      </c>
      <c r="X174" s="13">
        <v>61796.005800000021</v>
      </c>
      <c r="Y174" s="13">
        <v>67368.15039999997</v>
      </c>
      <c r="Z174" s="114">
        <f t="shared" si="198"/>
        <v>9.0169979885657057</v>
      </c>
      <c r="AA174" s="13">
        <v>317620.8149</v>
      </c>
      <c r="AB174" s="13">
        <v>377218.33600000001</v>
      </c>
      <c r="AC174" s="114">
        <f t="shared" si="199"/>
        <v>18.763732823607214</v>
      </c>
      <c r="AD174" s="114">
        <f>(AB174/AB$181)*100</f>
        <v>27.518310501083949</v>
      </c>
    </row>
    <row r="175" spans="1:30">
      <c r="A175" s="8"/>
      <c r="B175" s="108" t="s">
        <v>5</v>
      </c>
      <c r="C175" s="13">
        <v>9328.4235420220193</v>
      </c>
      <c r="D175" s="13">
        <v>6017.7946210850178</v>
      </c>
      <c r="E175" s="114">
        <f t="shared" si="192"/>
        <v>-35.489693473109526</v>
      </c>
      <c r="F175" s="13">
        <v>84046.709123405017</v>
      </c>
      <c r="G175" s="13">
        <v>87331.598965713012</v>
      </c>
      <c r="H175" s="114">
        <f t="shared" si="193"/>
        <v>3.9084098313532079</v>
      </c>
      <c r="I175" s="114">
        <f>(G175/G$182)*100</f>
        <v>76.336498162955223</v>
      </c>
      <c r="J175" s="118">
        <v>102</v>
      </c>
      <c r="K175" s="118">
        <v>183</v>
      </c>
      <c r="L175" s="114">
        <f t="shared" si="194"/>
        <v>79.411764705882348</v>
      </c>
      <c r="M175" s="118">
        <v>271</v>
      </c>
      <c r="N175" s="118">
        <v>364</v>
      </c>
      <c r="O175" s="114">
        <f t="shared" si="195"/>
        <v>34.317343173431738</v>
      </c>
      <c r="P175" s="114">
        <f>(N175/N$182)*100</f>
        <v>32.326820603907635</v>
      </c>
      <c r="Q175" s="118">
        <v>19503</v>
      </c>
      <c r="R175" s="118">
        <v>12354</v>
      </c>
      <c r="S175" s="114">
        <f t="shared" si="196"/>
        <v>-36.655899092447314</v>
      </c>
      <c r="T175" s="118">
        <v>93118</v>
      </c>
      <c r="U175" s="118">
        <v>38416</v>
      </c>
      <c r="V175" s="114">
        <f t="shared" si="197"/>
        <v>-58.744818402457099</v>
      </c>
      <c r="W175" s="114">
        <f>(U175/U$182)*100</f>
        <v>4.5736703148283153E-2</v>
      </c>
      <c r="X175" s="13">
        <v>80.073409000000098</v>
      </c>
      <c r="Y175" s="13">
        <v>163.96659410000021</v>
      </c>
      <c r="Z175" s="114">
        <f t="shared" si="198"/>
        <v>104.77034279881853</v>
      </c>
      <c r="AA175" s="13">
        <v>861.52505969999993</v>
      </c>
      <c r="AB175" s="13">
        <v>629.8335125000001</v>
      </c>
      <c r="AC175" s="114">
        <f t="shared" si="199"/>
        <v>-26.893187213924968</v>
      </c>
      <c r="AD175" s="114">
        <f>(AB175/AB$182)*100</f>
        <v>6.8944575251430912E-2</v>
      </c>
    </row>
    <row r="176" spans="1:30">
      <c r="A176" s="8"/>
      <c r="B176" s="108" t="s">
        <v>6</v>
      </c>
      <c r="C176" s="13">
        <v>326.95181470199992</v>
      </c>
      <c r="D176" s="13">
        <v>313.19721724300007</v>
      </c>
      <c r="E176" s="114">
        <f t="shared" si="192"/>
        <v>-4.2069188303898777</v>
      </c>
      <c r="F176" s="13">
        <v>5016.211072303</v>
      </c>
      <c r="G176" s="13">
        <v>1908.976032561</v>
      </c>
      <c r="H176" s="114">
        <f t="shared" si="193"/>
        <v>-61.943865498375708</v>
      </c>
      <c r="I176" s="114">
        <f>(G176/G$183)*100</f>
        <v>87.372975469442565</v>
      </c>
      <c r="J176" s="118">
        <v>799</v>
      </c>
      <c r="K176" s="118">
        <v>729</v>
      </c>
      <c r="L176" s="114">
        <f t="shared" si="194"/>
        <v>-8.7609511889862333</v>
      </c>
      <c r="M176" s="118">
        <v>4763</v>
      </c>
      <c r="N176" s="118">
        <v>5077</v>
      </c>
      <c r="O176" s="114">
        <f t="shared" si="195"/>
        <v>6.5924837287423887</v>
      </c>
      <c r="P176" s="114">
        <f>(N176/N$183)*100</f>
        <v>97.074569789674953</v>
      </c>
      <c r="Q176" s="119">
        <v>199970</v>
      </c>
      <c r="R176" s="119">
        <v>262853</v>
      </c>
      <c r="S176" s="114">
        <f t="shared" si="196"/>
        <v>31.446216932539883</v>
      </c>
      <c r="T176" s="118">
        <v>1670660</v>
      </c>
      <c r="U176" s="118">
        <v>1650973</v>
      </c>
      <c r="V176" s="114">
        <f t="shared" si="197"/>
        <v>-1.1783965618378367</v>
      </c>
      <c r="W176" s="114">
        <f>(U176/U$183)*100</f>
        <v>55.744325533276971</v>
      </c>
      <c r="X176" s="13">
        <v>1526.8891260999997</v>
      </c>
      <c r="Y176" s="13">
        <v>2080.1962056000002</v>
      </c>
      <c r="Z176" s="114">
        <f t="shared" si="198"/>
        <v>36.23754141947849</v>
      </c>
      <c r="AA176" s="13">
        <v>29291.439436499997</v>
      </c>
      <c r="AB176" s="13">
        <v>12925.041105799999</v>
      </c>
      <c r="AC176" s="114">
        <f t="shared" si="199"/>
        <v>-55.874339552961217</v>
      </c>
      <c r="AD176" s="114">
        <f>(AB176/AB$183)*100</f>
        <v>7.1338703150643417</v>
      </c>
    </row>
    <row r="177" spans="1:30">
      <c r="A177" s="8"/>
      <c r="B177" s="108" t="s">
        <v>25</v>
      </c>
      <c r="C177" s="13">
        <v>30.454996176999977</v>
      </c>
      <c r="D177" s="13">
        <v>92.177529802999814</v>
      </c>
      <c r="E177" s="114">
        <f t="shared" si="192"/>
        <v>202.668006481687</v>
      </c>
      <c r="F177" s="13">
        <v>439.70442704400006</v>
      </c>
      <c r="G177" s="13">
        <v>948.58932294899989</v>
      </c>
      <c r="H177" s="114">
        <f t="shared" si="193"/>
        <v>115.73340285111048</v>
      </c>
      <c r="I177" s="114">
        <f>(G177/G$184)*100</f>
        <v>16.774393747388757</v>
      </c>
      <c r="J177" s="118">
        <v>2286</v>
      </c>
      <c r="K177" s="118">
        <v>4538</v>
      </c>
      <c r="L177" s="114">
        <f t="shared" si="194"/>
        <v>98.512685914260729</v>
      </c>
      <c r="M177" s="118">
        <v>16060</v>
      </c>
      <c r="N177" s="118">
        <v>19729</v>
      </c>
      <c r="O177" s="114">
        <f t="shared" si="195"/>
        <v>22.845579078455792</v>
      </c>
      <c r="P177" s="114">
        <f>(N177/N$184)*100</f>
        <v>89.754788226195345</v>
      </c>
      <c r="Q177" s="119">
        <v>1250424</v>
      </c>
      <c r="R177" s="119">
        <v>1121003</v>
      </c>
      <c r="S177" s="114">
        <f t="shared" si="196"/>
        <v>-10.350169222599694</v>
      </c>
      <c r="T177" s="118">
        <v>14691277</v>
      </c>
      <c r="U177" s="118">
        <v>15032735</v>
      </c>
      <c r="V177" s="114">
        <f t="shared" si="197"/>
        <v>2.3242227343477357</v>
      </c>
      <c r="W177" s="114">
        <f>(U177/U$184)*100</f>
        <v>30.615619206264117</v>
      </c>
      <c r="X177" s="13">
        <v>6190.0916299999635</v>
      </c>
      <c r="Y177" s="13">
        <v>8664.2162744000234</v>
      </c>
      <c r="Z177" s="114">
        <f t="shared" si="198"/>
        <v>39.96911180457073</v>
      </c>
      <c r="AA177" s="13">
        <v>116033.31935210001</v>
      </c>
      <c r="AB177" s="13">
        <v>295635.6953508</v>
      </c>
      <c r="AC177" s="114">
        <f t="shared" si="199"/>
        <v>154.78517463910634</v>
      </c>
      <c r="AD177" s="114">
        <f>(AB177/AB$184)*100</f>
        <v>19.244581700067886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5">
      <c r="A179" s="21"/>
      <c r="B179" s="107" t="s">
        <v>11</v>
      </c>
      <c r="C179" s="12">
        <f>C180+C181+C182+C183+C184</f>
        <v>24383.422228654952</v>
      </c>
      <c r="D179" s="12">
        <f>D180+D181+D182+D183+D184</f>
        <v>24466.455223480621</v>
      </c>
      <c r="E179" s="110">
        <f t="shared" ref="E179:E184" si="200">((D179-C179)/C179)*100</f>
        <v>0.34053052129856731</v>
      </c>
      <c r="F179" s="12">
        <f>F180+F181+F182+F183+F184</f>
        <v>191046.39080400221</v>
      </c>
      <c r="G179" s="12">
        <f>G180+G181+G182+G183+G184</f>
        <v>205231.85801449855</v>
      </c>
      <c r="H179" s="110">
        <f t="shared" ref="H179:H184" si="201">((G179-F179)/F179)*100</f>
        <v>7.4251427366923961</v>
      </c>
      <c r="I179" s="111">
        <f>(G179/G$179)*100</f>
        <v>100</v>
      </c>
      <c r="J179" s="22">
        <f>J180+J181+J182+J183+J184</f>
        <v>3021785</v>
      </c>
      <c r="K179" s="22">
        <f>K180+K181+K182+K183+K184</f>
        <v>2982432</v>
      </c>
      <c r="L179" s="110">
        <f t="shared" ref="L179:L184" si="202">((K179-J179)/J179)*100</f>
        <v>-1.3023097275285964</v>
      </c>
      <c r="M179" s="22">
        <f>M180+M181+M182+M183+M184</f>
        <v>16305501</v>
      </c>
      <c r="N179" s="22">
        <f>N180+N181+N182+N183+N184</f>
        <v>17633432</v>
      </c>
      <c r="O179" s="110">
        <f t="shared" ref="O179:O184" si="203">((N179-M179)/M179)*100</f>
        <v>8.1440674530638475</v>
      </c>
      <c r="P179" s="111">
        <f>(N179/N$179)*100</f>
        <v>100</v>
      </c>
      <c r="Q179" s="22">
        <f>Q180+Q181+Q182+Q183+Q184</f>
        <v>16294975</v>
      </c>
      <c r="R179" s="22">
        <f>R180+R181+R182+R183+R184</f>
        <v>19180027</v>
      </c>
      <c r="S179" s="110">
        <f t="shared" ref="S179:S184" si="204">((R179-Q179)/Q179)*100</f>
        <v>17.705163708443862</v>
      </c>
      <c r="T179" s="22">
        <f>T180+T181+T182+T183+T184</f>
        <v>103038364</v>
      </c>
      <c r="U179" s="22">
        <f>U180+U181+U182+U183+U184</f>
        <v>136057021</v>
      </c>
      <c r="V179" s="110">
        <f t="shared" ref="V179:V184" si="205">((U179-T179)/T179)*100</f>
        <v>32.045012865305203</v>
      </c>
      <c r="W179" s="111">
        <f>(U179/U$179)*100</f>
        <v>100</v>
      </c>
      <c r="X179" s="12">
        <f>X180+X181+X182+X183+X184</f>
        <v>434158.38925778039</v>
      </c>
      <c r="Y179" s="12">
        <f>Y180+Y181+Y182+Y183+Y184</f>
        <v>602265.1725062707</v>
      </c>
      <c r="Z179" s="110">
        <f t="shared" ref="Z179:Z184" si="206">((Y179-X179)/X179)*100</f>
        <v>38.720150849987917</v>
      </c>
      <c r="AA179" s="12">
        <f>AA180+AA181+AA182+AA183+AA184</f>
        <v>3170923.5637612697</v>
      </c>
      <c r="AB179" s="12">
        <f>AB180+AB181+AB182+AB183+AB184</f>
        <v>4031968.7346206601</v>
      </c>
      <c r="AC179" s="110">
        <f t="shared" ref="AC179:AC184" si="207">((AB179-AA179)/AA179)*100</f>
        <v>27.154396930276057</v>
      </c>
      <c r="AD179" s="111">
        <f>(AB179/AB$179)*100</f>
        <v>100</v>
      </c>
    </row>
    <row r="180" spans="1:30">
      <c r="A180" s="8"/>
      <c r="B180" s="108" t="s">
        <v>3</v>
      </c>
      <c r="C180" s="11">
        <f>C166+C173</f>
        <v>3303.0013222096977</v>
      </c>
      <c r="D180" s="11">
        <f>D166+D173</f>
        <v>3901.3557340280013</v>
      </c>
      <c r="E180" s="114">
        <f t="shared" si="200"/>
        <v>18.115476000415473</v>
      </c>
      <c r="F180" s="11">
        <f>F166+F173</f>
        <v>31901.635167318957</v>
      </c>
      <c r="G180" s="11">
        <f>G166+G173</f>
        <v>28445.084963084733</v>
      </c>
      <c r="H180" s="114">
        <f t="shared" si="201"/>
        <v>-10.835025183208234</v>
      </c>
      <c r="I180" s="115">
        <f>(G180/G$180)*100</f>
        <v>100</v>
      </c>
      <c r="J180" s="14">
        <f>J166+J173</f>
        <v>103230</v>
      </c>
      <c r="K180" s="14">
        <f>K166+K173</f>
        <v>117220</v>
      </c>
      <c r="L180" s="114">
        <f t="shared" si="202"/>
        <v>13.552261939358715</v>
      </c>
      <c r="M180" s="14">
        <f>M166+M173</f>
        <v>812542</v>
      </c>
      <c r="N180" s="14">
        <f>N166+N173</f>
        <v>831860</v>
      </c>
      <c r="O180" s="114">
        <f t="shared" si="203"/>
        <v>2.3774771027220747</v>
      </c>
      <c r="P180" s="115">
        <f>(N180/N$180)*100</f>
        <v>100</v>
      </c>
      <c r="Q180" s="14">
        <f>Q166+Q173</f>
        <v>0</v>
      </c>
      <c r="R180" s="14">
        <f>R166+R173</f>
        <v>0</v>
      </c>
      <c r="S180" s="106" t="s">
        <v>57</v>
      </c>
      <c r="T180" s="14">
        <f>T166+T173</f>
        <v>0</v>
      </c>
      <c r="U180" s="14">
        <f>U166+U173</f>
        <v>0</v>
      </c>
      <c r="V180" s="106" t="s">
        <v>57</v>
      </c>
      <c r="W180" s="106" t="s">
        <v>57</v>
      </c>
      <c r="X180" s="11">
        <f>X166+X173</f>
        <v>4421.2085313409989</v>
      </c>
      <c r="Y180" s="11">
        <f>Y166+Y173</f>
        <v>4400.5073614079993</v>
      </c>
      <c r="Z180" s="114">
        <f t="shared" si="206"/>
        <v>-0.46822423747383701</v>
      </c>
      <c r="AA180" s="11">
        <f>AA166+AA173</f>
        <v>26551.980054264997</v>
      </c>
      <c r="AB180" s="11">
        <f>AB166+AB173</f>
        <v>30261.652967832997</v>
      </c>
      <c r="AC180" s="114">
        <f t="shared" si="207"/>
        <v>13.971360727096213</v>
      </c>
      <c r="AD180" s="115">
        <f>(AB180/AB$180)*100</f>
        <v>100</v>
      </c>
    </row>
    <row r="181" spans="1:30">
      <c r="A181" s="8"/>
      <c r="B181" s="108" t="s">
        <v>4</v>
      </c>
      <c r="C181" s="11">
        <f t="shared" ref="C181:D184" si="208">C167+C174</f>
        <v>8032.9660471299685</v>
      </c>
      <c r="D181" s="11">
        <f t="shared" si="208"/>
        <v>9746.2388291569277</v>
      </c>
      <c r="E181" s="114">
        <f t="shared" si="200"/>
        <v>21.328022202198653</v>
      </c>
      <c r="F181" s="11">
        <f t="shared" ref="F181:G184" si="209">F167+F174</f>
        <v>44738.259395805348</v>
      </c>
      <c r="G181" s="11">
        <f t="shared" si="209"/>
        <v>54543.465127170944</v>
      </c>
      <c r="H181" s="114">
        <f t="shared" si="201"/>
        <v>21.916824355229455</v>
      </c>
      <c r="I181" s="115">
        <f>(G181/G$181)*100</f>
        <v>100</v>
      </c>
      <c r="J181" s="14">
        <f t="shared" ref="J181:K184" si="210">J167+J174</f>
        <v>2914770</v>
      </c>
      <c r="K181" s="14">
        <f t="shared" si="210"/>
        <v>2859458</v>
      </c>
      <c r="L181" s="114">
        <f t="shared" si="202"/>
        <v>-1.8976454402920298</v>
      </c>
      <c r="M181" s="14">
        <f t="shared" ref="M181:N184" si="211">M167+M174</f>
        <v>15466508</v>
      </c>
      <c r="N181" s="14">
        <f t="shared" si="211"/>
        <v>16773235</v>
      </c>
      <c r="O181" s="114">
        <f t="shared" si="203"/>
        <v>8.4487526208242993</v>
      </c>
      <c r="P181" s="115">
        <f>(N181/N$181)*100</f>
        <v>100</v>
      </c>
      <c r="Q181" s="14">
        <f t="shared" ref="Q181:R184" si="212">Q167+Q174</f>
        <v>0</v>
      </c>
      <c r="R181" s="14">
        <f t="shared" si="212"/>
        <v>0</v>
      </c>
      <c r="S181" s="106" t="s">
        <v>57</v>
      </c>
      <c r="T181" s="14">
        <f t="shared" ref="T181:U184" si="213">T167+T174</f>
        <v>0</v>
      </c>
      <c r="U181" s="14">
        <f t="shared" si="213"/>
        <v>0</v>
      </c>
      <c r="V181" s="106" t="s">
        <v>57</v>
      </c>
      <c r="W181" s="106" t="s">
        <v>57</v>
      </c>
      <c r="X181" s="11">
        <f t="shared" ref="X181:Y184" si="214">X167+X174</f>
        <v>180944.14929122</v>
      </c>
      <c r="Y181" s="11">
        <f t="shared" si="214"/>
        <v>255244.67197588691</v>
      </c>
      <c r="Z181" s="114">
        <f t="shared" si="206"/>
        <v>41.062683140466824</v>
      </c>
      <c r="AA181" s="11">
        <f t="shared" ref="AA181:AB184" si="215">AA167+AA174</f>
        <v>1285245.5233892985</v>
      </c>
      <c r="AB181" s="11">
        <f t="shared" si="215"/>
        <v>1370790.3179053864</v>
      </c>
      <c r="AC181" s="114">
        <f t="shared" si="207"/>
        <v>6.6559107158373365</v>
      </c>
      <c r="AD181" s="115">
        <f>(AB181/AB$181)*100</f>
        <v>100</v>
      </c>
    </row>
    <row r="182" spans="1:30">
      <c r="A182" s="8"/>
      <c r="B182" s="108" t="s">
        <v>5</v>
      </c>
      <c r="C182" s="11">
        <f t="shared" si="208"/>
        <v>11941.390211873226</v>
      </c>
      <c r="D182" s="11">
        <f t="shared" si="208"/>
        <v>9825.5780867517005</v>
      </c>
      <c r="E182" s="114">
        <f t="shared" si="200"/>
        <v>-17.718306558794055</v>
      </c>
      <c r="F182" s="11">
        <f t="shared" si="209"/>
        <v>104878.50231591437</v>
      </c>
      <c r="G182" s="11">
        <f t="shared" si="209"/>
        <v>114403.46500999638</v>
      </c>
      <c r="H182" s="114">
        <f t="shared" si="201"/>
        <v>9.0819018995818297</v>
      </c>
      <c r="I182" s="115">
        <f>(G182/G$182)*100</f>
        <v>100</v>
      </c>
      <c r="J182" s="14">
        <f t="shared" si="210"/>
        <v>224</v>
      </c>
      <c r="K182" s="14">
        <f t="shared" si="210"/>
        <v>275</v>
      </c>
      <c r="L182" s="114">
        <f t="shared" si="202"/>
        <v>22.767857142857142</v>
      </c>
      <c r="M182" s="14">
        <f t="shared" si="211"/>
        <v>994</v>
      </c>
      <c r="N182" s="14">
        <f t="shared" si="211"/>
        <v>1126</v>
      </c>
      <c r="O182" s="114">
        <f t="shared" si="203"/>
        <v>13.279678068410464</v>
      </c>
      <c r="P182" s="115">
        <f>(N182/N$182)*100</f>
        <v>100</v>
      </c>
      <c r="Q182" s="14">
        <f t="shared" si="212"/>
        <v>10493923</v>
      </c>
      <c r="R182" s="14">
        <f t="shared" si="212"/>
        <v>13399430</v>
      </c>
      <c r="S182" s="114">
        <f t="shared" si="204"/>
        <v>27.687519719746373</v>
      </c>
      <c r="T182" s="14">
        <f t="shared" si="213"/>
        <v>50459726</v>
      </c>
      <c r="U182" s="14">
        <f t="shared" si="213"/>
        <v>83993811</v>
      </c>
      <c r="V182" s="114">
        <f t="shared" si="205"/>
        <v>66.45712860192701</v>
      </c>
      <c r="W182" s="115">
        <f>(U182/U$182)*100</f>
        <v>100</v>
      </c>
      <c r="X182" s="11">
        <f t="shared" si="214"/>
        <v>102833.0052431956</v>
      </c>
      <c r="Y182" s="11">
        <f t="shared" si="214"/>
        <v>135037.84473317798</v>
      </c>
      <c r="Z182" s="114">
        <f t="shared" si="206"/>
        <v>31.317609957833408</v>
      </c>
      <c r="AA182" s="11">
        <f t="shared" si="215"/>
        <v>568824.22844272619</v>
      </c>
      <c r="AB182" s="11">
        <f t="shared" si="215"/>
        <v>913535.99641899043</v>
      </c>
      <c r="AC182" s="114">
        <f t="shared" si="207"/>
        <v>60.600753403205751</v>
      </c>
      <c r="AD182" s="115">
        <f>(AB182/AB$182)*100</f>
        <v>100</v>
      </c>
    </row>
    <row r="183" spans="1:30">
      <c r="A183" s="8"/>
      <c r="B183" s="108" t="s">
        <v>6</v>
      </c>
      <c r="C183" s="11">
        <f t="shared" si="208"/>
        <v>351.50929008599991</v>
      </c>
      <c r="D183" s="11">
        <f t="shared" si="208"/>
        <v>427.36429680100008</v>
      </c>
      <c r="E183" s="114">
        <f t="shared" si="200"/>
        <v>21.579801403382984</v>
      </c>
      <c r="F183" s="11">
        <f t="shared" si="209"/>
        <v>5228.3535294087906</v>
      </c>
      <c r="G183" s="11">
        <f t="shared" si="209"/>
        <v>2184.8586731816599</v>
      </c>
      <c r="H183" s="114">
        <f t="shared" si="201"/>
        <v>-58.211343955757357</v>
      </c>
      <c r="I183" s="115">
        <f>(G183/G$183)*100</f>
        <v>100</v>
      </c>
      <c r="J183" s="14">
        <f t="shared" si="210"/>
        <v>837</v>
      </c>
      <c r="K183" s="14">
        <f t="shared" si="210"/>
        <v>742</v>
      </c>
      <c r="L183" s="114">
        <f t="shared" si="202"/>
        <v>-11.35005973715651</v>
      </c>
      <c r="M183" s="14">
        <f t="shared" si="211"/>
        <v>5002</v>
      </c>
      <c r="N183" s="14">
        <f t="shared" si="211"/>
        <v>5230</v>
      </c>
      <c r="O183" s="114">
        <f t="shared" si="203"/>
        <v>4.5581767293082764</v>
      </c>
      <c r="P183" s="115">
        <f>(N183/N$183)*100</f>
        <v>100</v>
      </c>
      <c r="Q183" s="14">
        <f t="shared" si="212"/>
        <v>284633</v>
      </c>
      <c r="R183" s="14">
        <f t="shared" si="212"/>
        <v>347626</v>
      </c>
      <c r="S183" s="114">
        <f t="shared" si="204"/>
        <v>22.131305927281797</v>
      </c>
      <c r="T183" s="14">
        <f t="shared" si="213"/>
        <v>2292858</v>
      </c>
      <c r="U183" s="14">
        <f t="shared" si="213"/>
        <v>2961688</v>
      </c>
      <c r="V183" s="114">
        <f t="shared" si="205"/>
        <v>29.170144858512824</v>
      </c>
      <c r="W183" s="115">
        <f>(U183/U$183)*100</f>
        <v>100</v>
      </c>
      <c r="X183" s="11">
        <f t="shared" si="214"/>
        <v>11969.703438299997</v>
      </c>
      <c r="Y183" s="11">
        <f t="shared" si="214"/>
        <v>12558.026428100002</v>
      </c>
      <c r="Z183" s="114">
        <f t="shared" si="206"/>
        <v>4.9151008028947567</v>
      </c>
      <c r="AA183" s="11">
        <f t="shared" si="215"/>
        <v>82689.309158100004</v>
      </c>
      <c r="AB183" s="11">
        <f t="shared" si="215"/>
        <v>181178.52631139994</v>
      </c>
      <c r="AC183" s="114">
        <f t="shared" si="207"/>
        <v>119.10755834831184</v>
      </c>
      <c r="AD183" s="115">
        <f>(AB183/AB$183)*100</f>
        <v>100</v>
      </c>
    </row>
    <row r="184" spans="1:30">
      <c r="A184" s="8"/>
      <c r="B184" s="108" t="s">
        <v>25</v>
      </c>
      <c r="C184" s="11">
        <f t="shared" si="208"/>
        <v>754.55535735606213</v>
      </c>
      <c r="D184" s="11">
        <f t="shared" si="208"/>
        <v>565.91827674299407</v>
      </c>
      <c r="E184" s="114">
        <f t="shared" si="200"/>
        <v>-24.999766918897294</v>
      </c>
      <c r="F184" s="11">
        <f t="shared" si="209"/>
        <v>4299.6403955547476</v>
      </c>
      <c r="G184" s="11">
        <f t="shared" si="209"/>
        <v>5654.9842410648389</v>
      </c>
      <c r="H184" s="114">
        <f t="shared" si="201"/>
        <v>31.522260487442981</v>
      </c>
      <c r="I184" s="115">
        <f>(G184/G$184)*100</f>
        <v>100</v>
      </c>
      <c r="J184" s="14">
        <f t="shared" si="210"/>
        <v>2724</v>
      </c>
      <c r="K184" s="14">
        <f t="shared" si="210"/>
        <v>4737</v>
      </c>
      <c r="L184" s="114">
        <f t="shared" si="202"/>
        <v>73.898678414096921</v>
      </c>
      <c r="M184" s="14">
        <f t="shared" si="211"/>
        <v>20455</v>
      </c>
      <c r="N184" s="14">
        <f t="shared" si="211"/>
        <v>21981</v>
      </c>
      <c r="O184" s="114">
        <f t="shared" si="203"/>
        <v>7.460278660474212</v>
      </c>
      <c r="P184" s="115">
        <f>(N184/N$184)*100</f>
        <v>100</v>
      </c>
      <c r="Q184" s="14">
        <f t="shared" si="212"/>
        <v>5516419</v>
      </c>
      <c r="R184" s="14">
        <f t="shared" si="212"/>
        <v>5432971</v>
      </c>
      <c r="S184" s="114">
        <f t="shared" si="204"/>
        <v>-1.5127204804421128</v>
      </c>
      <c r="T184" s="14">
        <f t="shared" si="213"/>
        <v>50285780</v>
      </c>
      <c r="U184" s="14">
        <f t="shared" si="213"/>
        <v>49101522</v>
      </c>
      <c r="V184" s="114">
        <f t="shared" si="205"/>
        <v>-2.3550554450979981</v>
      </c>
      <c r="W184" s="115">
        <f>(U184/U$184)*100</f>
        <v>100</v>
      </c>
      <c r="X184" s="11">
        <f t="shared" si="214"/>
        <v>133990.3227537238</v>
      </c>
      <c r="Y184" s="11">
        <f t="shared" si="214"/>
        <v>195024.1220076977</v>
      </c>
      <c r="Z184" s="114">
        <f t="shared" si="206"/>
        <v>45.550900990181908</v>
      </c>
      <c r="AA184" s="11">
        <f t="shared" si="215"/>
        <v>1207612.5227168803</v>
      </c>
      <c r="AB184" s="11">
        <f t="shared" si="215"/>
        <v>1536202.2410170501</v>
      </c>
      <c r="AC184" s="114">
        <f t="shared" si="207"/>
        <v>27.209863438722081</v>
      </c>
      <c r="AD184" s="115">
        <f>(AB184/AB$184)*100</f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31st December' 2021</vt:lpstr>
      <vt:lpstr>'FYP as at 31st March, 2018_TEMP'!Print_Area</vt:lpstr>
      <vt:lpstr>'FYP as at 31st December''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2021-08-06T18:25:27Z</cp:lastPrinted>
  <dcterms:created xsi:type="dcterms:W3CDTF">2002-04-18T04:47:59Z</dcterms:created>
  <dcterms:modified xsi:type="dcterms:W3CDTF">2022-01-07T09:22:15Z</dcterms:modified>
</cp:coreProperties>
</file>