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For Journal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0">'For Journal '!$A$1:$K$135</definedName>
    <definedName name="_xlnm.Print_Titles" localSheetId="0">'For Journal '!$2:$3</definedName>
  </definedNames>
  <calcPr fullCalcOnLoad="1"/>
</workbook>
</file>

<file path=xl/sharedStrings.xml><?xml version="1.0" encoding="utf-8"?>
<sst xmlns="http://schemas.openxmlformats.org/spreadsheetml/2006/main" count="148" uniqueCount="42">
  <si>
    <t>First Year Premium of Life Insurers for the Period ended November, 2012</t>
  </si>
  <si>
    <t>(`crore)</t>
  </si>
  <si>
    <t>Sl No.</t>
  </si>
  <si>
    <t>Insurer</t>
  </si>
  <si>
    <t xml:space="preserve">Premium  </t>
  </si>
  <si>
    <t>No. of Policies / Schemes</t>
  </si>
  <si>
    <t>No. of lives covered under Group Schemes</t>
  </si>
  <si>
    <t>For November, 2012</t>
  </si>
  <si>
    <t>Upto 30th November, 2012</t>
  </si>
  <si>
    <t>Upto 30th November, 2011</t>
  </si>
  <si>
    <t>Bajaj Allianz</t>
  </si>
  <si>
    <t>Individual Single Premium</t>
  </si>
  <si>
    <t>Individual Non-Single Premium</t>
  </si>
  <si>
    <t>Group Single Premium</t>
  </si>
  <si>
    <t>Group Non-Single Premium</t>
  </si>
  <si>
    <t>ING Vysya</t>
  </si>
  <si>
    <t>Reliance Life</t>
  </si>
  <si>
    <t>SBI Life</t>
  </si>
  <si>
    <t>Tata AIA</t>
  </si>
  <si>
    <t>HDFC Standard</t>
  </si>
  <si>
    <t>ICICI Prudential</t>
  </si>
  <si>
    <t>Birla Sunlife</t>
  </si>
  <si>
    <t>Aviva</t>
  </si>
  <si>
    <t>Kotak Mahindra Old Mutual</t>
  </si>
  <si>
    <t>Max LIFE</t>
  </si>
  <si>
    <t>Met Life</t>
  </si>
  <si>
    <t>Sahara Life</t>
  </si>
  <si>
    <t>Shriram Life</t>
  </si>
  <si>
    <t>Bharti Axa Life</t>
  </si>
  <si>
    <t>Future Generali Life</t>
  </si>
  <si>
    <t>IDBI Federal</t>
  </si>
  <si>
    <t>Canara HSBC OBC Life</t>
  </si>
  <si>
    <t>Aegon Religare</t>
  </si>
  <si>
    <t>DLF Pramerica</t>
  </si>
  <si>
    <t xml:space="preserve">Star Union Dai-ichi </t>
  </si>
  <si>
    <t>IndiaFirst</t>
  </si>
  <si>
    <t>Edelweiss Tokio</t>
  </si>
  <si>
    <t>Private Total</t>
  </si>
  <si>
    <t>LIC</t>
  </si>
  <si>
    <t>Grand Total</t>
  </si>
  <si>
    <t>Note:  1.Cumulative premium / No.of  policies upto the month is net of cancellations which may occur during the free look period.</t>
  </si>
  <si>
    <t xml:space="preserve">          2. Compiled on the basis of data submitted by the Insurance companies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</si>
</sst>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Rupee Foradian"/>
      <family val="2"/>
    </font>
    <font>
      <sz val="11"/>
      <name val="Century Gothic"/>
      <family val="2"/>
    </font>
    <font>
      <b/>
      <sz val="10"/>
      <name val="Century"/>
      <family val="1"/>
    </font>
    <font>
      <sz val="10"/>
      <name val="Century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2" fontId="6" fillId="0" borderId="12" xfId="0" applyNumberFormat="1" applyFont="1" applyBorder="1" applyAlignment="1">
      <alignment/>
    </xf>
    <xf numFmtId="2" fontId="6" fillId="0" borderId="12" xfId="0" applyNumberFormat="1" applyFont="1" applyFill="1" applyBorder="1" applyAlignment="1">
      <alignment/>
    </xf>
    <xf numFmtId="1" fontId="6" fillId="0" borderId="12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2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6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6" fillId="0" borderId="15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1" fontId="6" fillId="0" borderId="16" xfId="0" applyNumberFormat="1" applyFont="1" applyBorder="1" applyAlignment="1">
      <alignment/>
    </xf>
    <xf numFmtId="2" fontId="7" fillId="0" borderId="15" xfId="44" applyNumberFormat="1" applyFont="1" applyBorder="1" applyAlignment="1">
      <alignment/>
    </xf>
    <xf numFmtId="2" fontId="7" fillId="0" borderId="15" xfId="42" applyNumberFormat="1" applyFont="1" applyBorder="1" applyAlignment="1">
      <alignment/>
    </xf>
    <xf numFmtId="1" fontId="7" fillId="0" borderId="15" xfId="44" applyNumberFormat="1" applyFont="1" applyBorder="1" applyAlignment="1">
      <alignment/>
    </xf>
    <xf numFmtId="1" fontId="7" fillId="0" borderId="15" xfId="42" applyNumberFormat="1" applyFont="1" applyBorder="1" applyAlignment="1">
      <alignment/>
    </xf>
    <xf numFmtId="1" fontId="7" fillId="0" borderId="16" xfId="42" applyNumberFormat="1" applyFont="1" applyBorder="1" applyAlignment="1">
      <alignment/>
    </xf>
    <xf numFmtId="1" fontId="0" fillId="0" borderId="0" xfId="0" applyNumberFormat="1" applyAlignment="1">
      <alignment/>
    </xf>
    <xf numFmtId="1" fontId="7" fillId="33" borderId="15" xfId="0" applyNumberFormat="1" applyFont="1" applyFill="1" applyBorder="1" applyAlignment="1">
      <alignment/>
    </xf>
    <xf numFmtId="1" fontId="7" fillId="33" borderId="15" xfId="44" applyNumberFormat="1" applyFont="1" applyFill="1" applyBorder="1" applyAlignment="1">
      <alignment/>
    </xf>
    <xf numFmtId="0" fontId="2" fillId="0" borderId="15" xfId="0" applyFont="1" applyBorder="1" applyAlignment="1" quotePrefix="1">
      <alignment horizontal="left"/>
    </xf>
    <xf numFmtId="2" fontId="7" fillId="0" borderId="15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right"/>
    </xf>
    <xf numFmtId="1" fontId="7" fillId="0" borderId="16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/>
    </xf>
    <xf numFmtId="1" fontId="7" fillId="0" borderId="17" xfId="0" applyNumberFormat="1" applyFont="1" applyBorder="1" applyAlignment="1">
      <alignment/>
    </xf>
    <xf numFmtId="1" fontId="7" fillId="0" borderId="18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2" fontId="7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0" fontId="0" fillId="0" borderId="19" xfId="0" applyBorder="1" applyAlignment="1">
      <alignment/>
    </xf>
    <xf numFmtId="2" fontId="7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1" fontId="7" fillId="0" borderId="13" xfId="0" applyNumberFormat="1" applyFont="1" applyBorder="1" applyAlignment="1">
      <alignment/>
    </xf>
    <xf numFmtId="1" fontId="7" fillId="0" borderId="20" xfId="0" applyNumberFormat="1" applyFont="1" applyBorder="1" applyAlignment="1">
      <alignment/>
    </xf>
    <xf numFmtId="1" fontId="7" fillId="0" borderId="21" xfId="0" applyNumberFormat="1" applyFont="1" applyBorder="1" applyAlignment="1">
      <alignment/>
    </xf>
    <xf numFmtId="0" fontId="2" fillId="0" borderId="15" xfId="57" applyFont="1" applyBorder="1" applyAlignment="1">
      <alignment/>
    </xf>
    <xf numFmtId="2" fontId="7" fillId="0" borderId="20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/>
    </xf>
    <xf numFmtId="1" fontId="6" fillId="0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1" fontId="7" fillId="0" borderId="16" xfId="58" applyNumberFormat="1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2" fontId="6" fillId="0" borderId="24" xfId="0" applyNumberFormat="1" applyFont="1" applyFill="1" applyBorder="1" applyAlignment="1">
      <alignment/>
    </xf>
    <xf numFmtId="1" fontId="6" fillId="0" borderId="24" xfId="0" applyNumberFormat="1" applyFont="1" applyFill="1" applyBorder="1" applyAlignment="1">
      <alignment/>
    </xf>
    <xf numFmtId="1" fontId="6" fillId="0" borderId="2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6" fillId="0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57" applyFont="1" applyBorder="1" applyAlignment="1">
      <alignment/>
    </xf>
    <xf numFmtId="2" fontId="0" fillId="0" borderId="0" xfId="0" applyNumberForma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 quotePrefix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57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companywise Month 2" xfId="57"/>
    <cellStyle name="Normal_companywise Month;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November,%202012\Nov,%202012%20NB%20Figures\Bajaj%20Allianz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November,%202012\Nov,%202012%20NB%20Figures\Kotak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November,%202012\Nov,%202012%20NB%20Figures\Max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November,%202012\Nov,%202012%20NB%20Figures\Metlif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November,%202012\Nov,%202012%20NB%20Figures\Sahar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November,%202012\Nov,%202012%20NB%20Figures\Shriram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November,%202012\Nov,%202012%20NB%20Figures\Bharti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November,%202012\Nov,%202012%20NB%20Figures\Future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November,%202012\Nov,%202012%20NB%20Figures\IDBI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November,%202012\Nov,%202012%20NB%20Figures\Canar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November,%202012\Nov,%202012%20NB%20Figures\Aeg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November,%202012\Nov,%202012%20NB%20Figures\Ing%20Vysya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November,%202012\Nov,%202012%20NB%20Figures\DLF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November,%202012\Nov,%202012%20NB%20Figures\Star%20Union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November,%202012\Nov,%202012%20NB%20Figures\IndiaFirst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November,%202012\Nov,%202012%20NB%20Figures\Edelweiss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November,%202012\Nov,%202012%20NB%20Figures\LIC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November,%202012\Nov,%202012%20NB%20Figures\Relianc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November,%202012\Nov,%202012%20NB%20Figures\SBI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November,%202012\Nov,%202012%20NB%20Figures\T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November,%202012\Nov,%202012%20NB%20Figures\HDF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November,%202012\Nov,%202012%20NB%20Figures\ICIC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November,%202012\Nov,%202012%20NB%20Figures\Birl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November,%202012\Nov,%202012%20NB%20Figures\Av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2148.86297</v>
          </cell>
          <cell r="D56">
            <v>17643.92128</v>
          </cell>
          <cell r="E56">
            <v>2398</v>
          </cell>
          <cell r="F56">
            <v>20743</v>
          </cell>
        </row>
      </sheetData>
      <sheetData sheetId="3">
        <row r="56">
          <cell r="C56">
            <v>8354.394381299999</v>
          </cell>
          <cell r="D56">
            <v>59865.63280786</v>
          </cell>
          <cell r="E56">
            <v>48487</v>
          </cell>
          <cell r="F56">
            <v>398248</v>
          </cell>
        </row>
      </sheetData>
      <sheetData sheetId="6">
        <row r="76">
          <cell r="C76">
            <v>6295.135792355448</v>
          </cell>
          <cell r="D76">
            <v>38830.62961700312</v>
          </cell>
          <cell r="E76">
            <v>33</v>
          </cell>
          <cell r="F76">
            <v>189</v>
          </cell>
          <cell r="G76">
            <v>1228981</v>
          </cell>
          <cell r="H76">
            <v>5364703</v>
          </cell>
        </row>
      </sheetData>
      <sheetData sheetId="9">
        <row r="76">
          <cell r="C76">
            <v>6045.145500031374</v>
          </cell>
          <cell r="D76">
            <v>41729.564536345584</v>
          </cell>
          <cell r="E76">
            <v>19</v>
          </cell>
          <cell r="F76">
            <v>234</v>
          </cell>
          <cell r="G76">
            <v>65620</v>
          </cell>
          <cell r="H76">
            <v>3189218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1375.34662</v>
          </cell>
          <cell r="D56">
            <v>6083.467406</v>
          </cell>
          <cell r="E56">
            <v>334</v>
          </cell>
          <cell r="F56">
            <v>2824</v>
          </cell>
        </row>
      </sheetData>
      <sheetData sheetId="3">
        <row r="56">
          <cell r="C56">
            <v>2805.7126</v>
          </cell>
          <cell r="D56">
            <v>20913.2881889</v>
          </cell>
          <cell r="E56">
            <v>9210</v>
          </cell>
          <cell r="F56">
            <v>79680</v>
          </cell>
        </row>
      </sheetData>
      <sheetData sheetId="6">
        <row r="76">
          <cell r="C76">
            <v>1612.6354777329295</v>
          </cell>
          <cell r="D76">
            <v>10647.422231731807</v>
          </cell>
          <cell r="E76">
            <v>3</v>
          </cell>
          <cell r="F76">
            <v>21</v>
          </cell>
          <cell r="G76">
            <v>261344</v>
          </cell>
          <cell r="H76">
            <v>1623753</v>
          </cell>
        </row>
      </sheetData>
      <sheetData sheetId="9">
        <row r="76">
          <cell r="C76">
            <v>1223.8502839566756</v>
          </cell>
          <cell r="D76">
            <v>11966.314955119597</v>
          </cell>
          <cell r="E76">
            <v>36</v>
          </cell>
          <cell r="F76">
            <v>459</v>
          </cell>
          <cell r="G76">
            <v>46382</v>
          </cell>
          <cell r="H76">
            <v>1006064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NSP"/>
      <sheetName val="GSP"/>
      <sheetName val="GNSP"/>
      <sheetName val="GNSP(S)"/>
      <sheetName val="ISP(R)"/>
      <sheetName val="ISP(S)"/>
      <sheetName val="INSP(R)"/>
      <sheetName val="INSP(S)"/>
      <sheetName val="GSP(R)"/>
      <sheetName val="GSP(S)"/>
      <sheetName val="GNSP(R)"/>
      <sheetName val="NEWPRODUCTS"/>
    </sheetNames>
    <sheetDataSet>
      <sheetData sheetId="0">
        <row r="56">
          <cell r="C56">
            <v>1731.6946567999646</v>
          </cell>
          <cell r="D56">
            <v>13516.51364949998</v>
          </cell>
          <cell r="E56">
            <v>12</v>
          </cell>
          <cell r="F56">
            <v>137</v>
          </cell>
        </row>
      </sheetData>
      <sheetData sheetId="1">
        <row r="56">
          <cell r="C56">
            <v>10192.513518800037</v>
          </cell>
          <cell r="D56">
            <v>81174.00428490002</v>
          </cell>
          <cell r="E56">
            <v>33800</v>
          </cell>
          <cell r="F56">
            <v>283413</v>
          </cell>
        </row>
      </sheetData>
      <sheetData sheetId="2">
        <row r="76">
          <cell r="C76">
            <v>1233.094152300001</v>
          </cell>
          <cell r="D76">
            <v>8715.2700877</v>
          </cell>
          <cell r="E76">
            <v>0</v>
          </cell>
          <cell r="F76">
            <v>16</v>
          </cell>
          <cell r="G76">
            <v>2585</v>
          </cell>
          <cell r="H76">
            <v>50102</v>
          </cell>
        </row>
      </sheetData>
      <sheetData sheetId="3">
        <row r="76">
          <cell r="C76">
            <v>189.29935569999373</v>
          </cell>
          <cell r="D76">
            <v>2303.1172246999986</v>
          </cell>
          <cell r="E76">
            <v>30</v>
          </cell>
          <cell r="F76">
            <v>728</v>
          </cell>
          <cell r="G76">
            <v>-20189</v>
          </cell>
          <cell r="H76">
            <v>1196241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1773.0695899999998</v>
          </cell>
          <cell r="D56">
            <v>14396.921529300002</v>
          </cell>
          <cell r="E56">
            <v>674</v>
          </cell>
          <cell r="F56">
            <v>20429</v>
          </cell>
        </row>
      </sheetData>
      <sheetData sheetId="3">
        <row r="56">
          <cell r="C56">
            <v>3272.0943297999997</v>
          </cell>
          <cell r="D56">
            <v>30002.913378500005</v>
          </cell>
          <cell r="E56">
            <v>12134</v>
          </cell>
          <cell r="F56">
            <v>109855</v>
          </cell>
        </row>
      </sheetData>
      <sheetData sheetId="6">
        <row r="76">
          <cell r="C76">
            <v>16.8108551</v>
          </cell>
          <cell r="D76">
            <v>208.4202599</v>
          </cell>
          <cell r="E76">
            <v>0</v>
          </cell>
          <cell r="F76">
            <v>0</v>
          </cell>
          <cell r="G76">
            <v>865</v>
          </cell>
          <cell r="H76">
            <v>12554</v>
          </cell>
        </row>
      </sheetData>
      <sheetData sheetId="9">
        <row r="76">
          <cell r="C76">
            <v>318.4865958</v>
          </cell>
          <cell r="D76">
            <v>2733.6804177000004</v>
          </cell>
          <cell r="E76">
            <v>16</v>
          </cell>
          <cell r="F76">
            <v>153</v>
          </cell>
          <cell r="G76">
            <v>45709</v>
          </cell>
          <cell r="H76">
            <v>553728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</sheetNames>
    <sheetDataSet>
      <sheetData sheetId="0">
        <row r="56">
          <cell r="C56">
            <v>119.8227</v>
          </cell>
          <cell r="D56">
            <v>911.5083999999999</v>
          </cell>
          <cell r="E56">
            <v>271</v>
          </cell>
          <cell r="F56">
            <v>2009</v>
          </cell>
        </row>
      </sheetData>
      <sheetData sheetId="3">
        <row r="56">
          <cell r="C56">
            <v>324.145</v>
          </cell>
          <cell r="D56">
            <v>2068.587</v>
          </cell>
          <cell r="E56">
            <v>6308</v>
          </cell>
          <cell r="F56">
            <v>37116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</v>
          </cell>
          <cell r="D76">
            <v>0.71072</v>
          </cell>
          <cell r="E76">
            <v>0</v>
          </cell>
          <cell r="F76">
            <v>3</v>
          </cell>
          <cell r="G76">
            <v>0</v>
          </cell>
          <cell r="H76">
            <v>275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 "/>
      <sheetName val="GSP(R) "/>
      <sheetName val="GSP(S)"/>
      <sheetName val="GNSP "/>
      <sheetName val="GNSP(R) "/>
      <sheetName val="GNSP(S)"/>
      <sheetName val="NEWPRODUCTS"/>
      <sheetName val="Sheet1"/>
      <sheetName val="Sheet2"/>
    </sheetNames>
    <sheetDataSet>
      <sheetData sheetId="0">
        <row r="56">
          <cell r="C56">
            <v>780.1399999999999</v>
          </cell>
          <cell r="D56">
            <v>7650.900000000001</v>
          </cell>
          <cell r="E56">
            <v>980</v>
          </cell>
          <cell r="F56">
            <v>9297</v>
          </cell>
        </row>
      </sheetData>
      <sheetData sheetId="3">
        <row r="56">
          <cell r="C56">
            <v>1331.6499999999999</v>
          </cell>
          <cell r="D56">
            <v>10001.00057</v>
          </cell>
          <cell r="E56">
            <v>10291</v>
          </cell>
          <cell r="F56">
            <v>69451</v>
          </cell>
        </row>
      </sheetData>
      <sheetData sheetId="6">
        <row r="76">
          <cell r="C76">
            <v>1019.72701</v>
          </cell>
          <cell r="D76">
            <v>6399.36701</v>
          </cell>
          <cell r="E76">
            <v>0</v>
          </cell>
          <cell r="F76">
            <v>0</v>
          </cell>
          <cell r="G76">
            <v>41467</v>
          </cell>
          <cell r="H76">
            <v>271488</v>
          </cell>
        </row>
      </sheetData>
      <sheetData sheetId="9">
        <row r="76">
          <cell r="C76">
            <v>88.38116</v>
          </cell>
          <cell r="D76">
            <v>776.654</v>
          </cell>
          <cell r="E76">
            <v>5</v>
          </cell>
          <cell r="F76">
            <v>51</v>
          </cell>
          <cell r="G76">
            <v>69885</v>
          </cell>
          <cell r="H76">
            <v>441795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2.855</v>
          </cell>
          <cell r="D56">
            <v>19.5765605</v>
          </cell>
          <cell r="E56">
            <v>1</v>
          </cell>
          <cell r="F56">
            <v>3</v>
          </cell>
        </row>
      </sheetData>
      <sheetData sheetId="3">
        <row r="56">
          <cell r="C56">
            <v>1389.2724468109432</v>
          </cell>
          <cell r="D56">
            <v>10588.61933232482</v>
          </cell>
          <cell r="E56">
            <v>6755</v>
          </cell>
          <cell r="F56">
            <v>56201</v>
          </cell>
        </row>
      </sheetData>
      <sheetData sheetId="6">
        <row r="76">
          <cell r="C76">
            <v>242.1379578999998</v>
          </cell>
          <cell r="D76">
            <v>1819.2213277063995</v>
          </cell>
          <cell r="E76">
            <v>0</v>
          </cell>
          <cell r="F76">
            <v>2</v>
          </cell>
          <cell r="G76">
            <v>988</v>
          </cell>
          <cell r="H76">
            <v>7514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NSP"/>
      <sheetName val="GSP(R)"/>
      <sheetName val="GSP(S)"/>
      <sheetName val="GNSP(R)"/>
      <sheetName val="GNSP(S)"/>
      <sheetName val="NEWPRODUCTS"/>
    </sheetNames>
    <sheetDataSet>
      <sheetData sheetId="0">
        <row r="56">
          <cell r="C56">
            <v>122.1443318</v>
          </cell>
          <cell r="D56">
            <v>740.2316889022835</v>
          </cell>
          <cell r="E56">
            <v>155</v>
          </cell>
          <cell r="F56">
            <v>1063</v>
          </cell>
        </row>
      </sheetData>
      <sheetData sheetId="3">
        <row r="56">
          <cell r="C56">
            <v>732.0029900000001</v>
          </cell>
          <cell r="D56">
            <v>6134.9080086977165</v>
          </cell>
          <cell r="E56">
            <v>5503</v>
          </cell>
          <cell r="F56">
            <v>47443</v>
          </cell>
        </row>
      </sheetData>
      <sheetData sheetId="6">
        <row r="76">
          <cell r="C76">
            <v>0</v>
          </cell>
          <cell r="D76">
            <v>9.5382746</v>
          </cell>
          <cell r="E76">
            <v>0</v>
          </cell>
          <cell r="F76">
            <v>0</v>
          </cell>
          <cell r="G76">
            <v>0</v>
          </cell>
          <cell r="H76">
            <v>18</v>
          </cell>
        </row>
      </sheetData>
      <sheetData sheetId="7">
        <row r="76">
          <cell r="C76">
            <v>44.98900050384932</v>
          </cell>
          <cell r="D76">
            <v>4022.1719957207893</v>
          </cell>
          <cell r="E76">
            <v>2</v>
          </cell>
          <cell r="F76">
            <v>27</v>
          </cell>
          <cell r="G76">
            <v>3653</v>
          </cell>
          <cell r="H76">
            <v>30320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553.6704799999999</v>
          </cell>
          <cell r="D56">
            <v>2816.9424274000003</v>
          </cell>
          <cell r="E56">
            <v>1052</v>
          </cell>
          <cell r="F56">
            <v>4487</v>
          </cell>
        </row>
      </sheetData>
      <sheetData sheetId="3">
        <row r="56">
          <cell r="C56">
            <v>1899.7788490000003</v>
          </cell>
          <cell r="D56">
            <v>12343.004094399997</v>
          </cell>
          <cell r="E56">
            <v>9185</v>
          </cell>
          <cell r="F56">
            <v>58158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240.1589056899099</v>
          </cell>
          <cell r="D76">
            <v>1586.0719199585203</v>
          </cell>
          <cell r="E76">
            <v>1</v>
          </cell>
          <cell r="F76">
            <v>6</v>
          </cell>
          <cell r="G76">
            <v>14300</v>
          </cell>
          <cell r="H76">
            <v>117676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0.626</v>
          </cell>
          <cell r="D56">
            <v>2.1938753999999996</v>
          </cell>
          <cell r="E56">
            <v>1</v>
          </cell>
          <cell r="F56">
            <v>2</v>
          </cell>
        </row>
      </sheetData>
      <sheetData sheetId="3">
        <row r="56">
          <cell r="C56">
            <v>1720.1948576</v>
          </cell>
          <cell r="D56">
            <v>23314.723550699997</v>
          </cell>
          <cell r="E56">
            <v>5034</v>
          </cell>
          <cell r="F56">
            <v>42445</v>
          </cell>
        </row>
      </sheetData>
      <sheetData sheetId="6">
        <row r="76">
          <cell r="C76">
            <v>85.035303</v>
          </cell>
          <cell r="D76">
            <v>464.4700401</v>
          </cell>
          <cell r="E76">
            <v>0</v>
          </cell>
          <cell r="F76">
            <v>0</v>
          </cell>
          <cell r="G76">
            <v>268</v>
          </cell>
          <cell r="H76">
            <v>1439</v>
          </cell>
        </row>
      </sheetData>
      <sheetData sheetId="9">
        <row r="76">
          <cell r="C76">
            <v>783.9744759</v>
          </cell>
          <cell r="D76">
            <v>10417.9693462</v>
          </cell>
          <cell r="E76">
            <v>2</v>
          </cell>
          <cell r="F76">
            <v>32</v>
          </cell>
          <cell r="G76">
            <v>5231</v>
          </cell>
          <cell r="H76">
            <v>109876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Working Links"/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</sheetNames>
    <sheetDataSet>
      <sheetData sheetId="2">
        <row r="56">
          <cell r="C56">
            <v>40.8569041</v>
          </cell>
          <cell r="D56">
            <v>265.45918270000004</v>
          </cell>
          <cell r="E56">
            <v>21</v>
          </cell>
          <cell r="F56">
            <v>162</v>
          </cell>
        </row>
      </sheetData>
      <sheetData sheetId="5">
        <row r="56">
          <cell r="C56">
            <v>637.1900082999996</v>
          </cell>
          <cell r="D56">
            <v>7049.0919714</v>
          </cell>
          <cell r="E56">
            <v>3591</v>
          </cell>
          <cell r="F56">
            <v>35395</v>
          </cell>
        </row>
      </sheetData>
      <sheetData sheetId="8">
        <row r="76">
          <cell r="C76">
            <v>3.280931499999999</v>
          </cell>
          <cell r="D76">
            <v>10.837952099999999</v>
          </cell>
          <cell r="E76">
            <v>0</v>
          </cell>
          <cell r="F76">
            <v>0</v>
          </cell>
          <cell r="G76">
            <v>2</v>
          </cell>
          <cell r="H76">
            <v>109</v>
          </cell>
        </row>
      </sheetData>
      <sheetData sheetId="11">
        <row r="76">
          <cell r="C76">
            <v>0</v>
          </cell>
          <cell r="D76">
            <v>603.2526689</v>
          </cell>
          <cell r="E76">
            <v>0</v>
          </cell>
          <cell r="F76">
            <v>0</v>
          </cell>
          <cell r="G76">
            <v>0</v>
          </cell>
          <cell r="H76">
            <v>591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965.9069433000001</v>
          </cell>
          <cell r="D56">
            <v>13196.719703600002</v>
          </cell>
          <cell r="E56">
            <v>65</v>
          </cell>
          <cell r="F56">
            <v>1280</v>
          </cell>
        </row>
      </sheetData>
      <sheetData sheetId="3">
        <row r="56">
          <cell r="C56">
            <v>3103.6883501</v>
          </cell>
          <cell r="D56">
            <v>25457.8585403</v>
          </cell>
          <cell r="E56">
            <v>14436</v>
          </cell>
          <cell r="F56">
            <v>107959</v>
          </cell>
        </row>
      </sheetData>
      <sheetData sheetId="6">
        <row r="76">
          <cell r="C76">
            <v>3.7338934999999998</v>
          </cell>
          <cell r="D76">
            <v>54.0105711</v>
          </cell>
          <cell r="E76">
            <v>0</v>
          </cell>
          <cell r="F76">
            <v>0</v>
          </cell>
          <cell r="G76">
            <v>6</v>
          </cell>
          <cell r="H76">
            <v>102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24.10468</v>
          </cell>
          <cell r="D56">
            <v>126.3211</v>
          </cell>
          <cell r="E56">
            <v>18</v>
          </cell>
          <cell r="F56">
            <v>153</v>
          </cell>
        </row>
      </sheetData>
      <sheetData sheetId="3">
        <row r="56">
          <cell r="C56">
            <v>1112.5964</v>
          </cell>
          <cell r="D56">
            <v>7807.36125</v>
          </cell>
          <cell r="E56">
            <v>7821</v>
          </cell>
          <cell r="F56">
            <v>53710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24.706966</v>
          </cell>
          <cell r="D76">
            <v>24.706966</v>
          </cell>
          <cell r="E76">
            <v>4</v>
          </cell>
          <cell r="F76">
            <v>4</v>
          </cell>
          <cell r="G76">
            <v>24737</v>
          </cell>
          <cell r="H76">
            <v>24737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COMPLIANCE CERTIFICATE "/>
    </sheetNames>
    <sheetDataSet>
      <sheetData sheetId="0">
        <row r="56">
          <cell r="C56">
            <v>2474.90702</v>
          </cell>
          <cell r="D56">
            <v>11797.498499999998</v>
          </cell>
          <cell r="E56">
            <v>1752</v>
          </cell>
          <cell r="F56">
            <v>8393</v>
          </cell>
        </row>
      </sheetData>
      <sheetData sheetId="3">
        <row r="56">
          <cell r="C56">
            <v>2088.1515517</v>
          </cell>
          <cell r="D56">
            <v>14618.0156415</v>
          </cell>
          <cell r="E56">
            <v>11960</v>
          </cell>
          <cell r="F56">
            <v>85135</v>
          </cell>
        </row>
      </sheetData>
      <sheetData sheetId="6">
        <row r="76">
          <cell r="C76">
            <v>405.75932147500015</v>
          </cell>
          <cell r="D76">
            <v>3053.2734908190005</v>
          </cell>
          <cell r="E76">
            <v>0</v>
          </cell>
          <cell r="F76">
            <v>2</v>
          </cell>
          <cell r="G76">
            <v>2714</v>
          </cell>
          <cell r="H76">
            <v>17290</v>
          </cell>
        </row>
      </sheetData>
      <sheetData sheetId="9">
        <row r="76">
          <cell r="C76">
            <v>2257.996038795</v>
          </cell>
          <cell r="D76">
            <v>2803.6388297229996</v>
          </cell>
          <cell r="E76">
            <v>3</v>
          </cell>
          <cell r="F76">
            <v>24</v>
          </cell>
          <cell r="G76">
            <v>8194</v>
          </cell>
          <cell r="H76">
            <v>161485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337.76025000000004</v>
          </cell>
          <cell r="D56">
            <v>2999.1993</v>
          </cell>
          <cell r="E56">
            <v>235</v>
          </cell>
          <cell r="F56">
            <v>2486</v>
          </cell>
        </row>
      </sheetData>
      <sheetData sheetId="3">
        <row r="56">
          <cell r="C56">
            <v>1239.9121053000006</v>
          </cell>
          <cell r="D56">
            <v>10028.5012408</v>
          </cell>
          <cell r="E56">
            <v>8597</v>
          </cell>
          <cell r="F56">
            <v>59323</v>
          </cell>
        </row>
      </sheetData>
      <sheetData sheetId="6">
        <row r="76">
          <cell r="C76">
            <v>22490.1433063</v>
          </cell>
          <cell r="D76">
            <v>33282.0151145</v>
          </cell>
          <cell r="E76">
            <v>8</v>
          </cell>
          <cell r="F76">
            <v>33</v>
          </cell>
          <cell r="G76">
            <v>4980</v>
          </cell>
          <cell r="H76">
            <v>38339</v>
          </cell>
        </row>
      </sheetData>
      <sheetData sheetId="9">
        <row r="76">
          <cell r="C76">
            <v>51.84798060000003</v>
          </cell>
          <cell r="D76">
            <v>883.7885962</v>
          </cell>
          <cell r="E76">
            <v>36</v>
          </cell>
          <cell r="F76">
            <v>71</v>
          </cell>
          <cell r="G76">
            <v>11671</v>
          </cell>
          <cell r="H76">
            <v>401359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16.3126521</v>
          </cell>
          <cell r="D56">
            <v>38.2200254</v>
          </cell>
          <cell r="E56">
            <v>9</v>
          </cell>
          <cell r="F56">
            <v>22</v>
          </cell>
        </row>
      </sheetData>
      <sheetData sheetId="3">
        <row r="56">
          <cell r="C56">
            <v>206.88975520000008</v>
          </cell>
          <cell r="D56">
            <v>1343.2698468000033</v>
          </cell>
          <cell r="E56">
            <v>1284</v>
          </cell>
          <cell r="F56">
            <v>8028</v>
          </cell>
        </row>
      </sheetData>
      <sheetData sheetId="6">
        <row r="76">
          <cell r="C76">
            <v>4.340769000000001</v>
          </cell>
          <cell r="D76">
            <v>39.5260156</v>
          </cell>
          <cell r="E76">
            <v>0</v>
          </cell>
          <cell r="F76">
            <v>4</v>
          </cell>
          <cell r="G76">
            <v>12</v>
          </cell>
          <cell r="H76">
            <v>59</v>
          </cell>
        </row>
      </sheetData>
      <sheetData sheetId="9">
        <row r="76">
          <cell r="C76">
            <v>14.3029549</v>
          </cell>
          <cell r="D76">
            <v>198.82563629999999</v>
          </cell>
          <cell r="E76">
            <v>12</v>
          </cell>
          <cell r="F76">
            <v>49</v>
          </cell>
          <cell r="G76">
            <v>2717</v>
          </cell>
          <cell r="H76">
            <v>20033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86279.8</v>
          </cell>
          <cell r="D56">
            <v>767464.3099999999</v>
          </cell>
          <cell r="E56">
            <v>121830</v>
          </cell>
          <cell r="F56">
            <v>1034770</v>
          </cell>
        </row>
      </sheetData>
      <sheetData sheetId="3">
        <row r="56">
          <cell r="C56">
            <v>170437.61</v>
          </cell>
          <cell r="D56">
            <v>1680853.0299999998</v>
          </cell>
          <cell r="E56">
            <v>2618747</v>
          </cell>
          <cell r="F56">
            <v>17372564</v>
          </cell>
        </row>
      </sheetData>
      <sheetData sheetId="6">
        <row r="76">
          <cell r="C76">
            <v>180452.05020660005</v>
          </cell>
          <cell r="D76">
            <v>1910375.8914766</v>
          </cell>
          <cell r="E76">
            <v>4</v>
          </cell>
          <cell r="F76">
            <v>69</v>
          </cell>
          <cell r="G76">
            <v>25135</v>
          </cell>
          <cell r="H76">
            <v>512307</v>
          </cell>
        </row>
      </sheetData>
      <sheetData sheetId="9">
        <row r="76">
          <cell r="C76">
            <v>13001.7267053</v>
          </cell>
          <cell r="D76">
            <v>98461.5481688</v>
          </cell>
          <cell r="E76">
            <v>2233</v>
          </cell>
          <cell r="F76">
            <v>15441</v>
          </cell>
          <cell r="G76">
            <v>3545004</v>
          </cell>
          <cell r="H76">
            <v>23439225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1570.35853</v>
          </cell>
          <cell r="D56">
            <v>7131.1606183999975</v>
          </cell>
          <cell r="E56">
            <v>1632</v>
          </cell>
          <cell r="F56">
            <v>11459</v>
          </cell>
        </row>
      </sheetData>
      <sheetData sheetId="3">
        <row r="56">
          <cell r="C56">
            <v>8436.607856499997</v>
          </cell>
          <cell r="D56">
            <v>56439.88187009999</v>
          </cell>
          <cell r="E56">
            <v>59846</v>
          </cell>
          <cell r="F56">
            <v>447033</v>
          </cell>
        </row>
      </sheetData>
      <sheetData sheetId="6">
        <row r="76">
          <cell r="C76">
            <v>191.44087995375577</v>
          </cell>
          <cell r="D76">
            <v>2434.60782426095</v>
          </cell>
          <cell r="E76">
            <v>26</v>
          </cell>
          <cell r="F76">
            <v>147</v>
          </cell>
          <cell r="G76">
            <v>19330</v>
          </cell>
          <cell r="H76">
            <v>952300</v>
          </cell>
        </row>
      </sheetData>
      <sheetData sheetId="9">
        <row r="76">
          <cell r="C76">
            <v>831.7997875274552</v>
          </cell>
          <cell r="D76">
            <v>12089.896948092904</v>
          </cell>
          <cell r="E76">
            <v>3</v>
          </cell>
          <cell r="F76">
            <v>133</v>
          </cell>
          <cell r="G76">
            <v>1565</v>
          </cell>
          <cell r="H76">
            <v>107368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3013.5453297</v>
          </cell>
          <cell r="D56">
            <v>15480.952210899997</v>
          </cell>
          <cell r="E56">
            <v>1990</v>
          </cell>
          <cell r="F56">
            <v>11029</v>
          </cell>
        </row>
      </sheetData>
      <sheetData sheetId="3">
        <row r="56">
          <cell r="C56">
            <v>17624.434349399806</v>
          </cell>
          <cell r="D56">
            <v>104783.5754741</v>
          </cell>
          <cell r="E56">
            <v>65735</v>
          </cell>
          <cell r="F56">
            <v>442917</v>
          </cell>
        </row>
      </sheetData>
      <sheetData sheetId="6">
        <row r="76">
          <cell r="C76">
            <v>19527.155730000002</v>
          </cell>
          <cell r="D76">
            <v>138483.9515327</v>
          </cell>
          <cell r="E76">
            <v>4</v>
          </cell>
          <cell r="F76">
            <v>57</v>
          </cell>
          <cell r="G76">
            <v>20585</v>
          </cell>
          <cell r="H76">
            <v>165721</v>
          </cell>
        </row>
      </sheetData>
      <sheetData sheetId="9">
        <row r="76">
          <cell r="C76">
            <v>1969.9798020999983</v>
          </cell>
          <cell r="D76">
            <v>15416.827956600002</v>
          </cell>
          <cell r="E76">
            <v>16</v>
          </cell>
          <cell r="F76">
            <v>81</v>
          </cell>
          <cell r="G76">
            <v>82623</v>
          </cell>
          <cell r="H76">
            <v>489201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195.68505</v>
          </cell>
          <cell r="D56">
            <v>2002.0257799999997</v>
          </cell>
          <cell r="E56">
            <v>142</v>
          </cell>
          <cell r="F56">
            <v>1607</v>
          </cell>
        </row>
      </sheetData>
      <sheetData sheetId="3">
        <row r="56">
          <cell r="C56">
            <v>2031.88351</v>
          </cell>
          <cell r="D56">
            <v>18311.4275103</v>
          </cell>
          <cell r="E56">
            <v>9173</v>
          </cell>
          <cell r="F56">
            <v>85460</v>
          </cell>
        </row>
      </sheetData>
      <sheetData sheetId="6">
        <row r="76">
          <cell r="C76">
            <v>868.6253928999084</v>
          </cell>
          <cell r="D76">
            <v>6543.135081799834</v>
          </cell>
          <cell r="E76">
            <v>0</v>
          </cell>
          <cell r="F76">
            <v>2</v>
          </cell>
          <cell r="G76">
            <v>15367</v>
          </cell>
          <cell r="H76">
            <v>102856</v>
          </cell>
        </row>
      </sheetData>
      <sheetData sheetId="9">
        <row r="76">
          <cell r="C76">
            <v>1533.4115648000002</v>
          </cell>
          <cell r="D76">
            <v>7919.9586503</v>
          </cell>
          <cell r="E76">
            <v>3</v>
          </cell>
          <cell r="F76">
            <v>90</v>
          </cell>
          <cell r="G76">
            <v>1079</v>
          </cell>
          <cell r="H76">
            <v>100086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1146.0070040000005</v>
          </cell>
          <cell r="D56">
            <v>7468.269339</v>
          </cell>
          <cell r="E56">
            <v>11215</v>
          </cell>
          <cell r="F56">
            <v>87708</v>
          </cell>
        </row>
      </sheetData>
      <sheetData sheetId="3">
        <row r="56">
          <cell r="C56">
            <v>23387.28570899998</v>
          </cell>
          <cell r="D56">
            <v>160158.7396692</v>
          </cell>
          <cell r="E56">
            <v>60010</v>
          </cell>
          <cell r="F56">
            <v>414116</v>
          </cell>
        </row>
      </sheetData>
      <sheetData sheetId="6">
        <row r="76">
          <cell r="C76">
            <v>3692.8723407999987</v>
          </cell>
          <cell r="D76">
            <v>49447.398631699994</v>
          </cell>
          <cell r="E76">
            <v>29</v>
          </cell>
          <cell r="F76">
            <v>285</v>
          </cell>
          <cell r="G76">
            <v>127578</v>
          </cell>
          <cell r="H76">
            <v>838154</v>
          </cell>
        </row>
      </sheetData>
      <sheetData sheetId="9">
        <row r="76">
          <cell r="C76">
            <v>0</v>
          </cell>
          <cell r="D76">
            <v>-1.3420856</v>
          </cell>
          <cell r="E76">
            <v>0</v>
          </cell>
          <cell r="F76">
            <v>0</v>
          </cell>
          <cell r="G76">
            <v>0</v>
          </cell>
          <cell r="H76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</sheetNames>
    <sheetDataSet>
      <sheetData sheetId="0">
        <row r="56">
          <cell r="C56">
            <v>741.3820881999998</v>
          </cell>
          <cell r="D56">
            <v>6584.768860099999</v>
          </cell>
          <cell r="E56">
            <v>369</v>
          </cell>
          <cell r="F56">
            <v>3535</v>
          </cell>
        </row>
      </sheetData>
      <sheetData sheetId="3">
        <row r="56">
          <cell r="C56">
            <v>26080.087078700024</v>
          </cell>
          <cell r="D56">
            <v>171647.87011130003</v>
          </cell>
          <cell r="E56">
            <v>72139</v>
          </cell>
          <cell r="F56">
            <v>556411</v>
          </cell>
        </row>
      </sheetData>
      <sheetData sheetId="6">
        <row r="76">
          <cell r="C76">
            <v>4091.0901168914147</v>
          </cell>
          <cell r="D76">
            <v>35017.09991018376</v>
          </cell>
          <cell r="E76">
            <v>19</v>
          </cell>
          <cell r="F76">
            <v>123</v>
          </cell>
          <cell r="G76">
            <v>178402</v>
          </cell>
          <cell r="H76">
            <v>1073430</v>
          </cell>
        </row>
      </sheetData>
      <sheetData sheetId="9">
        <row r="76">
          <cell r="C76">
            <v>1199.1434264419368</v>
          </cell>
          <cell r="D76">
            <v>55372.28465883774</v>
          </cell>
          <cell r="E76">
            <v>0</v>
          </cell>
          <cell r="F76">
            <v>11</v>
          </cell>
          <cell r="G76">
            <v>505</v>
          </cell>
          <cell r="H76">
            <v>86056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156.1595859</v>
          </cell>
          <cell r="D56">
            <v>985.7456815331749</v>
          </cell>
          <cell r="E56">
            <v>62</v>
          </cell>
          <cell r="F56">
            <v>629</v>
          </cell>
        </row>
      </sheetData>
      <sheetData sheetId="3">
        <row r="56">
          <cell r="C56">
            <v>6564.8504081</v>
          </cell>
          <cell r="D56">
            <v>56514.72741124684</v>
          </cell>
          <cell r="E56">
            <v>37325</v>
          </cell>
          <cell r="F56">
            <v>315605</v>
          </cell>
        </row>
      </sheetData>
      <sheetData sheetId="6">
        <row r="76">
          <cell r="C76">
            <v>37.2462708</v>
          </cell>
          <cell r="D76">
            <v>392.99549219999994</v>
          </cell>
          <cell r="E76">
            <v>0</v>
          </cell>
          <cell r="F76">
            <v>1</v>
          </cell>
          <cell r="G76">
            <v>91</v>
          </cell>
          <cell r="H76">
            <v>773</v>
          </cell>
        </row>
      </sheetData>
      <sheetData sheetId="9">
        <row r="76">
          <cell r="C76">
            <v>5463.3402722</v>
          </cell>
          <cell r="D76">
            <v>41223.747470999995</v>
          </cell>
          <cell r="E76">
            <v>29</v>
          </cell>
          <cell r="F76">
            <v>282</v>
          </cell>
          <cell r="G76">
            <v>35713</v>
          </cell>
          <cell r="H76">
            <v>549414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82.21794000000001</v>
          </cell>
          <cell r="D56">
            <v>628.4773</v>
          </cell>
          <cell r="E56">
            <v>50</v>
          </cell>
          <cell r="F56">
            <v>672</v>
          </cell>
        </row>
      </sheetData>
      <sheetData sheetId="3">
        <row r="56">
          <cell r="C56">
            <v>2594.29922</v>
          </cell>
          <cell r="D56">
            <v>20944.208919999997</v>
          </cell>
          <cell r="E56">
            <v>8467</v>
          </cell>
          <cell r="F56">
            <v>81118</v>
          </cell>
        </row>
      </sheetData>
      <sheetData sheetId="6">
        <row r="76">
          <cell r="C76">
            <v>3.45485026699893</v>
          </cell>
          <cell r="D76">
            <v>43.700560266998934</v>
          </cell>
          <cell r="E76">
            <v>0</v>
          </cell>
          <cell r="F76">
            <v>0</v>
          </cell>
          <cell r="G76">
            <v>43</v>
          </cell>
          <cell r="H76">
            <v>718</v>
          </cell>
        </row>
      </sheetData>
      <sheetData sheetId="9">
        <row r="76">
          <cell r="C76">
            <v>231.88857451950503</v>
          </cell>
          <cell r="D76">
            <v>13297.853446401838</v>
          </cell>
          <cell r="E76">
            <v>13</v>
          </cell>
          <cell r="F76">
            <v>92</v>
          </cell>
          <cell r="G76">
            <v>103388</v>
          </cell>
          <cell r="H76">
            <v>330885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7"/>
  <sheetViews>
    <sheetView tabSelected="1" zoomScalePageLayoutView="0" workbookViewId="0" topLeftCell="A1">
      <pane xSplit="2" ySplit="3" topLeftCell="C4" activePane="bottomRight" state="frozen"/>
      <selection pane="topLeft" activeCell="O99" sqref="O99"/>
      <selection pane="topRight" activeCell="O99" sqref="O99"/>
      <selection pane="bottomLeft" activeCell="O99" sqref="O99"/>
      <selection pane="bottomRight" activeCell="B2" sqref="B2:B3"/>
    </sheetView>
  </sheetViews>
  <sheetFormatPr defaultColWidth="9.140625" defaultRowHeight="12.75"/>
  <cols>
    <col min="1" max="1" width="6.421875" style="0" customWidth="1"/>
    <col min="2" max="2" width="30.421875" style="0" bestFit="1" customWidth="1"/>
    <col min="3" max="3" width="11.8515625" style="0" bestFit="1" customWidth="1"/>
    <col min="4" max="4" width="15.00390625" style="0" bestFit="1" customWidth="1"/>
    <col min="5" max="5" width="15.8515625" style="0" bestFit="1" customWidth="1"/>
    <col min="6" max="6" width="11.8515625" style="0" bestFit="1" customWidth="1"/>
    <col min="7" max="7" width="15.00390625" style="0" bestFit="1" customWidth="1"/>
    <col min="8" max="8" width="15.8515625" style="0" bestFit="1" customWidth="1"/>
    <col min="9" max="9" width="11.8515625" style="0" bestFit="1" customWidth="1"/>
    <col min="10" max="10" width="15.00390625" style="0" bestFit="1" customWidth="1"/>
    <col min="11" max="11" width="15.8515625" style="0" bestFit="1" customWidth="1"/>
    <col min="12" max="12" width="12.8515625" style="0" bestFit="1" customWidth="1"/>
    <col min="13" max="13" width="9.7109375" style="0" bestFit="1" customWidth="1"/>
  </cols>
  <sheetData>
    <row r="1" spans="1:11" s="5" customFormat="1" ht="17.25" thickBo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4" t="s">
        <v>1</v>
      </c>
    </row>
    <row r="2" spans="1:11" s="2" customFormat="1" ht="26.25" customHeight="1">
      <c r="A2" s="82" t="s">
        <v>2</v>
      </c>
      <c r="B2" s="84" t="s">
        <v>3</v>
      </c>
      <c r="C2" s="86" t="s">
        <v>4</v>
      </c>
      <c r="D2" s="86"/>
      <c r="E2" s="86"/>
      <c r="F2" s="86" t="s">
        <v>5</v>
      </c>
      <c r="G2" s="86"/>
      <c r="H2" s="86"/>
      <c r="I2" s="87" t="s">
        <v>6</v>
      </c>
      <c r="J2" s="87"/>
      <c r="K2" s="88"/>
    </row>
    <row r="3" spans="1:11" ht="39" customHeight="1" thickBot="1">
      <c r="A3" s="83"/>
      <c r="B3" s="85"/>
      <c r="C3" s="6" t="s">
        <v>7</v>
      </c>
      <c r="D3" s="7" t="s">
        <v>8</v>
      </c>
      <c r="E3" s="7" t="s">
        <v>9</v>
      </c>
      <c r="F3" s="6" t="s">
        <v>7</v>
      </c>
      <c r="G3" s="7" t="s">
        <v>8</v>
      </c>
      <c r="H3" s="7" t="s">
        <v>9</v>
      </c>
      <c r="I3" s="6" t="s">
        <v>7</v>
      </c>
      <c r="J3" s="7" t="s">
        <v>8</v>
      </c>
      <c r="K3" s="7" t="s">
        <v>9</v>
      </c>
    </row>
    <row r="4" spans="1:11" ht="13.5">
      <c r="A4" s="8">
        <v>1</v>
      </c>
      <c r="B4" s="9" t="s">
        <v>10</v>
      </c>
      <c r="C4" s="10"/>
      <c r="D4" s="10"/>
      <c r="E4" s="11"/>
      <c r="F4" s="12"/>
      <c r="G4" s="12"/>
      <c r="H4" s="12"/>
      <c r="I4" s="12"/>
      <c r="J4" s="12"/>
      <c r="K4" s="13"/>
    </row>
    <row r="5" spans="1:11" ht="13.5">
      <c r="A5" s="14"/>
      <c r="B5" s="15" t="s">
        <v>11</v>
      </c>
      <c r="C5" s="16">
        <f>'[1]ISP'!$C$56/100</f>
        <v>21.4886297</v>
      </c>
      <c r="D5" s="16">
        <f>'[1]ISP'!$D$56/100</f>
        <v>176.43921279999998</v>
      </c>
      <c r="E5" s="16">
        <v>229.533931771</v>
      </c>
      <c r="F5" s="17">
        <f>'[1]ISP'!$E$56</f>
        <v>2398</v>
      </c>
      <c r="G5" s="17">
        <f>'[1]ISP'!$F$56</f>
        <v>20743</v>
      </c>
      <c r="H5" s="17">
        <v>25603</v>
      </c>
      <c r="I5" s="17"/>
      <c r="J5" s="17"/>
      <c r="K5" s="18"/>
    </row>
    <row r="6" spans="1:11" ht="13.5">
      <c r="A6" s="14"/>
      <c r="B6" s="15" t="s">
        <v>12</v>
      </c>
      <c r="C6" s="16">
        <f>'[1]INSP'!$C$56/100</f>
        <v>83.54394381299998</v>
      </c>
      <c r="D6" s="16">
        <f>'[1]INSP'!$D$56/100</f>
        <v>598.6563280785999</v>
      </c>
      <c r="E6" s="16">
        <v>659.5699442837499</v>
      </c>
      <c r="F6" s="17">
        <f>'[1]INSP'!$E$56</f>
        <v>48487</v>
      </c>
      <c r="G6" s="17">
        <f>'[1]INSP'!$F$56</f>
        <v>398248</v>
      </c>
      <c r="H6" s="17">
        <v>564990</v>
      </c>
      <c r="I6" s="17"/>
      <c r="J6" s="17"/>
      <c r="K6" s="18"/>
    </row>
    <row r="7" spans="1:11" ht="13.5">
      <c r="A7" s="14"/>
      <c r="B7" s="15" t="s">
        <v>13</v>
      </c>
      <c r="C7" s="16">
        <f>'[1]GSP'!$C$76/100</f>
        <v>62.951357923554475</v>
      </c>
      <c r="D7" s="16">
        <f>'[1]GSP'!$D$76/100</f>
        <v>388.3062961700312</v>
      </c>
      <c r="E7" s="16">
        <v>162.86702071995626</v>
      </c>
      <c r="F7" s="17">
        <f>'[1]GSP'!$E$76</f>
        <v>33</v>
      </c>
      <c r="G7" s="17">
        <f>'[1]GSP'!$F$76</f>
        <v>189</v>
      </c>
      <c r="H7" s="17">
        <v>56</v>
      </c>
      <c r="I7" s="17">
        <f>'[1]GSP'!$G$76</f>
        <v>1228981</v>
      </c>
      <c r="J7" s="17">
        <f>'[1]GSP'!$H$76</f>
        <v>5364703</v>
      </c>
      <c r="K7" s="18">
        <v>157876</v>
      </c>
    </row>
    <row r="8" spans="1:11" ht="13.5">
      <c r="A8" s="14"/>
      <c r="B8" s="15" t="s">
        <v>14</v>
      </c>
      <c r="C8" s="16">
        <f>'[1]GNSP'!$C$76/100</f>
        <v>60.451455000313736</v>
      </c>
      <c r="D8" s="16">
        <f>'[1]GNSP'!$D$76/100</f>
        <v>417.29564536345583</v>
      </c>
      <c r="E8" s="16">
        <v>281.19987235568374</v>
      </c>
      <c r="F8" s="17">
        <f>'[1]GNSP'!$E$76</f>
        <v>19</v>
      </c>
      <c r="G8" s="17">
        <f>'[1]GNSP'!$F$76</f>
        <v>234</v>
      </c>
      <c r="H8" s="17">
        <v>566</v>
      </c>
      <c r="I8" s="17">
        <f>'[1]GNSP'!$G$76</f>
        <v>65620</v>
      </c>
      <c r="J8" s="17">
        <f>'[1]GNSP'!$H$76</f>
        <v>3189218</v>
      </c>
      <c r="K8" s="18">
        <v>6377308</v>
      </c>
    </row>
    <row r="9" spans="1:11" ht="13.5">
      <c r="A9" s="14">
        <v>2</v>
      </c>
      <c r="B9" s="19" t="s">
        <v>15</v>
      </c>
      <c r="C9" s="20"/>
      <c r="D9" s="20"/>
      <c r="E9" s="20"/>
      <c r="F9" s="21"/>
      <c r="G9" s="21"/>
      <c r="H9" s="21"/>
      <c r="I9" s="21"/>
      <c r="J9" s="21"/>
      <c r="K9" s="22"/>
    </row>
    <row r="10" spans="1:11" ht="13.5">
      <c r="A10" s="14"/>
      <c r="B10" s="15" t="s">
        <v>11</v>
      </c>
      <c r="C10" s="16">
        <f>'[2]ISP'!$C$56/100</f>
        <v>9.659069433</v>
      </c>
      <c r="D10" s="16">
        <f>'[2]ISP'!$D$56/100</f>
        <v>131.96719703600002</v>
      </c>
      <c r="E10" s="16">
        <v>13.425787519</v>
      </c>
      <c r="F10" s="17">
        <f>'[2]ISP'!$E$56</f>
        <v>65</v>
      </c>
      <c r="G10" s="17">
        <f>'[2]ISP'!$F$56</f>
        <v>1280</v>
      </c>
      <c r="H10" s="17">
        <v>1475</v>
      </c>
      <c r="I10" s="17"/>
      <c r="J10" s="17"/>
      <c r="K10" s="18"/>
    </row>
    <row r="11" spans="1:11" ht="13.5">
      <c r="A11" s="14"/>
      <c r="B11" s="15" t="s">
        <v>12</v>
      </c>
      <c r="C11" s="16">
        <f>'[2]INSP'!$C$56/100</f>
        <v>31.036883501000002</v>
      </c>
      <c r="D11" s="16">
        <f>'[2]INSP'!$D$56/100</f>
        <v>254.578585403</v>
      </c>
      <c r="E11" s="16">
        <v>327.27417658099995</v>
      </c>
      <c r="F11" s="17">
        <f>'[2]INSP'!$E$56</f>
        <v>14436</v>
      </c>
      <c r="G11" s="17">
        <f>'[2]INSP'!$F$56</f>
        <v>107959</v>
      </c>
      <c r="H11" s="17">
        <v>139323</v>
      </c>
      <c r="I11" s="17"/>
      <c r="J11" s="17"/>
      <c r="K11" s="18"/>
    </row>
    <row r="12" spans="1:11" ht="13.5">
      <c r="A12" s="14"/>
      <c r="B12" s="15" t="s">
        <v>13</v>
      </c>
      <c r="C12" s="16">
        <f>'[2]GSP'!$C$76/100</f>
        <v>0.037338935</v>
      </c>
      <c r="D12" s="16">
        <f>'[2]GSP'!$D$76/100</f>
        <v>0.540105711</v>
      </c>
      <c r="E12" s="16">
        <v>1.412327568</v>
      </c>
      <c r="F12" s="17">
        <f>'[2]GSP'!$E$76</f>
        <v>0</v>
      </c>
      <c r="G12" s="17">
        <f>'[2]GSP'!$F$76</f>
        <v>0</v>
      </c>
      <c r="H12" s="17">
        <v>0</v>
      </c>
      <c r="I12" s="17">
        <f>'[2]GSP'!$G$76</f>
        <v>6</v>
      </c>
      <c r="J12" s="17">
        <f>'[2]GSP'!$H$76</f>
        <v>102</v>
      </c>
      <c r="K12" s="18">
        <v>291</v>
      </c>
    </row>
    <row r="13" spans="1:11" ht="13.5">
      <c r="A13" s="14"/>
      <c r="B13" s="15" t="s">
        <v>14</v>
      </c>
      <c r="C13" s="16">
        <f>'[2]GNSP'!$C$76/100</f>
        <v>0</v>
      </c>
      <c r="D13" s="16">
        <f>'[2]GNSP'!$D$76/100</f>
        <v>0</v>
      </c>
      <c r="E13" s="16">
        <v>0</v>
      </c>
      <c r="F13" s="17">
        <f>'[2]GNSP'!$E$76</f>
        <v>0</v>
      </c>
      <c r="G13" s="17">
        <f>'[2]GNSP'!$F$76</f>
        <v>0</v>
      </c>
      <c r="H13" s="17">
        <v>0</v>
      </c>
      <c r="I13" s="17">
        <f>'[2]GNSP'!$G$76</f>
        <v>0</v>
      </c>
      <c r="J13" s="17">
        <f>'[2]GNSP'!$H$76</f>
        <v>0</v>
      </c>
      <c r="K13" s="18">
        <v>0</v>
      </c>
    </row>
    <row r="14" spans="1:11" ht="13.5">
      <c r="A14" s="14">
        <v>3</v>
      </c>
      <c r="B14" s="19" t="s">
        <v>16</v>
      </c>
      <c r="C14" s="20"/>
      <c r="D14" s="20"/>
      <c r="E14" s="20"/>
      <c r="F14" s="21"/>
      <c r="G14" s="21"/>
      <c r="H14" s="21"/>
      <c r="I14" s="21"/>
      <c r="J14" s="21"/>
      <c r="K14" s="22"/>
    </row>
    <row r="15" spans="1:11" ht="13.5">
      <c r="A15" s="14"/>
      <c r="B15" s="15" t="s">
        <v>11</v>
      </c>
      <c r="C15" s="16">
        <f>'[3]ISP'!$C$56/100</f>
        <v>15.7035853</v>
      </c>
      <c r="D15" s="16">
        <f>'[3]ISP'!$D$56/100</f>
        <v>71.31160618399997</v>
      </c>
      <c r="E15" s="16">
        <v>175.50381422499999</v>
      </c>
      <c r="F15" s="17">
        <f>'[3]ISP'!$E$56</f>
        <v>1632</v>
      </c>
      <c r="G15" s="17">
        <f>'[3]ISP'!$F$56</f>
        <v>11459</v>
      </c>
      <c r="H15" s="17">
        <v>22340</v>
      </c>
      <c r="I15" s="17"/>
      <c r="J15" s="17"/>
      <c r="K15" s="18"/>
    </row>
    <row r="16" spans="1:11" ht="13.5">
      <c r="A16" s="14"/>
      <c r="B16" s="15" t="s">
        <v>12</v>
      </c>
      <c r="C16" s="23">
        <f>'[3]INSP'!$C$56/100</f>
        <v>84.36607856499997</v>
      </c>
      <c r="D16" s="23">
        <f>'[3]INSP'!$D$56/100</f>
        <v>564.3988187009999</v>
      </c>
      <c r="E16" s="24">
        <v>600.366745498</v>
      </c>
      <c r="F16" s="25">
        <f>'[3]INSP'!$E$56</f>
        <v>59846</v>
      </c>
      <c r="G16" s="25">
        <f>'[3]INSP'!$F$56</f>
        <v>447033</v>
      </c>
      <c r="H16" s="26">
        <v>592513</v>
      </c>
      <c r="I16" s="25"/>
      <c r="J16" s="25"/>
      <c r="K16" s="27"/>
    </row>
    <row r="17" spans="1:11" ht="13.5">
      <c r="A17" s="14"/>
      <c r="B17" s="15" t="s">
        <v>13</v>
      </c>
      <c r="C17" s="16">
        <f>'[3]GSP'!$C$76/100</f>
        <v>1.9144087995375576</v>
      </c>
      <c r="D17" s="16">
        <f>'[3]GSP'!$D$76/100</f>
        <v>24.3460782426095</v>
      </c>
      <c r="E17" s="16">
        <v>24.026626931193476</v>
      </c>
      <c r="F17" s="17">
        <f>'[3]GSP'!$E$76</f>
        <v>26</v>
      </c>
      <c r="G17" s="17">
        <f>'[3]GSP'!$F$76</f>
        <v>147</v>
      </c>
      <c r="H17" s="17">
        <v>139</v>
      </c>
      <c r="I17" s="17">
        <f>'[3]GSP'!$G$76</f>
        <v>19330</v>
      </c>
      <c r="J17" s="17">
        <f>'[3]GSP'!$H$76</f>
        <v>952300</v>
      </c>
      <c r="K17" s="18">
        <v>751027</v>
      </c>
    </row>
    <row r="18" spans="1:11" ht="13.5">
      <c r="A18" s="14"/>
      <c r="B18" s="15" t="s">
        <v>14</v>
      </c>
      <c r="C18" s="16">
        <f>'[3]GNSP'!$C$76/100</f>
        <v>8.317997875274552</v>
      </c>
      <c r="D18" s="16">
        <f>'[3]GNSP'!$D$76/100</f>
        <v>120.89896948092904</v>
      </c>
      <c r="E18" s="16">
        <v>120.74715417123079</v>
      </c>
      <c r="F18" s="17">
        <f>'[3]GNSP'!$E$76</f>
        <v>3</v>
      </c>
      <c r="G18" s="17">
        <f>'[3]GNSP'!$F$76</f>
        <v>133</v>
      </c>
      <c r="H18" s="17">
        <v>149</v>
      </c>
      <c r="I18" s="17">
        <f>'[3]GNSP'!$G$76</f>
        <v>1565</v>
      </c>
      <c r="J18" s="17">
        <f>'[3]GNSP'!$H$76</f>
        <v>107368</v>
      </c>
      <c r="K18" s="18">
        <v>181279</v>
      </c>
    </row>
    <row r="19" spans="1:11" ht="13.5">
      <c r="A19" s="14">
        <v>4</v>
      </c>
      <c r="B19" s="19" t="s">
        <v>17</v>
      </c>
      <c r="C19" s="20"/>
      <c r="D19" s="20"/>
      <c r="E19" s="20"/>
      <c r="F19" s="21"/>
      <c r="G19" s="21"/>
      <c r="H19" s="21"/>
      <c r="I19" s="21"/>
      <c r="J19" s="21"/>
      <c r="K19" s="22"/>
    </row>
    <row r="20" spans="1:11" ht="13.5">
      <c r="A20" s="14"/>
      <c r="B20" s="15" t="s">
        <v>11</v>
      </c>
      <c r="C20" s="16">
        <f>'[4]ISP'!$C$56/100</f>
        <v>30.135453296999998</v>
      </c>
      <c r="D20" s="16">
        <f>'[4]ISP'!$D$56/100</f>
        <v>154.80952210899997</v>
      </c>
      <c r="E20" s="16">
        <v>811.0928492940002</v>
      </c>
      <c r="F20" s="17">
        <f>'[4]ISP'!$E$56</f>
        <v>1990</v>
      </c>
      <c r="G20" s="17">
        <f>'[4]ISP'!$F$56</f>
        <v>11029</v>
      </c>
      <c r="H20" s="17">
        <v>63605</v>
      </c>
      <c r="I20" s="17"/>
      <c r="J20" s="17"/>
      <c r="K20" s="18"/>
    </row>
    <row r="21" spans="1:11" ht="13.5">
      <c r="A21" s="14"/>
      <c r="B21" s="15" t="s">
        <v>12</v>
      </c>
      <c r="C21" s="16">
        <f>'[4]INSP'!$C$56/100</f>
        <v>176.24434349399806</v>
      </c>
      <c r="D21" s="16">
        <f>'[4]INSP'!$D$56/100</f>
        <v>1047.835754741</v>
      </c>
      <c r="E21" s="16">
        <v>907.8884753899999</v>
      </c>
      <c r="F21" s="17">
        <f>'[4]INSP'!$E$56</f>
        <v>65735</v>
      </c>
      <c r="G21" s="17">
        <f>'[4]INSP'!$F$56</f>
        <v>442917</v>
      </c>
      <c r="H21" s="17">
        <v>407562</v>
      </c>
      <c r="I21" s="17"/>
      <c r="J21" s="17"/>
      <c r="K21" s="18"/>
    </row>
    <row r="22" spans="1:13" ht="13.5">
      <c r="A22" s="14"/>
      <c r="B22" s="15" t="s">
        <v>13</v>
      </c>
      <c r="C22" s="16">
        <f>'[4]GSP'!$C$76/100</f>
        <v>195.2715573</v>
      </c>
      <c r="D22" s="16">
        <f>'[4]GSP'!$D$76/100</f>
        <v>1384.839515327</v>
      </c>
      <c r="E22" s="16">
        <v>1352.8947264959997</v>
      </c>
      <c r="F22" s="17">
        <f>'[4]GSP'!$E$76</f>
        <v>4</v>
      </c>
      <c r="G22" s="17">
        <f>'[4]GSP'!$F$76</f>
        <v>57</v>
      </c>
      <c r="H22" s="17">
        <v>98</v>
      </c>
      <c r="I22" s="17">
        <f>'[4]GSP'!$G$76</f>
        <v>20585</v>
      </c>
      <c r="J22" s="17">
        <f>'[4]GSP'!$H$76</f>
        <v>165721</v>
      </c>
      <c r="K22" s="18">
        <v>135243</v>
      </c>
      <c r="M22" s="28"/>
    </row>
    <row r="23" spans="1:11" ht="13.5">
      <c r="A23" s="14"/>
      <c r="B23" s="15" t="s">
        <v>14</v>
      </c>
      <c r="C23" s="16">
        <f>'[4]GNSP'!$C$76/100</f>
        <v>19.69979802099998</v>
      </c>
      <c r="D23" s="16">
        <f>'[4]GNSP'!$D$76/100</f>
        <v>154.16827956600002</v>
      </c>
      <c r="E23" s="16">
        <v>99.751161487</v>
      </c>
      <c r="F23" s="17">
        <f>'[4]GNSP'!$E$76</f>
        <v>16</v>
      </c>
      <c r="G23" s="17">
        <f>'[4]GNSP'!$F$76</f>
        <v>81</v>
      </c>
      <c r="H23" s="17">
        <v>95</v>
      </c>
      <c r="I23" s="17">
        <f>'[4]GNSP'!$G$76</f>
        <v>82623</v>
      </c>
      <c r="J23" s="17">
        <f>'[4]GNSP'!$H$76</f>
        <v>489201</v>
      </c>
      <c r="K23" s="18">
        <v>549671</v>
      </c>
    </row>
    <row r="24" spans="1:11" ht="13.5">
      <c r="A24" s="14">
        <v>5</v>
      </c>
      <c r="B24" s="19" t="s">
        <v>18</v>
      </c>
      <c r="C24" s="20"/>
      <c r="D24" s="20"/>
      <c r="E24" s="20"/>
      <c r="F24" s="21"/>
      <c r="G24" s="21"/>
      <c r="H24" s="21"/>
      <c r="I24" s="21"/>
      <c r="J24" s="21"/>
      <c r="K24" s="22"/>
    </row>
    <row r="25" spans="1:11" ht="13.5">
      <c r="A25" s="14"/>
      <c r="B25" s="15" t="s">
        <v>11</v>
      </c>
      <c r="C25" s="23">
        <f>'[5]ISP'!$C$56/100</f>
        <v>1.9568504999999998</v>
      </c>
      <c r="D25" s="23">
        <f>'[5]ISP'!$D$56/100</f>
        <v>20.020257799999996</v>
      </c>
      <c r="E25" s="24">
        <v>92.20047720000002</v>
      </c>
      <c r="F25" s="25">
        <f>'[5]ISP'!$E$56</f>
        <v>142</v>
      </c>
      <c r="G25" s="25">
        <f>'[5]ISP'!$F$56</f>
        <v>1607</v>
      </c>
      <c r="H25" s="26">
        <v>7000</v>
      </c>
      <c r="I25" s="25"/>
      <c r="J25" s="25"/>
      <c r="K25" s="27"/>
    </row>
    <row r="26" spans="1:11" ht="13.5">
      <c r="A26" s="14"/>
      <c r="B26" s="15" t="s">
        <v>12</v>
      </c>
      <c r="C26" s="16">
        <f>'[5]INSP'!$C$56/100</f>
        <v>20.318835099999998</v>
      </c>
      <c r="D26" s="16">
        <f>'[5]INSP'!$D$56/100</f>
        <v>183.114275103</v>
      </c>
      <c r="E26" s="16">
        <v>384.22888014999995</v>
      </c>
      <c r="F26" s="17">
        <f>'[5]INSP'!$E$56</f>
        <v>9173</v>
      </c>
      <c r="G26" s="17">
        <f>'[5]INSP'!$F$56</f>
        <v>85460</v>
      </c>
      <c r="H26" s="17">
        <v>177698</v>
      </c>
      <c r="I26" s="17"/>
      <c r="J26" s="17"/>
      <c r="K26" s="18"/>
    </row>
    <row r="27" spans="1:11" ht="13.5">
      <c r="A27" s="14"/>
      <c r="B27" s="15" t="s">
        <v>13</v>
      </c>
      <c r="C27" s="16">
        <f>'[5]GSP'!$C$76/100</f>
        <v>8.686253928999085</v>
      </c>
      <c r="D27" s="16">
        <f>'[5]GSP'!$D$76/100</f>
        <v>65.43135081799834</v>
      </c>
      <c r="E27" s="16">
        <v>41.56956722999719</v>
      </c>
      <c r="F27" s="17">
        <f>'[5]GSP'!$E$76</f>
        <v>0</v>
      </c>
      <c r="G27" s="17">
        <f>'[5]GSP'!$F$76</f>
        <v>2</v>
      </c>
      <c r="H27" s="17">
        <v>5</v>
      </c>
      <c r="I27" s="17">
        <f>'[5]GSP'!$G$76</f>
        <v>15367</v>
      </c>
      <c r="J27" s="17">
        <f>'[5]GSP'!$H$76</f>
        <v>102856</v>
      </c>
      <c r="K27" s="18">
        <v>82934</v>
      </c>
    </row>
    <row r="28" spans="1:11" ht="13.5">
      <c r="A28" s="14"/>
      <c r="B28" s="15" t="s">
        <v>14</v>
      </c>
      <c r="C28" s="23">
        <f>'[5]GNSP'!$C$76/100</f>
        <v>15.334115648000001</v>
      </c>
      <c r="D28" s="23">
        <f>'[5]GNSP'!$D$76/100</f>
        <v>79.199586503</v>
      </c>
      <c r="E28" s="24">
        <v>86.265686647</v>
      </c>
      <c r="F28" s="25">
        <f>'[5]GNSP'!$E$76</f>
        <v>3</v>
      </c>
      <c r="G28" s="29">
        <f>+'[5]GNSP'!$F$76</f>
        <v>90</v>
      </c>
      <c r="H28" s="26">
        <v>62</v>
      </c>
      <c r="I28" s="25">
        <f>'[5]GNSP'!$G$76</f>
        <v>1079</v>
      </c>
      <c r="J28" s="30">
        <f>+'[5]GNSP'!$H$76</f>
        <v>100086</v>
      </c>
      <c r="K28" s="27">
        <v>335547</v>
      </c>
    </row>
    <row r="29" spans="1:11" ht="13.5">
      <c r="A29" s="14">
        <v>6</v>
      </c>
      <c r="B29" s="31" t="s">
        <v>19</v>
      </c>
      <c r="C29" s="20"/>
      <c r="D29" s="20"/>
      <c r="E29" s="20"/>
      <c r="F29" s="21"/>
      <c r="G29" s="21"/>
      <c r="H29" s="21"/>
      <c r="I29" s="21"/>
      <c r="J29" s="21"/>
      <c r="K29" s="22"/>
    </row>
    <row r="30" spans="1:11" ht="13.5">
      <c r="A30" s="14"/>
      <c r="B30" s="15" t="s">
        <v>11</v>
      </c>
      <c r="C30" s="16">
        <f>'[6]ISP'!$C$56/100</f>
        <v>11.460070040000005</v>
      </c>
      <c r="D30" s="16">
        <f>'[6]ISP'!$D$56/100</f>
        <v>74.68269339</v>
      </c>
      <c r="E30" s="16">
        <v>140.295820333</v>
      </c>
      <c r="F30" s="17">
        <f>'[6]ISP'!$E$56</f>
        <v>11215</v>
      </c>
      <c r="G30" s="17">
        <f>'[6]ISP'!$F$56</f>
        <v>87708</v>
      </c>
      <c r="H30" s="17">
        <v>18914</v>
      </c>
      <c r="I30" s="17"/>
      <c r="J30" s="17"/>
      <c r="K30" s="18"/>
    </row>
    <row r="31" spans="1:11" ht="13.5">
      <c r="A31" s="14"/>
      <c r="B31" s="15" t="s">
        <v>12</v>
      </c>
      <c r="C31" s="16">
        <f>'[6]INSP'!$C$56/100</f>
        <v>233.87285708999983</v>
      </c>
      <c r="D31" s="16">
        <f>'[6]INSP'!$D$56/100</f>
        <v>1601.587396692</v>
      </c>
      <c r="E31" s="16">
        <v>1416.8906289020001</v>
      </c>
      <c r="F31" s="17">
        <f>'[6]INSP'!$E$56</f>
        <v>60010</v>
      </c>
      <c r="G31" s="17">
        <f>'[6]INSP'!$F$56</f>
        <v>414116</v>
      </c>
      <c r="H31" s="17">
        <v>337968</v>
      </c>
      <c r="I31" s="17"/>
      <c r="J31" s="17"/>
      <c r="K31" s="18"/>
    </row>
    <row r="32" spans="1:11" ht="13.5">
      <c r="A32" s="14"/>
      <c r="B32" s="15" t="s">
        <v>13</v>
      </c>
      <c r="C32" s="23">
        <f>'[6]GSP'!$C$76/100</f>
        <v>36.92872340799999</v>
      </c>
      <c r="D32" s="23">
        <f>'[6]GSP'!$D$76/100</f>
        <v>494.47398631699997</v>
      </c>
      <c r="E32" s="24">
        <v>316.0428420478042</v>
      </c>
      <c r="F32" s="25">
        <f>'[6]GSP'!$E$76</f>
        <v>29</v>
      </c>
      <c r="G32" s="25">
        <f>'[6]GSP'!$F$76</f>
        <v>285</v>
      </c>
      <c r="H32" s="26">
        <v>224</v>
      </c>
      <c r="I32" s="25">
        <f>'[6]GSP'!$G$76</f>
        <v>127578</v>
      </c>
      <c r="J32" s="25">
        <f>'[6]GSP'!$H$76</f>
        <v>838154</v>
      </c>
      <c r="K32" s="27">
        <v>583542</v>
      </c>
    </row>
    <row r="33" spans="1:11" ht="13.5">
      <c r="A33" s="14"/>
      <c r="B33" s="15" t="s">
        <v>14</v>
      </c>
      <c r="C33" s="23">
        <f>'[6]GNSP'!$C$76/100</f>
        <v>0</v>
      </c>
      <c r="D33" s="23">
        <f>'[6]GNSP'!$D$76/100</f>
        <v>-0.013420856000000002</v>
      </c>
      <c r="E33" s="24">
        <v>162.84568586600003</v>
      </c>
      <c r="F33" s="25">
        <f>'[6]GNSP'!$E$76</f>
        <v>0</v>
      </c>
      <c r="G33" s="25">
        <f>'[6]GNSP'!$F$76</f>
        <v>0</v>
      </c>
      <c r="H33" s="26">
        <v>9</v>
      </c>
      <c r="I33" s="25">
        <f>'[6]GNSP'!$G$76</f>
        <v>0</v>
      </c>
      <c r="J33" s="25">
        <f>'[6]GNSP'!$H$76</f>
        <v>12</v>
      </c>
      <c r="K33" s="27">
        <v>2412</v>
      </c>
    </row>
    <row r="34" spans="1:11" ht="13.5">
      <c r="A34" s="14">
        <v>7</v>
      </c>
      <c r="B34" s="19" t="s">
        <v>20</v>
      </c>
      <c r="C34" s="20"/>
      <c r="D34" s="20"/>
      <c r="E34" s="20"/>
      <c r="F34" s="21"/>
      <c r="G34" s="21"/>
      <c r="H34" s="21"/>
      <c r="I34" s="21"/>
      <c r="J34" s="21"/>
      <c r="K34" s="22"/>
    </row>
    <row r="35" spans="1:11" ht="13.5">
      <c r="A35" s="14"/>
      <c r="B35" s="15" t="s">
        <v>11</v>
      </c>
      <c r="C35" s="16">
        <f>'[7]ISP'!$C$56/100</f>
        <v>7.413820881999998</v>
      </c>
      <c r="D35" s="23">
        <f>'[7]ISP'!$D$56/100</f>
        <v>65.84768860099999</v>
      </c>
      <c r="E35" s="24">
        <v>178.71023107800002</v>
      </c>
      <c r="F35" s="17">
        <f>'[7]ISP'!$E$56</f>
        <v>369</v>
      </c>
      <c r="G35" s="25">
        <f>'[7]ISP'!$F$56</f>
        <v>3535</v>
      </c>
      <c r="H35" s="26">
        <v>11264</v>
      </c>
      <c r="I35" s="17"/>
      <c r="J35" s="25"/>
      <c r="K35" s="27"/>
    </row>
    <row r="36" spans="1:11" ht="13.5">
      <c r="A36" s="14"/>
      <c r="B36" s="15" t="s">
        <v>12</v>
      </c>
      <c r="C36" s="23">
        <f>'[7]INSP'!$C$56/100</f>
        <v>260.80087078700024</v>
      </c>
      <c r="D36" s="23">
        <f>'[7]INSP'!$D$56/100</f>
        <v>1716.4787011130002</v>
      </c>
      <c r="E36" s="24">
        <v>1488.6307735390003</v>
      </c>
      <c r="F36" s="25">
        <f>'[7]INSP'!$E$56</f>
        <v>72139</v>
      </c>
      <c r="G36" s="25">
        <f>'[7]INSP'!$F$56</f>
        <v>556411</v>
      </c>
      <c r="H36" s="26">
        <v>699641</v>
      </c>
      <c r="I36" s="25"/>
      <c r="J36" s="25"/>
      <c r="K36" s="27"/>
    </row>
    <row r="37" spans="1:11" ht="13.5">
      <c r="A37" s="14"/>
      <c r="B37" s="15" t="s">
        <v>13</v>
      </c>
      <c r="C37" s="32">
        <f>'[7]GSP'!$C$76/100</f>
        <v>40.910901168914144</v>
      </c>
      <c r="D37" s="32">
        <f>'[7]GSP'!$D$76/100</f>
        <v>350.1709991018376</v>
      </c>
      <c r="E37" s="32">
        <v>359.49229354200014</v>
      </c>
      <c r="F37" s="33">
        <f>'[7]GSP'!$E$76</f>
        <v>19</v>
      </c>
      <c r="G37" s="33">
        <f>'[7]GSP'!$F$76</f>
        <v>123</v>
      </c>
      <c r="H37" s="33">
        <v>116</v>
      </c>
      <c r="I37" s="33">
        <f>'[7]GSP'!$G$76</f>
        <v>178402</v>
      </c>
      <c r="J37" s="33">
        <f>'[7]GSP'!$H$76</f>
        <v>1073430</v>
      </c>
      <c r="K37" s="34">
        <v>1218095</v>
      </c>
    </row>
    <row r="38" spans="1:11" ht="13.5">
      <c r="A38" s="14"/>
      <c r="B38" s="15" t="s">
        <v>14</v>
      </c>
      <c r="C38" s="16">
        <f>'[7]GNSP'!$C$76/100</f>
        <v>11.991434264419368</v>
      </c>
      <c r="D38" s="16">
        <f>'[7]GNSP'!$D$76/100</f>
        <v>553.7228465883775</v>
      </c>
      <c r="E38" s="35">
        <v>601.9371781839999</v>
      </c>
      <c r="F38" s="17">
        <f>'[7]GNSP'!$E$76</f>
        <v>0</v>
      </c>
      <c r="G38" s="17">
        <f>'[7]GNSP'!$F$76</f>
        <v>11</v>
      </c>
      <c r="H38" s="36">
        <v>21</v>
      </c>
      <c r="I38" s="17">
        <f>'[7]GNSP'!$G$76</f>
        <v>505</v>
      </c>
      <c r="J38" s="17">
        <f>'[7]GNSP'!$H$76</f>
        <v>86056</v>
      </c>
      <c r="K38" s="37">
        <v>464280</v>
      </c>
    </row>
    <row r="39" spans="1:36" s="39" customFormat="1" ht="13.5">
      <c r="A39" s="14">
        <v>8</v>
      </c>
      <c r="B39" s="19" t="s">
        <v>21</v>
      </c>
      <c r="C39" s="20"/>
      <c r="D39" s="20"/>
      <c r="E39" s="20"/>
      <c r="F39" s="21"/>
      <c r="G39" s="21"/>
      <c r="H39" s="21"/>
      <c r="I39" s="21"/>
      <c r="J39" s="21"/>
      <c r="K39" s="22"/>
      <c r="L39" s="38"/>
      <c r="M39" s="38"/>
      <c r="N39" s="38"/>
      <c r="O39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</row>
    <row r="40" spans="1:36" s="39" customFormat="1" ht="13.5">
      <c r="A40" s="14"/>
      <c r="B40" s="15" t="s">
        <v>11</v>
      </c>
      <c r="C40" s="40">
        <f>'[8]ISP'!$C$56/100</f>
        <v>1.5615958589999999</v>
      </c>
      <c r="D40" s="40">
        <f>'[8]ISP'!$D$56/100</f>
        <v>9.85745681533175</v>
      </c>
      <c r="E40" s="40">
        <v>55.81623580899999</v>
      </c>
      <c r="F40" s="41">
        <f>'[8]ISP'!$E$56</f>
        <v>62</v>
      </c>
      <c r="G40" s="41">
        <f>'[8]ISP'!$F$56</f>
        <v>629</v>
      </c>
      <c r="H40" s="41">
        <v>1208</v>
      </c>
      <c r="I40" s="41"/>
      <c r="J40" s="41"/>
      <c r="K40" s="42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</row>
    <row r="41" spans="1:36" s="39" customFormat="1" ht="13.5">
      <c r="A41" s="14"/>
      <c r="B41" s="15" t="s">
        <v>12</v>
      </c>
      <c r="C41" s="40">
        <f>'[8]INSP'!$C$56/100</f>
        <v>65.648504081</v>
      </c>
      <c r="D41" s="40">
        <f>'[8]INSP'!$D$56/100</f>
        <v>565.1472741124684</v>
      </c>
      <c r="E41" s="40">
        <v>672.4546322524693</v>
      </c>
      <c r="F41" s="41">
        <f>'[8]INSP'!$E$56</f>
        <v>37325</v>
      </c>
      <c r="G41" s="41">
        <f>'[8]INSP'!$F$56</f>
        <v>315605</v>
      </c>
      <c r="H41" s="41">
        <v>509397</v>
      </c>
      <c r="I41" s="41"/>
      <c r="J41" s="41"/>
      <c r="K41" s="42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</row>
    <row r="42" spans="1:36" s="39" customFormat="1" ht="13.5">
      <c r="A42" s="14"/>
      <c r="B42" s="15" t="s">
        <v>13</v>
      </c>
      <c r="C42" s="40">
        <f>'[8]GSP'!$C$76/100</f>
        <v>0.372462708</v>
      </c>
      <c r="D42" s="40">
        <f>'[8]GSP'!$D$76/100</f>
        <v>3.9299549219999994</v>
      </c>
      <c r="E42" s="40">
        <v>2.8522030330000003</v>
      </c>
      <c r="F42" s="41">
        <f>'[8]GSP'!$E$76</f>
        <v>0</v>
      </c>
      <c r="G42" s="41">
        <f>'[8]GSP'!$F$76</f>
        <v>1</v>
      </c>
      <c r="H42" s="41">
        <v>1</v>
      </c>
      <c r="I42" s="41">
        <f>'[8]GSP'!$G$76</f>
        <v>91</v>
      </c>
      <c r="J42" s="41">
        <f>'[8]GSP'!$H$76</f>
        <v>773</v>
      </c>
      <c r="K42" s="42">
        <v>597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</row>
    <row r="43" spans="1:36" s="39" customFormat="1" ht="13.5">
      <c r="A43" s="14"/>
      <c r="B43" s="15" t="s">
        <v>14</v>
      </c>
      <c r="C43" s="16">
        <f>'[8]GNSP'!$C$76/100</f>
        <v>54.633402722</v>
      </c>
      <c r="D43" s="16">
        <f>'[8]GNSP'!$D$76/100</f>
        <v>412.23747470999996</v>
      </c>
      <c r="E43" s="16">
        <v>294.67230976400003</v>
      </c>
      <c r="F43" s="17">
        <f>'[8]GNSP'!$E$76</f>
        <v>29</v>
      </c>
      <c r="G43" s="17">
        <f>'[8]GNSP'!$F$76</f>
        <v>282</v>
      </c>
      <c r="H43" s="17">
        <v>191</v>
      </c>
      <c r="I43" s="17">
        <f>'[8]GNSP'!$G$76</f>
        <v>35713</v>
      </c>
      <c r="J43" s="17">
        <f>'[8]GNSP'!$H$76</f>
        <v>549414</v>
      </c>
      <c r="K43" s="18">
        <v>516422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</row>
    <row r="44" spans="1:11" ht="13.5">
      <c r="A44" s="14">
        <v>9</v>
      </c>
      <c r="B44" s="19" t="s">
        <v>22</v>
      </c>
      <c r="C44" s="20"/>
      <c r="D44" s="20"/>
      <c r="E44" s="10"/>
      <c r="F44" s="21"/>
      <c r="G44" s="21"/>
      <c r="H44" s="12"/>
      <c r="I44" s="21"/>
      <c r="J44" s="21"/>
      <c r="K44" s="13"/>
    </row>
    <row r="45" spans="1:11" ht="13.5">
      <c r="A45" s="14"/>
      <c r="B45" s="15" t="s">
        <v>11</v>
      </c>
      <c r="C45" s="23">
        <f>'[9]ISP'!$C$56/100</f>
        <v>0.8221794000000001</v>
      </c>
      <c r="D45" s="23">
        <f>'[9]ISP'!$D$56/100</f>
        <v>6.284773</v>
      </c>
      <c r="E45" s="24">
        <v>23.986724299999995</v>
      </c>
      <c r="F45" s="25">
        <f>'[9]ISP'!$E$56</f>
        <v>50</v>
      </c>
      <c r="G45" s="25">
        <f>'[9]ISP'!$F$56</f>
        <v>672</v>
      </c>
      <c r="H45" s="26">
        <v>4760</v>
      </c>
      <c r="I45" s="25"/>
      <c r="J45" s="25"/>
      <c r="K45" s="27"/>
    </row>
    <row r="46" spans="1:11" ht="13.5">
      <c r="A46" s="14"/>
      <c r="B46" s="15" t="s">
        <v>12</v>
      </c>
      <c r="C46" s="23">
        <f>'[9]INSP'!$C$56/100</f>
        <v>25.9429922</v>
      </c>
      <c r="D46" s="23">
        <f>'[9]INSP'!$D$56/100</f>
        <v>209.44208919999997</v>
      </c>
      <c r="E46" s="24">
        <v>242.72277889999998</v>
      </c>
      <c r="F46" s="25">
        <f>'[9]INSP'!$E$56</f>
        <v>8467</v>
      </c>
      <c r="G46" s="25">
        <f>'[9]INSP'!$F$56</f>
        <v>81118</v>
      </c>
      <c r="H46" s="26">
        <v>85775</v>
      </c>
      <c r="I46" s="25"/>
      <c r="J46" s="25"/>
      <c r="K46" s="27"/>
    </row>
    <row r="47" spans="1:11" ht="13.5">
      <c r="A47" s="14"/>
      <c r="B47" s="15" t="s">
        <v>13</v>
      </c>
      <c r="C47" s="23">
        <f>'[9]GSP'!$C$76/100</f>
        <v>0.0345485026699893</v>
      </c>
      <c r="D47" s="23">
        <f>'[9]GSP'!$D$76/100</f>
        <v>0.43700560266998933</v>
      </c>
      <c r="E47" s="24">
        <v>0.5838404</v>
      </c>
      <c r="F47" s="25">
        <f>'[9]GSP'!$E$76</f>
        <v>0</v>
      </c>
      <c r="G47" s="25">
        <f>'[9]GSP'!$F$76</f>
        <v>0</v>
      </c>
      <c r="H47" s="26">
        <v>0</v>
      </c>
      <c r="I47" s="25">
        <f>'[9]GSP'!$G$76</f>
        <v>43</v>
      </c>
      <c r="J47" s="25">
        <f>'[9]GSP'!$H$76</f>
        <v>718</v>
      </c>
      <c r="K47" s="27">
        <v>2111</v>
      </c>
    </row>
    <row r="48" spans="1:11" ht="13.5">
      <c r="A48" s="14"/>
      <c r="B48" s="15" t="s">
        <v>14</v>
      </c>
      <c r="C48" s="23">
        <f>'[9]GNSP'!$C$76/100</f>
        <v>2.3188857451950504</v>
      </c>
      <c r="D48" s="23">
        <f>'[9]GNSP'!$D$76/100</f>
        <v>132.97853446401837</v>
      </c>
      <c r="E48" s="24">
        <v>110.20322757683999</v>
      </c>
      <c r="F48" s="25">
        <f>'[9]GNSP'!$E$76</f>
        <v>13</v>
      </c>
      <c r="G48" s="25">
        <f>'[9]GNSP'!$F$76</f>
        <v>92</v>
      </c>
      <c r="H48" s="26">
        <v>68</v>
      </c>
      <c r="I48" s="25">
        <f>'[9]GNSP'!$G$76</f>
        <v>103388</v>
      </c>
      <c r="J48" s="25">
        <f>'[9]GNSP'!$H$76</f>
        <v>330885</v>
      </c>
      <c r="K48" s="27">
        <v>-618171</v>
      </c>
    </row>
    <row r="49" spans="1:11" ht="13.5">
      <c r="A49" s="14">
        <v>10</v>
      </c>
      <c r="B49" s="19" t="s">
        <v>23</v>
      </c>
      <c r="C49" s="20"/>
      <c r="D49" s="20"/>
      <c r="E49" s="20"/>
      <c r="F49" s="21"/>
      <c r="G49" s="21"/>
      <c r="H49" s="21"/>
      <c r="I49" s="21"/>
      <c r="J49" s="21"/>
      <c r="K49" s="22"/>
    </row>
    <row r="50" spans="1:11" ht="13.5">
      <c r="A50" s="14"/>
      <c r="B50" s="15" t="s">
        <v>11</v>
      </c>
      <c r="C50" s="16">
        <f>'[10]ISP'!$C$56/100</f>
        <v>13.7534662</v>
      </c>
      <c r="D50" s="16">
        <f>'[10]ISP'!$D$56/100</f>
        <v>60.83467406</v>
      </c>
      <c r="E50" s="16">
        <v>160.74890349999998</v>
      </c>
      <c r="F50" s="17">
        <f>'[10]ISP'!$E$56</f>
        <v>334</v>
      </c>
      <c r="G50" s="17">
        <f>'[10]ISP'!$F$56</f>
        <v>2824</v>
      </c>
      <c r="H50" s="17">
        <v>9102</v>
      </c>
      <c r="I50" s="17"/>
      <c r="J50" s="17"/>
      <c r="K50" s="18"/>
    </row>
    <row r="51" spans="1:11" ht="13.5">
      <c r="A51" s="14"/>
      <c r="B51" s="15" t="s">
        <v>12</v>
      </c>
      <c r="C51" s="16">
        <f>'[10]INSP'!$C$56/100</f>
        <v>28.057125999999997</v>
      </c>
      <c r="D51" s="16">
        <f>'[10]INSP'!$D$56/100</f>
        <v>209.13288188899998</v>
      </c>
      <c r="E51" s="16">
        <v>212.85955434200002</v>
      </c>
      <c r="F51" s="17">
        <f>'[10]INSP'!$E$56</f>
        <v>9210</v>
      </c>
      <c r="G51" s="17">
        <f>'[10]INSP'!$F$56</f>
        <v>79680</v>
      </c>
      <c r="H51" s="17">
        <v>92596</v>
      </c>
      <c r="I51" s="17"/>
      <c r="J51" s="17"/>
      <c r="K51" s="18"/>
    </row>
    <row r="52" spans="1:11" ht="13.5">
      <c r="A52" s="14"/>
      <c r="B52" s="15" t="s">
        <v>13</v>
      </c>
      <c r="C52" s="16">
        <f>'[10]GSP'!$C$76/100</f>
        <v>16.126354777329297</v>
      </c>
      <c r="D52" s="16">
        <f>'[10]GSP'!$D$76/100</f>
        <v>106.47422231731807</v>
      </c>
      <c r="E52" s="16">
        <v>75.35761864247358</v>
      </c>
      <c r="F52" s="17">
        <f>'[10]GSP'!$E$76</f>
        <v>3</v>
      </c>
      <c r="G52" s="17">
        <f>'[10]GSP'!$F$76</f>
        <v>21</v>
      </c>
      <c r="H52" s="17">
        <v>34</v>
      </c>
      <c r="I52" s="17">
        <f>'[10]GSP'!$G$76</f>
        <v>261344</v>
      </c>
      <c r="J52" s="17">
        <f>'[10]GSP'!$H$76</f>
        <v>1623753</v>
      </c>
      <c r="K52" s="18">
        <v>711301</v>
      </c>
    </row>
    <row r="53" spans="1:11" ht="13.5">
      <c r="A53" s="14"/>
      <c r="B53" s="15" t="s">
        <v>14</v>
      </c>
      <c r="C53" s="16">
        <f>'[10]GNSP'!$C$76/100</f>
        <v>12.238502839566756</v>
      </c>
      <c r="D53" s="16">
        <f>'[10]GNSP'!$D$76/100</f>
        <v>119.66314955119597</v>
      </c>
      <c r="E53" s="16">
        <v>102.31922101492626</v>
      </c>
      <c r="F53" s="17">
        <f>'[10]GNSP'!$E$76</f>
        <v>36</v>
      </c>
      <c r="G53" s="17">
        <f>'[10]GNSP'!$F$76</f>
        <v>459</v>
      </c>
      <c r="H53" s="17">
        <v>428</v>
      </c>
      <c r="I53" s="17">
        <f>'[10]GNSP'!$G$76</f>
        <v>46382</v>
      </c>
      <c r="J53" s="17">
        <f>'[10]GNSP'!$H$76</f>
        <v>1006064</v>
      </c>
      <c r="K53" s="18">
        <v>995742</v>
      </c>
    </row>
    <row r="54" spans="1:11" ht="13.5">
      <c r="A54" s="14">
        <v>11</v>
      </c>
      <c r="B54" s="19" t="s">
        <v>24</v>
      </c>
      <c r="C54" s="20"/>
      <c r="D54" s="20"/>
      <c r="E54" s="20"/>
      <c r="F54" s="21"/>
      <c r="G54" s="21"/>
      <c r="H54" s="21"/>
      <c r="I54" s="21"/>
      <c r="J54" s="21"/>
      <c r="K54" s="22"/>
    </row>
    <row r="55" spans="1:11" ht="13.5">
      <c r="A55" s="14"/>
      <c r="B55" s="15" t="s">
        <v>11</v>
      </c>
      <c r="C55" s="16">
        <f>'[11]ISP'!$C$56/100</f>
        <v>17.316946567999647</v>
      </c>
      <c r="D55" s="16">
        <f>'[11]ISP'!$D$56/100</f>
        <v>135.1651364949998</v>
      </c>
      <c r="E55" s="16">
        <v>143.25086741800004</v>
      </c>
      <c r="F55" s="17">
        <f>'[11]ISP'!$E$56</f>
        <v>12</v>
      </c>
      <c r="G55" s="17">
        <f>'[11]ISP'!$F$56</f>
        <v>137</v>
      </c>
      <c r="H55" s="17">
        <v>553</v>
      </c>
      <c r="I55" s="17"/>
      <c r="J55" s="17"/>
      <c r="K55" s="18"/>
    </row>
    <row r="56" spans="1:11" ht="13.5">
      <c r="A56" s="14"/>
      <c r="B56" s="15" t="s">
        <v>12</v>
      </c>
      <c r="C56" s="16">
        <f>'[11]INSP'!$C$56/100</f>
        <v>101.92513518800037</v>
      </c>
      <c r="D56" s="16">
        <f>'[11]INSP'!$D$56/100</f>
        <v>811.7400428490001</v>
      </c>
      <c r="E56" s="16">
        <v>843.1232597530002</v>
      </c>
      <c r="F56" s="17">
        <f>'[11]INSP'!$E$56</f>
        <v>33800</v>
      </c>
      <c r="G56" s="17">
        <f>'[11]INSP'!$F$56</f>
        <v>283413</v>
      </c>
      <c r="H56" s="17">
        <v>336579</v>
      </c>
      <c r="I56" s="17"/>
      <c r="J56" s="17"/>
      <c r="K56" s="18"/>
    </row>
    <row r="57" spans="1:11" ht="13.5">
      <c r="A57" s="14"/>
      <c r="B57" s="15" t="s">
        <v>13</v>
      </c>
      <c r="C57" s="16">
        <f>'[11]GSP'!$C$76/100</f>
        <v>12.33094152300001</v>
      </c>
      <c r="D57" s="16">
        <f>'[11]GSP'!$D$76/100</f>
        <v>87.152700877</v>
      </c>
      <c r="E57" s="16">
        <v>62.94550746899999</v>
      </c>
      <c r="F57" s="17">
        <f>'[11]GSP'!$E$76</f>
        <v>0</v>
      </c>
      <c r="G57" s="17">
        <f>'[11]GSP'!$F$76</f>
        <v>16</v>
      </c>
      <c r="H57" s="17">
        <v>14</v>
      </c>
      <c r="I57" s="17">
        <f>'[11]GSP'!$G$76</f>
        <v>2585</v>
      </c>
      <c r="J57" s="17">
        <f>'[11]GSP'!$H$76</f>
        <v>50102</v>
      </c>
      <c r="K57" s="18">
        <v>38267</v>
      </c>
    </row>
    <row r="58" spans="1:11" ht="13.5">
      <c r="A58" s="14"/>
      <c r="B58" s="15" t="s">
        <v>14</v>
      </c>
      <c r="C58" s="16">
        <f>'[11]GNSP'!$C$76/100</f>
        <v>1.8929935569999372</v>
      </c>
      <c r="D58" s="16">
        <f>'[11]GNSP'!$D$76/100</f>
        <v>23.031172246999986</v>
      </c>
      <c r="E58" s="16">
        <v>32.817913168999986</v>
      </c>
      <c r="F58" s="17">
        <f>'[11]GNSP'!$E$76</f>
        <v>30</v>
      </c>
      <c r="G58" s="17">
        <f>'[11]GNSP'!$F$76</f>
        <v>728</v>
      </c>
      <c r="H58" s="17">
        <v>615</v>
      </c>
      <c r="I58" s="17">
        <f>'[11]GNSP'!$G$76</f>
        <v>-20189</v>
      </c>
      <c r="J58" s="17">
        <f>'[11]GNSP'!$H$76</f>
        <v>1196241</v>
      </c>
      <c r="K58" s="18">
        <v>2170445</v>
      </c>
    </row>
    <row r="59" spans="1:11" ht="13.5">
      <c r="A59" s="14">
        <v>12</v>
      </c>
      <c r="B59" s="19" t="s">
        <v>25</v>
      </c>
      <c r="C59" s="20"/>
      <c r="D59" s="20"/>
      <c r="E59" s="20"/>
      <c r="F59" s="21"/>
      <c r="G59" s="21"/>
      <c r="H59" s="21"/>
      <c r="I59" s="21"/>
      <c r="J59" s="21"/>
      <c r="K59" s="22"/>
    </row>
    <row r="60" spans="1:11" ht="13.5">
      <c r="A60" s="14"/>
      <c r="B60" s="15" t="s">
        <v>11</v>
      </c>
      <c r="C60" s="23">
        <f>'[12]ISP'!$C$56/100</f>
        <v>17.730695899999997</v>
      </c>
      <c r="D60" s="23">
        <f>'[12]ISP'!$D$56/100</f>
        <v>143.96921529300002</v>
      </c>
      <c r="E60" s="24">
        <v>104.08784638200001</v>
      </c>
      <c r="F60" s="25">
        <f>'[12]ISP'!$E$56</f>
        <v>674</v>
      </c>
      <c r="G60" s="25">
        <f>'[12]ISP'!$F$56</f>
        <v>20429</v>
      </c>
      <c r="H60" s="26">
        <v>8286</v>
      </c>
      <c r="I60" s="25"/>
      <c r="J60" s="25"/>
      <c r="K60" s="27"/>
    </row>
    <row r="61" spans="1:11" ht="13.5">
      <c r="A61" s="14"/>
      <c r="B61" s="15" t="s">
        <v>12</v>
      </c>
      <c r="C61" s="23">
        <f>'[12]INSP'!$C$56/100</f>
        <v>32.720943297999995</v>
      </c>
      <c r="D61" s="23">
        <f>'[12]INSP'!$D$56/100</f>
        <v>300.02913378500006</v>
      </c>
      <c r="E61" s="24">
        <v>211.72262641100002</v>
      </c>
      <c r="F61" s="25">
        <f>'[12]INSP'!$E$56</f>
        <v>12134</v>
      </c>
      <c r="G61" s="25">
        <f>'[12]INSP'!$F$56</f>
        <v>109855</v>
      </c>
      <c r="H61" s="26">
        <v>84983</v>
      </c>
      <c r="I61" s="25"/>
      <c r="J61" s="25"/>
      <c r="K61" s="27"/>
    </row>
    <row r="62" spans="1:11" ht="13.5">
      <c r="A62" s="14"/>
      <c r="B62" s="15" t="s">
        <v>13</v>
      </c>
      <c r="C62" s="16">
        <f>'[12]GSP'!$C$76/100</f>
        <v>0.16810855100000002</v>
      </c>
      <c r="D62" s="16">
        <f>'[12]GSP'!$D$76/100</f>
        <v>2.0842025989999997</v>
      </c>
      <c r="E62" s="16">
        <v>5.585806161999999</v>
      </c>
      <c r="F62" s="17">
        <f>'[12]GSP'!$E$76</f>
        <v>0</v>
      </c>
      <c r="G62" s="17">
        <f>'[12]GSP'!$F$76</f>
        <v>0</v>
      </c>
      <c r="H62" s="17">
        <v>2</v>
      </c>
      <c r="I62" s="17">
        <f>'[12]GSP'!$G$76</f>
        <v>865</v>
      </c>
      <c r="J62" s="17">
        <f>'[12]GSP'!$H$76</f>
        <v>12554</v>
      </c>
      <c r="K62" s="18">
        <v>10902</v>
      </c>
    </row>
    <row r="63" spans="1:11" ht="13.5">
      <c r="A63" s="14"/>
      <c r="B63" s="15" t="s">
        <v>14</v>
      </c>
      <c r="C63" s="16">
        <f>'[12]GNSP'!$C$76/100</f>
        <v>3.1848659579999996</v>
      </c>
      <c r="D63" s="16">
        <f>'[12]GNSP'!$D$76/100</f>
        <v>27.336804177000005</v>
      </c>
      <c r="E63" s="16">
        <v>100.667382593</v>
      </c>
      <c r="F63" s="17">
        <f>'[12]GNSP'!$E$76</f>
        <v>16</v>
      </c>
      <c r="G63" s="17">
        <f>'[12]GNSP'!$F$76</f>
        <v>153</v>
      </c>
      <c r="H63" s="17">
        <v>337</v>
      </c>
      <c r="I63" s="17">
        <f>'[12]GNSP'!$G$76</f>
        <v>45709</v>
      </c>
      <c r="J63" s="17">
        <f>'[12]GNSP'!$H$76</f>
        <v>553728</v>
      </c>
      <c r="K63" s="18">
        <v>874757</v>
      </c>
    </row>
    <row r="64" spans="1:11" ht="13.5">
      <c r="A64" s="14">
        <v>13</v>
      </c>
      <c r="B64" s="19" t="s">
        <v>26</v>
      </c>
      <c r="C64" s="20"/>
      <c r="D64" s="20"/>
      <c r="E64" s="20"/>
      <c r="F64" s="21"/>
      <c r="G64" s="21"/>
      <c r="H64" s="21"/>
      <c r="I64" s="21"/>
      <c r="J64" s="21"/>
      <c r="K64" s="22"/>
    </row>
    <row r="65" spans="1:11" ht="13.5">
      <c r="A65" s="14"/>
      <c r="B65" s="15" t="s">
        <v>11</v>
      </c>
      <c r="C65" s="16">
        <f>'[13]ISP'!$C$56/100</f>
        <v>1.198227</v>
      </c>
      <c r="D65" s="16">
        <f>'[13]ISP'!$D$56/100</f>
        <v>9.115084</v>
      </c>
      <c r="E65" s="16">
        <v>11.1162</v>
      </c>
      <c r="F65" s="17">
        <f>'[13]ISP'!$E$56</f>
        <v>271</v>
      </c>
      <c r="G65" s="17">
        <f>'[13]ISP'!$F$56</f>
        <v>2009</v>
      </c>
      <c r="H65" s="17">
        <v>2468</v>
      </c>
      <c r="I65" s="17"/>
      <c r="J65" s="17"/>
      <c r="K65" s="18"/>
    </row>
    <row r="66" spans="1:11" ht="13.5">
      <c r="A66" s="14"/>
      <c r="B66" s="15" t="s">
        <v>12</v>
      </c>
      <c r="C66" s="16">
        <f>'[13]INSP'!$C$56/100</f>
        <v>3.24145</v>
      </c>
      <c r="D66" s="16">
        <f>'[13]INSP'!$D$56/100</f>
        <v>20.68587</v>
      </c>
      <c r="E66" s="16">
        <v>20.989593</v>
      </c>
      <c r="F66" s="17">
        <f>'[13]INSP'!$E$56</f>
        <v>6308</v>
      </c>
      <c r="G66" s="17">
        <f>'[13]INSP'!$F$56</f>
        <v>37116</v>
      </c>
      <c r="H66" s="17">
        <v>29298</v>
      </c>
      <c r="I66" s="17"/>
      <c r="J66" s="17"/>
      <c r="K66" s="18"/>
    </row>
    <row r="67" spans="1:11" ht="13.5">
      <c r="A67" s="14"/>
      <c r="B67" s="15" t="s">
        <v>13</v>
      </c>
      <c r="C67" s="16">
        <f>'[13]GSP'!$C$76/100</f>
        <v>0</v>
      </c>
      <c r="D67" s="16">
        <f>'[13]GSP'!$D$76/100</f>
        <v>0</v>
      </c>
      <c r="E67" s="16">
        <v>0</v>
      </c>
      <c r="F67" s="17">
        <f>'[13]GSP'!$E$76</f>
        <v>0</v>
      </c>
      <c r="G67" s="17">
        <f>'[13]GSP'!$F$76</f>
        <v>0</v>
      </c>
      <c r="H67" s="17">
        <v>0</v>
      </c>
      <c r="I67" s="17">
        <f>'[13]GSP'!$G$76</f>
        <v>0</v>
      </c>
      <c r="J67" s="17">
        <f>'[13]GSP'!$H$76</f>
        <v>0</v>
      </c>
      <c r="K67" s="18">
        <v>0</v>
      </c>
    </row>
    <row r="68" spans="1:11" ht="13.5">
      <c r="A68" s="14"/>
      <c r="B68" s="15" t="s">
        <v>14</v>
      </c>
      <c r="C68" s="16">
        <f>'[13]GNSP'!$C$76/100</f>
        <v>0</v>
      </c>
      <c r="D68" s="16">
        <f>'[13]GNSP'!$D$76/100</f>
        <v>0.0071072</v>
      </c>
      <c r="E68" s="16">
        <v>0</v>
      </c>
      <c r="F68" s="17">
        <f>'[13]GNSP'!$E$76</f>
        <v>0</v>
      </c>
      <c r="G68" s="17">
        <f>'[13]GNSP'!$F$76</f>
        <v>3</v>
      </c>
      <c r="H68" s="17">
        <v>0</v>
      </c>
      <c r="I68" s="17">
        <f>'[13]GNSP'!$G$76</f>
        <v>0</v>
      </c>
      <c r="J68" s="17">
        <f>'[13]GNSP'!$H$76</f>
        <v>275</v>
      </c>
      <c r="K68" s="18">
        <v>0</v>
      </c>
    </row>
    <row r="69" spans="1:11" ht="13.5">
      <c r="A69" s="14">
        <v>14</v>
      </c>
      <c r="B69" s="19" t="s">
        <v>27</v>
      </c>
      <c r="C69" s="20"/>
      <c r="D69" s="20"/>
      <c r="E69" s="20"/>
      <c r="F69" s="21"/>
      <c r="G69" s="21"/>
      <c r="H69" s="21"/>
      <c r="I69" s="21"/>
      <c r="J69" s="21"/>
      <c r="K69" s="22"/>
    </row>
    <row r="70" spans="1:11" ht="13.5">
      <c r="A70" s="14"/>
      <c r="B70" s="15" t="s">
        <v>11</v>
      </c>
      <c r="C70" s="16">
        <f>'[14]ISP'!$C$56/100</f>
        <v>7.801399999999998</v>
      </c>
      <c r="D70" s="16">
        <f>'[14]ISP'!$D$56/100</f>
        <v>76.509</v>
      </c>
      <c r="E70" s="16">
        <v>116.54743709999998</v>
      </c>
      <c r="F70" s="17">
        <f>'[14]ISP'!$E$56</f>
        <v>980</v>
      </c>
      <c r="G70" s="17">
        <f>'[14]ISP'!$F$56</f>
        <v>9297</v>
      </c>
      <c r="H70" s="17">
        <v>14573</v>
      </c>
      <c r="I70" s="17"/>
      <c r="J70" s="17"/>
      <c r="K70" s="18"/>
    </row>
    <row r="71" spans="1:11" ht="13.5">
      <c r="A71" s="14"/>
      <c r="B71" s="15" t="s">
        <v>12</v>
      </c>
      <c r="C71" s="16">
        <f>'[14]INSP'!$C$56/100</f>
        <v>13.316499999999998</v>
      </c>
      <c r="D71" s="16">
        <f>'[14]INSP'!$D$56/100</f>
        <v>100.01000570000001</v>
      </c>
      <c r="E71" s="16">
        <v>74.41316034525</v>
      </c>
      <c r="F71" s="17">
        <f>'[14]INSP'!$E$56</f>
        <v>10291</v>
      </c>
      <c r="G71" s="17">
        <f>'[14]INSP'!$F$56</f>
        <v>69451</v>
      </c>
      <c r="H71" s="17">
        <v>63277</v>
      </c>
      <c r="I71" s="17"/>
      <c r="J71" s="17"/>
      <c r="K71" s="18"/>
    </row>
    <row r="72" spans="1:11" ht="13.5">
      <c r="A72" s="14"/>
      <c r="B72" s="15" t="s">
        <v>13</v>
      </c>
      <c r="C72" s="16">
        <f>'[14]GSP '!$C$76/100</f>
        <v>10.197270099999999</v>
      </c>
      <c r="D72" s="16">
        <f>'[14]GSP '!$D$76/100</f>
        <v>63.9936701</v>
      </c>
      <c r="E72" s="16">
        <v>46.474799999999995</v>
      </c>
      <c r="F72" s="17">
        <f>'[14]GSP '!$E$76</f>
        <v>0</v>
      </c>
      <c r="G72" s="17">
        <f>'[14]GSP '!$F$76</f>
        <v>0</v>
      </c>
      <c r="H72" s="17">
        <v>0</v>
      </c>
      <c r="I72" s="17">
        <f>'[14]GSP '!$G$76</f>
        <v>41467</v>
      </c>
      <c r="J72" s="17">
        <f>'[14]GSP '!$H$76</f>
        <v>271488</v>
      </c>
      <c r="K72" s="18">
        <v>191962</v>
      </c>
    </row>
    <row r="73" spans="1:11" ht="13.5">
      <c r="A73" s="14"/>
      <c r="B73" s="15" t="s">
        <v>14</v>
      </c>
      <c r="C73" s="16">
        <f>'[14]GNSP '!$C$76/100</f>
        <v>0.8838115999999999</v>
      </c>
      <c r="D73" s="16">
        <f>'[14]GNSP '!$D$76/100</f>
        <v>7.76654</v>
      </c>
      <c r="E73" s="16">
        <v>5.4376999999999995</v>
      </c>
      <c r="F73" s="17">
        <f>'[14]GNSP '!$E$76</f>
        <v>5</v>
      </c>
      <c r="G73" s="17">
        <f>'[14]GNSP '!$F$76</f>
        <v>51</v>
      </c>
      <c r="H73" s="17">
        <v>19</v>
      </c>
      <c r="I73" s="17">
        <f>'[14]GNSP '!$G$76</f>
        <v>69885</v>
      </c>
      <c r="J73" s="17">
        <f>'[14]GNSP '!$H$76</f>
        <v>441795</v>
      </c>
      <c r="K73" s="18">
        <v>284714</v>
      </c>
    </row>
    <row r="74" spans="1:11" ht="13.5">
      <c r="A74" s="14">
        <v>15</v>
      </c>
      <c r="B74" s="19" t="s">
        <v>28</v>
      </c>
      <c r="C74" s="20"/>
      <c r="D74" s="20"/>
      <c r="E74" s="20"/>
      <c r="F74" s="17"/>
      <c r="G74" s="17"/>
      <c r="H74" s="17"/>
      <c r="I74" s="17"/>
      <c r="J74" s="17"/>
      <c r="K74" s="18"/>
    </row>
    <row r="75" spans="1:11" ht="13.5">
      <c r="A75" s="14"/>
      <c r="B75" s="15" t="s">
        <v>11</v>
      </c>
      <c r="C75" s="16">
        <f>'[15]ISP'!$C$56/100</f>
        <v>0.02855</v>
      </c>
      <c r="D75" s="16">
        <f>'[15]ISP'!$D$56/100</f>
        <v>0.19576560499999998</v>
      </c>
      <c r="E75" s="16">
        <v>0.7726621105548506</v>
      </c>
      <c r="F75" s="17">
        <f>'[15]ISP'!$E$56</f>
        <v>1</v>
      </c>
      <c r="G75" s="17">
        <f>'[15]ISP'!$F$56</f>
        <v>3</v>
      </c>
      <c r="H75" s="17">
        <v>134</v>
      </c>
      <c r="I75" s="17"/>
      <c r="J75" s="17"/>
      <c r="K75" s="18"/>
    </row>
    <row r="76" spans="1:11" ht="13.5">
      <c r="A76" s="14"/>
      <c r="B76" s="15" t="s">
        <v>12</v>
      </c>
      <c r="C76" s="16">
        <f>'[15]INSP'!$C$56/100</f>
        <v>13.892724468109432</v>
      </c>
      <c r="D76" s="16">
        <f>'[15]INSP'!$D$56/100</f>
        <v>105.88619332324821</v>
      </c>
      <c r="E76" s="16">
        <v>102.40175457983554</v>
      </c>
      <c r="F76" s="17">
        <f>'[15]INSP'!$E$56</f>
        <v>6755</v>
      </c>
      <c r="G76" s="17">
        <f>'[15]INSP'!$F$56</f>
        <v>56201</v>
      </c>
      <c r="H76" s="17">
        <v>61706</v>
      </c>
      <c r="I76" s="17"/>
      <c r="J76" s="17"/>
      <c r="K76" s="18"/>
    </row>
    <row r="77" spans="1:11" ht="13.5">
      <c r="A77" s="14"/>
      <c r="B77" s="15" t="s">
        <v>13</v>
      </c>
      <c r="C77" s="16">
        <f>'[15]GSP'!$C$76/100</f>
        <v>2.421379578999998</v>
      </c>
      <c r="D77" s="16">
        <f>'[15]GSP'!$D$76/100</f>
        <v>18.192213277063995</v>
      </c>
      <c r="E77" s="16">
        <v>17.045811094251548</v>
      </c>
      <c r="F77" s="17">
        <f>'[15]GSP'!$E$76</f>
        <v>0</v>
      </c>
      <c r="G77" s="17">
        <f>'[15]GSP'!$F$76</f>
        <v>2</v>
      </c>
      <c r="H77" s="17">
        <v>1</v>
      </c>
      <c r="I77" s="17">
        <f>'[15]GSP'!$G$76</f>
        <v>988</v>
      </c>
      <c r="J77" s="17">
        <f>'[15]GSP'!$H$76</f>
        <v>7514</v>
      </c>
      <c r="K77" s="18">
        <v>6038</v>
      </c>
    </row>
    <row r="78" spans="1:11" ht="13.5">
      <c r="A78" s="14"/>
      <c r="B78" s="15" t="s">
        <v>14</v>
      </c>
      <c r="C78" s="16">
        <f>'[15]GNSP'!$C$76/100</f>
        <v>0</v>
      </c>
      <c r="D78" s="16">
        <f>'[15]GNSP'!$D$76/100</f>
        <v>0</v>
      </c>
      <c r="E78" s="35">
        <v>0</v>
      </c>
      <c r="F78" s="17">
        <f>'[15]GNSP'!$E$76</f>
        <v>0</v>
      </c>
      <c r="G78" s="17">
        <f>'[15]GNSP'!$F$76</f>
        <v>0</v>
      </c>
      <c r="H78" s="36">
        <v>0</v>
      </c>
      <c r="I78" s="17">
        <f>'[15]GNSP'!$G$76</f>
        <v>0</v>
      </c>
      <c r="J78" s="17">
        <f>'[15]GNSP'!$H$76</f>
        <v>0</v>
      </c>
      <c r="K78" s="37">
        <v>0</v>
      </c>
    </row>
    <row r="79" spans="1:11" ht="13.5">
      <c r="A79" s="14">
        <v>16</v>
      </c>
      <c r="B79" s="19" t="s">
        <v>29</v>
      </c>
      <c r="C79" s="20"/>
      <c r="D79" s="20"/>
      <c r="E79" s="20"/>
      <c r="F79" s="17"/>
      <c r="G79" s="17"/>
      <c r="H79" s="17"/>
      <c r="I79" s="17"/>
      <c r="J79" s="17"/>
      <c r="K79" s="18"/>
    </row>
    <row r="80" spans="1:11" ht="13.5">
      <c r="A80" s="14"/>
      <c r="B80" s="15" t="s">
        <v>11</v>
      </c>
      <c r="C80" s="16">
        <f>'[16]ISP'!$C$56/100</f>
        <v>1.221443318</v>
      </c>
      <c r="D80" s="16">
        <f>'[16]ISP'!$D$56/100</f>
        <v>7.402316889022835</v>
      </c>
      <c r="E80" s="16">
        <v>20.229475635</v>
      </c>
      <c r="F80" s="17">
        <f>'[16]ISP'!$E$56</f>
        <v>155</v>
      </c>
      <c r="G80" s="17">
        <f>'[16]ISP'!$F$56</f>
        <v>1063</v>
      </c>
      <c r="H80" s="17">
        <v>3017</v>
      </c>
      <c r="I80" s="17"/>
      <c r="J80" s="17"/>
      <c r="K80" s="18"/>
    </row>
    <row r="81" spans="1:11" ht="13.5">
      <c r="A81" s="14"/>
      <c r="B81" s="15" t="s">
        <v>12</v>
      </c>
      <c r="C81" s="16">
        <f>'[16]INSP'!$C$56/100</f>
        <v>7.320029900000001</v>
      </c>
      <c r="D81" s="16">
        <f>'[16]INSP'!$D$56/100</f>
        <v>61.34908008697717</v>
      </c>
      <c r="E81" s="16">
        <v>144.8573019</v>
      </c>
      <c r="F81" s="17">
        <f>'[16]INSP'!$E$56</f>
        <v>5503</v>
      </c>
      <c r="G81" s="17">
        <f>'[16]INSP'!$F$56</f>
        <v>47443</v>
      </c>
      <c r="H81" s="17">
        <v>86640</v>
      </c>
      <c r="I81" s="17"/>
      <c r="J81" s="17"/>
      <c r="K81" s="18"/>
    </row>
    <row r="82" spans="1:11" ht="13.5">
      <c r="A82" s="14"/>
      <c r="B82" s="15" t="s">
        <v>13</v>
      </c>
      <c r="C82" s="16">
        <f>'[16]GSP'!$C$76/100</f>
        <v>0</v>
      </c>
      <c r="D82" s="16">
        <f>'[16]GSP'!$D$76/100</f>
        <v>0.09538274599999999</v>
      </c>
      <c r="E82" s="16">
        <v>0.21978797399999997</v>
      </c>
      <c r="F82" s="17">
        <f>'[16]GSP'!$E$76</f>
        <v>0</v>
      </c>
      <c r="G82" s="17">
        <f>'[16]GSP'!$F$76</f>
        <v>0</v>
      </c>
      <c r="H82" s="17">
        <v>1</v>
      </c>
      <c r="I82" s="17">
        <f>'[16]GSP'!$G$76</f>
        <v>0</v>
      </c>
      <c r="J82" s="17">
        <f>'[16]GSP'!$H$76</f>
        <v>18</v>
      </c>
      <c r="K82" s="18">
        <v>53</v>
      </c>
    </row>
    <row r="83" spans="1:11" ht="13.5">
      <c r="A83" s="14"/>
      <c r="B83" s="15" t="s">
        <v>14</v>
      </c>
      <c r="C83" s="16">
        <f>'[16]GNSP'!$C$76/100</f>
        <v>0.4498900050384932</v>
      </c>
      <c r="D83" s="16">
        <f>'[16]GNSP'!$D$76/100</f>
        <v>40.221719957207895</v>
      </c>
      <c r="E83" s="35">
        <v>14.915670789595445</v>
      </c>
      <c r="F83" s="17">
        <f>'[16]GNSP'!$E$76</f>
        <v>2</v>
      </c>
      <c r="G83" s="17">
        <f>'[16]GNSP'!$F$76</f>
        <v>27</v>
      </c>
      <c r="H83" s="36">
        <v>91</v>
      </c>
      <c r="I83" s="17">
        <f>'[16]GNSP'!$G$76</f>
        <v>3653</v>
      </c>
      <c r="J83" s="17">
        <f>'[16]GNSP'!$H$76</f>
        <v>30320</v>
      </c>
      <c r="K83" s="37">
        <v>75774</v>
      </c>
    </row>
    <row r="84" spans="1:20" s="39" customFormat="1" ht="13.5">
      <c r="A84" s="14">
        <v>17</v>
      </c>
      <c r="B84" s="19" t="s">
        <v>30</v>
      </c>
      <c r="C84" s="20"/>
      <c r="D84" s="20"/>
      <c r="E84" s="20"/>
      <c r="F84" s="17"/>
      <c r="G84" s="17"/>
      <c r="H84" s="17"/>
      <c r="I84" s="17"/>
      <c r="J84" s="17"/>
      <c r="K84" s="18"/>
      <c r="L84" s="38"/>
      <c r="M84" s="38"/>
      <c r="N84" s="38"/>
      <c r="O84"/>
      <c r="P84" s="38"/>
      <c r="Q84" s="38"/>
      <c r="R84" s="38"/>
      <c r="S84" s="38"/>
      <c r="T84" s="43"/>
    </row>
    <row r="85" spans="1:20" s="39" customFormat="1" ht="13.5">
      <c r="A85" s="14"/>
      <c r="B85" s="15" t="s">
        <v>11</v>
      </c>
      <c r="C85" s="16">
        <f>+'[17]ISP'!$C$56/100</f>
        <v>5.536704799999999</v>
      </c>
      <c r="D85" s="16">
        <f>+'[17]ISP'!$D$56/100</f>
        <v>28.169424274000004</v>
      </c>
      <c r="E85" s="16">
        <v>64.765436119</v>
      </c>
      <c r="F85" s="17">
        <f>+'[17]ISP'!$E$56</f>
        <v>1052</v>
      </c>
      <c r="G85" s="17">
        <f>+'[17]ISP'!$F$56</f>
        <v>4487</v>
      </c>
      <c r="H85" s="17">
        <v>4278</v>
      </c>
      <c r="I85" s="17"/>
      <c r="J85" s="17"/>
      <c r="K85" s="18"/>
      <c r="L85" s="38"/>
      <c r="M85" s="38"/>
      <c r="N85" s="38"/>
      <c r="O85" s="38"/>
      <c r="P85" s="38"/>
      <c r="Q85" s="38"/>
      <c r="R85" s="38"/>
      <c r="S85" s="38"/>
      <c r="T85" s="43"/>
    </row>
    <row r="86" spans="1:20" s="39" customFormat="1" ht="13.5">
      <c r="A86" s="14"/>
      <c r="B86" s="15" t="s">
        <v>12</v>
      </c>
      <c r="C86" s="16">
        <f>+'[17]INSP'!$C$56/100</f>
        <v>18.99778849</v>
      </c>
      <c r="D86" s="16">
        <f>+'[17]INSP'!$D$56/100</f>
        <v>123.43004094399997</v>
      </c>
      <c r="E86" s="16">
        <v>97.50219999500001</v>
      </c>
      <c r="F86" s="17">
        <f>+'[17]INSP'!$E$56</f>
        <v>9185</v>
      </c>
      <c r="G86" s="17">
        <f>+'[17]INSP'!$F$56</f>
        <v>58158</v>
      </c>
      <c r="H86" s="17">
        <v>38841</v>
      </c>
      <c r="I86" s="17"/>
      <c r="J86" s="17"/>
      <c r="K86" s="18"/>
      <c r="L86" s="38"/>
      <c r="M86" s="38"/>
      <c r="N86" s="38"/>
      <c r="O86" s="38"/>
      <c r="P86" s="38"/>
      <c r="Q86" s="38"/>
      <c r="R86" s="38"/>
      <c r="S86" s="38"/>
      <c r="T86" s="43"/>
    </row>
    <row r="87" spans="1:20" s="39" customFormat="1" ht="13.5">
      <c r="A87" s="14"/>
      <c r="B87" s="15" t="s">
        <v>13</v>
      </c>
      <c r="C87" s="16">
        <f>+'[17]GSP'!$C$76/100</f>
        <v>0</v>
      </c>
      <c r="D87" s="16">
        <f>+'[17]GSP'!$D$76/100</f>
        <v>0</v>
      </c>
      <c r="E87" s="16">
        <v>0</v>
      </c>
      <c r="F87" s="17">
        <f>+'[17]GSP'!$E$76</f>
        <v>0</v>
      </c>
      <c r="G87" s="17">
        <f>+'[17]GSP'!$F$76</f>
        <v>0</v>
      </c>
      <c r="H87" s="17">
        <v>0</v>
      </c>
      <c r="I87" s="17">
        <f>+'[17]GSP'!$G$76</f>
        <v>0</v>
      </c>
      <c r="J87" s="17">
        <f>+'[17]GSP'!$H$76</f>
        <v>0</v>
      </c>
      <c r="K87" s="18">
        <v>0</v>
      </c>
      <c r="L87" s="38"/>
      <c r="M87" s="38"/>
      <c r="N87" s="38"/>
      <c r="O87" s="38"/>
      <c r="P87" s="38"/>
      <c r="Q87" s="38"/>
      <c r="R87" s="38"/>
      <c r="S87" s="38"/>
      <c r="T87" s="43"/>
    </row>
    <row r="88" spans="1:20" s="39" customFormat="1" ht="13.5">
      <c r="A88" s="14"/>
      <c r="B88" s="15" t="s">
        <v>14</v>
      </c>
      <c r="C88" s="16">
        <f>+'[17]GNSP'!$C$76/100</f>
        <v>2.4015890568990987</v>
      </c>
      <c r="D88" s="16">
        <f>+'[17]GNSP'!$D$76/100</f>
        <v>15.860719199585203</v>
      </c>
      <c r="E88" s="16">
        <v>10.433953371550048</v>
      </c>
      <c r="F88" s="17">
        <f>+'[17]GNSP'!$E$76</f>
        <v>1</v>
      </c>
      <c r="G88" s="17">
        <f>+'[17]GNSP'!$F$76</f>
        <v>6</v>
      </c>
      <c r="H88" s="17">
        <v>16</v>
      </c>
      <c r="I88" s="17">
        <f>+'[17]GNSP'!$G$76</f>
        <v>14300</v>
      </c>
      <c r="J88" s="17">
        <f>+'[17]GNSP'!$H$76</f>
        <v>117676</v>
      </c>
      <c r="K88" s="18">
        <v>274196</v>
      </c>
      <c r="L88" s="38"/>
      <c r="M88" s="38"/>
      <c r="N88" s="38"/>
      <c r="O88" s="38"/>
      <c r="P88" s="38"/>
      <c r="Q88" s="38"/>
      <c r="R88" s="38"/>
      <c r="S88" s="38"/>
      <c r="T88" s="43"/>
    </row>
    <row r="89" spans="1:20" s="39" customFormat="1" ht="13.5">
      <c r="A89" s="14">
        <v>18</v>
      </c>
      <c r="B89" s="19" t="s">
        <v>31</v>
      </c>
      <c r="C89" s="20"/>
      <c r="D89" s="20"/>
      <c r="E89" s="20"/>
      <c r="F89" s="17"/>
      <c r="G89" s="17"/>
      <c r="H89" s="17"/>
      <c r="I89" s="17"/>
      <c r="J89" s="17"/>
      <c r="K89" s="18"/>
      <c r="L89" s="38"/>
      <c r="M89" s="38"/>
      <c r="N89" s="38"/>
      <c r="O89"/>
      <c r="P89" s="38"/>
      <c r="Q89" s="38"/>
      <c r="R89" s="38"/>
      <c r="S89" s="38"/>
      <c r="T89" s="43"/>
    </row>
    <row r="90" spans="1:11" ht="13.5">
      <c r="A90" s="14"/>
      <c r="B90" s="15" t="s">
        <v>11</v>
      </c>
      <c r="C90" s="16">
        <f>+'[18]ISP'!$C$56/100</f>
        <v>0.00626</v>
      </c>
      <c r="D90" s="16">
        <f>+'[18]ISP'!$D$56/100</f>
        <v>0.021938753999999994</v>
      </c>
      <c r="E90" s="44">
        <v>0.063317</v>
      </c>
      <c r="F90" s="17">
        <f>+'[18]ISP'!$E$56</f>
        <v>1</v>
      </c>
      <c r="G90" s="17">
        <f>+'[18]ISP'!$F$56</f>
        <v>2</v>
      </c>
      <c r="H90" s="45">
        <v>1</v>
      </c>
      <c r="I90" s="17"/>
      <c r="J90" s="17"/>
      <c r="K90" s="46"/>
    </row>
    <row r="91" spans="1:11" ht="13.5">
      <c r="A91" s="14"/>
      <c r="B91" s="15" t="s">
        <v>12</v>
      </c>
      <c r="C91" s="16">
        <f>+'[18]INSP'!$C$56/100</f>
        <v>17.201948576</v>
      </c>
      <c r="D91" s="16">
        <f>+'[18]INSP'!$D$56/100</f>
        <v>233.14723550699998</v>
      </c>
      <c r="E91" s="16">
        <v>294.59202120500026</v>
      </c>
      <c r="F91" s="17">
        <f>+'[18]INSP'!$E$56</f>
        <v>5034</v>
      </c>
      <c r="G91" s="17">
        <f>+'[18]INSP'!$F$56</f>
        <v>42445</v>
      </c>
      <c r="H91" s="17">
        <v>41972</v>
      </c>
      <c r="I91" s="17"/>
      <c r="J91" s="17"/>
      <c r="K91" s="18"/>
    </row>
    <row r="92" spans="1:11" ht="13.5">
      <c r="A92" s="14"/>
      <c r="B92" s="15" t="s">
        <v>13</v>
      </c>
      <c r="C92" s="16">
        <f>+'[18]GSP'!$C$76/100</f>
        <v>0.85035303</v>
      </c>
      <c r="D92" s="16">
        <f>+'[18]GSP'!$D$76/100</f>
        <v>4.644700401</v>
      </c>
      <c r="E92" s="35">
        <v>2.7373697289999996</v>
      </c>
      <c r="F92" s="17">
        <f>+'[18]GSP'!$E$76</f>
        <v>0</v>
      </c>
      <c r="G92" s="17">
        <f>+'[18]GSP'!$F$76</f>
        <v>0</v>
      </c>
      <c r="H92" s="36">
        <v>1</v>
      </c>
      <c r="I92" s="17">
        <f>+'[18]GSP'!$G$76</f>
        <v>268</v>
      </c>
      <c r="J92" s="17">
        <f>+'[18]GSP'!$H$76</f>
        <v>1439</v>
      </c>
      <c r="K92" s="37">
        <v>836</v>
      </c>
    </row>
    <row r="93" spans="1:22" s="39" customFormat="1" ht="13.5">
      <c r="A93" s="14"/>
      <c r="B93" s="15" t="s">
        <v>14</v>
      </c>
      <c r="C93" s="16">
        <f>+'[18]GNSP'!$C$76/100</f>
        <v>7.839744759</v>
      </c>
      <c r="D93" s="16">
        <f>+'[18]GNSP'!$D$76/100</f>
        <v>104.17969346199999</v>
      </c>
      <c r="E93" s="16">
        <v>129.04371168900002</v>
      </c>
      <c r="F93" s="17">
        <f>+'[18]GNSP'!$E$76</f>
        <v>2</v>
      </c>
      <c r="G93" s="17">
        <f>+'[18]GNSP'!$F$76</f>
        <v>32</v>
      </c>
      <c r="H93" s="17">
        <v>11</v>
      </c>
      <c r="I93" s="17">
        <f>+'[18]GNSP'!$G$76</f>
        <v>5231</v>
      </c>
      <c r="J93" s="17">
        <f>+'[18]GNSP'!$H$76</f>
        <v>109876</v>
      </c>
      <c r="K93" s="18">
        <v>70980</v>
      </c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43"/>
    </row>
    <row r="94" spans="1:21" ht="13.5">
      <c r="A94" s="14">
        <v>19</v>
      </c>
      <c r="B94" s="19" t="s">
        <v>32</v>
      </c>
      <c r="C94" s="20"/>
      <c r="D94" s="20"/>
      <c r="E94" s="10"/>
      <c r="F94" s="17"/>
      <c r="G94" s="17"/>
      <c r="H94" s="47"/>
      <c r="I94" s="17"/>
      <c r="J94" s="17"/>
      <c r="K94" s="48"/>
      <c r="L94" s="38"/>
      <c r="M94" s="38"/>
      <c r="N94" s="38"/>
      <c r="P94" s="38"/>
      <c r="Q94" s="38"/>
      <c r="R94" s="38"/>
      <c r="S94" s="38"/>
      <c r="T94" s="38"/>
      <c r="U94" s="38"/>
    </row>
    <row r="95" spans="1:21" ht="13.5">
      <c r="A95" s="14"/>
      <c r="B95" s="15" t="s">
        <v>11</v>
      </c>
      <c r="C95" s="16">
        <f>+'[19]ISP'!$C$56/100</f>
        <v>0.408569041</v>
      </c>
      <c r="D95" s="16">
        <f>+'[19]ISP'!$D$56/100</f>
        <v>2.6545918270000004</v>
      </c>
      <c r="E95" s="16">
        <v>11.720658247</v>
      </c>
      <c r="F95" s="17">
        <f>+'[19]ISP'!$E$56</f>
        <v>21</v>
      </c>
      <c r="G95" s="17">
        <f>+'[19]ISP'!$F$56</f>
        <v>162</v>
      </c>
      <c r="H95" s="17">
        <v>725</v>
      </c>
      <c r="I95" s="17"/>
      <c r="J95" s="17"/>
      <c r="K95" s="18"/>
      <c r="L95" s="38"/>
      <c r="M95" s="38"/>
      <c r="N95" s="38"/>
      <c r="O95" s="38"/>
      <c r="P95" s="38"/>
      <c r="Q95" s="38"/>
      <c r="R95" s="38"/>
      <c r="S95" s="38"/>
      <c r="T95" s="38"/>
      <c r="U95" s="38"/>
    </row>
    <row r="96" spans="1:21" ht="13.5">
      <c r="A96" s="14"/>
      <c r="B96" s="15" t="s">
        <v>12</v>
      </c>
      <c r="C96" s="16">
        <f>+'[19]INSP'!$C$56/100</f>
        <v>6.371900082999996</v>
      </c>
      <c r="D96" s="16">
        <f>+'[19]INSP'!$D$56/100</f>
        <v>70.490919714</v>
      </c>
      <c r="E96" s="16">
        <v>101.954537007</v>
      </c>
      <c r="F96" s="17">
        <f>+'[19]INSP'!$E$56</f>
        <v>3591</v>
      </c>
      <c r="G96" s="17">
        <f>+'[19]INSP'!$F$56</f>
        <v>35395</v>
      </c>
      <c r="H96" s="17">
        <v>40572</v>
      </c>
      <c r="I96" s="17"/>
      <c r="J96" s="17"/>
      <c r="K96" s="18"/>
      <c r="L96" s="38"/>
      <c r="M96" s="38"/>
      <c r="N96" s="38"/>
      <c r="O96" s="38"/>
      <c r="P96" s="38"/>
      <c r="Q96" s="38"/>
      <c r="R96" s="38"/>
      <c r="S96" s="38"/>
      <c r="T96" s="38"/>
      <c r="U96" s="38"/>
    </row>
    <row r="97" spans="1:21" ht="13.5">
      <c r="A97" s="14"/>
      <c r="B97" s="15" t="s">
        <v>13</v>
      </c>
      <c r="C97" s="16">
        <f>+'[19]GSP'!$C$76/100</f>
        <v>0.03280931499999999</v>
      </c>
      <c r="D97" s="16">
        <f>+'[19]GSP'!$D$76/100</f>
        <v>0.10837952099999999</v>
      </c>
      <c r="E97" s="16">
        <v>0.379369424</v>
      </c>
      <c r="F97" s="17">
        <f>+'[19]GSP'!$E$76</f>
        <v>0</v>
      </c>
      <c r="G97" s="17">
        <f>+'[19]GSP'!$F$76</f>
        <v>0</v>
      </c>
      <c r="H97" s="17">
        <v>0</v>
      </c>
      <c r="I97" s="17">
        <f>+'[19]GSP'!$G$76</f>
        <v>2</v>
      </c>
      <c r="J97" s="17">
        <f>+'[19]GSP'!$H$76</f>
        <v>109</v>
      </c>
      <c r="K97" s="18">
        <v>719</v>
      </c>
      <c r="L97" s="38"/>
      <c r="M97" s="38"/>
      <c r="N97" s="38"/>
      <c r="O97" s="38"/>
      <c r="P97" s="38"/>
      <c r="Q97" s="38"/>
      <c r="R97" s="38"/>
      <c r="S97" s="38"/>
      <c r="T97" s="38"/>
      <c r="U97" s="38"/>
    </row>
    <row r="98" spans="1:21" ht="13.5">
      <c r="A98" s="14"/>
      <c r="B98" s="15" t="s">
        <v>14</v>
      </c>
      <c r="C98" s="16">
        <f>+'[19]GNSP'!$C$76/100</f>
        <v>0</v>
      </c>
      <c r="D98" s="16">
        <f>+'[19]GNSP'!$D$76/100</f>
        <v>6.032526689</v>
      </c>
      <c r="E98" s="35">
        <v>0.000192722</v>
      </c>
      <c r="F98" s="17">
        <f>+'[19]GNSP'!$E$76</f>
        <v>0</v>
      </c>
      <c r="G98" s="17">
        <f>+'[19]GNSP'!$F$76</f>
        <v>0</v>
      </c>
      <c r="H98" s="36">
        <v>0</v>
      </c>
      <c r="I98" s="17">
        <f>+'[19]GNSP'!$G$76</f>
        <v>0</v>
      </c>
      <c r="J98" s="17">
        <f>+'[19]GNSP'!$H$76</f>
        <v>591</v>
      </c>
      <c r="K98" s="37">
        <v>0</v>
      </c>
      <c r="L98" s="38"/>
      <c r="M98" s="38"/>
      <c r="N98" s="38"/>
      <c r="O98" s="38"/>
      <c r="P98" s="38"/>
      <c r="Q98" s="38"/>
      <c r="R98" s="38"/>
      <c r="S98" s="38"/>
      <c r="T98" s="38"/>
      <c r="U98" s="38"/>
    </row>
    <row r="99" spans="1:22" s="39" customFormat="1" ht="13.5">
      <c r="A99" s="14">
        <v>20</v>
      </c>
      <c r="B99" s="49" t="s">
        <v>33</v>
      </c>
      <c r="C99" s="16"/>
      <c r="D99" s="16"/>
      <c r="E99" s="16"/>
      <c r="F99" s="17"/>
      <c r="G99" s="17"/>
      <c r="H99" s="17"/>
      <c r="I99" s="17"/>
      <c r="J99" s="17"/>
      <c r="K99" s="18"/>
      <c r="L99" s="38"/>
      <c r="M99" s="38"/>
      <c r="N99" s="38"/>
      <c r="O99"/>
      <c r="P99" s="38"/>
      <c r="Q99" s="38"/>
      <c r="R99" s="38"/>
      <c r="S99" s="38"/>
      <c r="T99" s="38"/>
      <c r="U99" s="38"/>
      <c r="V99" s="43"/>
    </row>
    <row r="100" spans="1:22" s="39" customFormat="1" ht="13.5">
      <c r="A100" s="14"/>
      <c r="B100" s="15" t="s">
        <v>11</v>
      </c>
      <c r="C100" s="16">
        <f>+'[20]ISP'!$C$56/100</f>
        <v>0.24104679999999998</v>
      </c>
      <c r="D100" s="16">
        <f>+'[20]ISP'!$D$56/100</f>
        <v>1.263211</v>
      </c>
      <c r="E100" s="16">
        <v>7.920020199999999</v>
      </c>
      <c r="F100" s="17">
        <f>+'[20]ISP'!$E$56</f>
        <v>18</v>
      </c>
      <c r="G100" s="17">
        <f>+'[20]ISP'!$F$56</f>
        <v>153</v>
      </c>
      <c r="H100" s="17">
        <v>919</v>
      </c>
      <c r="I100" s="17"/>
      <c r="J100" s="17"/>
      <c r="K100" s="1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43"/>
    </row>
    <row r="101" spans="1:22" s="39" customFormat="1" ht="13.5">
      <c r="A101" s="14"/>
      <c r="B101" s="15" t="s">
        <v>12</v>
      </c>
      <c r="C101" s="16">
        <f>+'[20]INSP'!$C$56/100</f>
        <v>11.125964</v>
      </c>
      <c r="D101" s="16">
        <f>+'[20]INSP'!$D$56/100</f>
        <v>78.0736125</v>
      </c>
      <c r="E101" s="16">
        <v>46.6138967</v>
      </c>
      <c r="F101" s="17">
        <f>+'[20]INSP'!$E$56</f>
        <v>7821</v>
      </c>
      <c r="G101" s="17">
        <f>+'[20]INSP'!$F$56</f>
        <v>53710</v>
      </c>
      <c r="H101" s="17">
        <v>34313</v>
      </c>
      <c r="I101" s="17"/>
      <c r="J101" s="17"/>
      <c r="K101" s="1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43"/>
    </row>
    <row r="102" spans="1:22" s="39" customFormat="1" ht="13.5">
      <c r="A102" s="14"/>
      <c r="B102" s="15" t="s">
        <v>13</v>
      </c>
      <c r="C102" s="16">
        <f>+'[20]GSP'!$C$76/100</f>
        <v>0</v>
      </c>
      <c r="D102" s="16">
        <f>+'[20]GSP'!$D$76/100</f>
        <v>0</v>
      </c>
      <c r="E102" s="16">
        <v>0</v>
      </c>
      <c r="F102" s="17">
        <f>+'[20]GSP'!$E$76</f>
        <v>0</v>
      </c>
      <c r="G102" s="17">
        <f>+'[20]GSP'!$F$76</f>
        <v>0</v>
      </c>
      <c r="H102" s="17">
        <v>0</v>
      </c>
      <c r="I102" s="17">
        <f>+'[20]GSP'!$G$76</f>
        <v>0</v>
      </c>
      <c r="J102" s="17">
        <f>+'[20]GSP'!$H$76</f>
        <v>0</v>
      </c>
      <c r="K102" s="18">
        <v>0</v>
      </c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43"/>
    </row>
    <row r="103" spans="1:11" ht="13.5">
      <c r="A103" s="14"/>
      <c r="B103" s="15" t="s">
        <v>14</v>
      </c>
      <c r="C103" s="16">
        <f>+'[20]GNSP'!$C$76/100</f>
        <v>0.24706966000000002</v>
      </c>
      <c r="D103" s="16">
        <f>+'[20]GNSP'!$D$76/100</f>
        <v>0.24706966000000002</v>
      </c>
      <c r="E103" s="50">
        <v>0</v>
      </c>
      <c r="F103" s="17">
        <f>+'[20]GNSP'!$E$76</f>
        <v>4</v>
      </c>
      <c r="G103" s="17">
        <f>+'[20]GNSP'!$F$76</f>
        <v>4</v>
      </c>
      <c r="H103" s="47">
        <v>0</v>
      </c>
      <c r="I103" s="17">
        <f>+'[20]GNSP'!$G$76</f>
        <v>24737</v>
      </c>
      <c r="J103" s="17">
        <f>+'[20]GNSP'!$H$76</f>
        <v>24737</v>
      </c>
      <c r="K103" s="48">
        <v>0</v>
      </c>
    </row>
    <row r="104" spans="1:22" s="39" customFormat="1" ht="13.5">
      <c r="A104" s="14">
        <v>21</v>
      </c>
      <c r="B104" s="49" t="s">
        <v>34</v>
      </c>
      <c r="C104" s="16"/>
      <c r="D104" s="16"/>
      <c r="E104" s="16"/>
      <c r="F104" s="17"/>
      <c r="G104" s="17"/>
      <c r="H104" s="17"/>
      <c r="I104" s="17"/>
      <c r="J104" s="17"/>
      <c r="K104" s="1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43"/>
    </row>
    <row r="105" spans="1:22" s="39" customFormat="1" ht="13.5">
      <c r="A105" s="14"/>
      <c r="B105" s="15" t="s">
        <v>11</v>
      </c>
      <c r="C105" s="16">
        <f>+'[21]ISP'!$C$56/100</f>
        <v>24.749070200000002</v>
      </c>
      <c r="D105" s="16">
        <f>+'[21]ISP'!$D$56/100</f>
        <v>117.97498499999998</v>
      </c>
      <c r="E105" s="16">
        <v>197.32193220000002</v>
      </c>
      <c r="F105" s="17">
        <f>+'[21]ISP'!$E$56</f>
        <v>1752</v>
      </c>
      <c r="G105" s="17">
        <f>+'[21]ISP'!$F$56</f>
        <v>8393</v>
      </c>
      <c r="H105" s="17">
        <v>13556</v>
      </c>
      <c r="I105" s="17"/>
      <c r="J105" s="17"/>
      <c r="K105" s="1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43"/>
    </row>
    <row r="106" spans="1:22" s="39" customFormat="1" ht="13.5">
      <c r="A106" s="14"/>
      <c r="B106" s="15" t="s">
        <v>12</v>
      </c>
      <c r="C106" s="16">
        <f>+'[21]INSP'!$C$56/100</f>
        <v>20.881515516999997</v>
      </c>
      <c r="D106" s="16">
        <f>+'[21]INSP'!$D$56/100</f>
        <v>146.180156415</v>
      </c>
      <c r="E106" s="16">
        <v>133.74079510700003</v>
      </c>
      <c r="F106" s="17">
        <f>+'[21]INSP'!$E$56</f>
        <v>11960</v>
      </c>
      <c r="G106" s="17">
        <f>+'[21]INSP'!$F$56</f>
        <v>85135</v>
      </c>
      <c r="H106" s="17">
        <v>69492</v>
      </c>
      <c r="I106" s="17"/>
      <c r="J106" s="17"/>
      <c r="K106" s="1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43"/>
    </row>
    <row r="107" spans="1:22" s="39" customFormat="1" ht="13.5">
      <c r="A107" s="14"/>
      <c r="B107" s="15" t="s">
        <v>13</v>
      </c>
      <c r="C107" s="16">
        <f>+'[21]GSP'!$C$76/100</f>
        <v>4.057593214750002</v>
      </c>
      <c r="D107" s="16">
        <f>+'[21]GSP'!$D$76/100</f>
        <v>30.532734908190005</v>
      </c>
      <c r="E107" s="16">
        <v>37.23875846267873</v>
      </c>
      <c r="F107" s="17">
        <f>+'[21]GSP'!$E$76</f>
        <v>0</v>
      </c>
      <c r="G107" s="17">
        <f>+'[21]GSP'!$F$76</f>
        <v>2</v>
      </c>
      <c r="H107" s="17">
        <v>0</v>
      </c>
      <c r="I107" s="17">
        <f>+'[21]GSP'!$G$76</f>
        <v>2714</v>
      </c>
      <c r="J107" s="17">
        <f>+'[21]GSP'!$H$76</f>
        <v>17290</v>
      </c>
      <c r="K107" s="18">
        <v>15477</v>
      </c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43"/>
    </row>
    <row r="108" spans="1:11" ht="13.5">
      <c r="A108" s="14"/>
      <c r="B108" s="15" t="s">
        <v>14</v>
      </c>
      <c r="C108" s="16">
        <f>+'[21]GNSP'!$C$76/100</f>
        <v>22.57996038795</v>
      </c>
      <c r="D108" s="16">
        <f>+'[21]GNSP'!$D$76/100</f>
        <v>28.036388297229998</v>
      </c>
      <c r="E108" s="50">
        <v>104.19573987282538</v>
      </c>
      <c r="F108" s="17">
        <f>+'[21]GNSP'!$E$76</f>
        <v>3</v>
      </c>
      <c r="G108" s="17">
        <f>+'[21]GNSP'!$F$76</f>
        <v>24</v>
      </c>
      <c r="H108" s="47">
        <v>28</v>
      </c>
      <c r="I108" s="17">
        <f>+'[21]GNSP'!$G$76</f>
        <v>8194</v>
      </c>
      <c r="J108" s="17">
        <f>+'[21]GNSP'!$H$76</f>
        <v>161485</v>
      </c>
      <c r="K108" s="48">
        <v>167449</v>
      </c>
    </row>
    <row r="109" spans="1:22" s="39" customFormat="1" ht="13.5">
      <c r="A109" s="14">
        <v>22</v>
      </c>
      <c r="B109" s="49" t="s">
        <v>35</v>
      </c>
      <c r="C109" s="16"/>
      <c r="D109" s="16"/>
      <c r="E109" s="16"/>
      <c r="F109" s="17"/>
      <c r="G109" s="17"/>
      <c r="H109" s="17"/>
      <c r="I109" s="17"/>
      <c r="J109" s="17"/>
      <c r="K109" s="1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43"/>
    </row>
    <row r="110" spans="1:22" s="39" customFormat="1" ht="13.5">
      <c r="A110" s="14"/>
      <c r="B110" s="15" t="s">
        <v>11</v>
      </c>
      <c r="C110" s="16">
        <f>+'[22]ISP'!$C$56/100</f>
        <v>3.3776025000000005</v>
      </c>
      <c r="D110" s="16">
        <f>+'[22]ISP'!$D$56/100</f>
        <v>29.991993</v>
      </c>
      <c r="E110" s="16">
        <v>159.8866231</v>
      </c>
      <c r="F110" s="17">
        <f>+'[22]ISP'!$E$56</f>
        <v>235</v>
      </c>
      <c r="G110" s="17">
        <f>+'[22]ISP'!$F$56</f>
        <v>2486</v>
      </c>
      <c r="H110" s="17">
        <v>12846</v>
      </c>
      <c r="I110" s="17"/>
      <c r="J110" s="17"/>
      <c r="K110" s="1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43"/>
    </row>
    <row r="111" spans="1:22" s="39" customFormat="1" ht="13.5">
      <c r="A111" s="14"/>
      <c r="B111" s="15" t="s">
        <v>12</v>
      </c>
      <c r="C111" s="16">
        <f>+'[22]INSP'!$C$56/100</f>
        <v>12.399121053000005</v>
      </c>
      <c r="D111" s="16">
        <f>+'[22]INSP'!$D$56/100</f>
        <v>100.285012408</v>
      </c>
      <c r="E111" s="16">
        <v>65.7702687</v>
      </c>
      <c r="F111" s="17">
        <f>+'[22]INSP'!$E$56</f>
        <v>8597</v>
      </c>
      <c r="G111" s="17">
        <f>+'[22]INSP'!$F$56</f>
        <v>59323</v>
      </c>
      <c r="H111" s="17">
        <v>32479</v>
      </c>
      <c r="I111" s="17"/>
      <c r="J111" s="17"/>
      <c r="K111" s="1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43"/>
    </row>
    <row r="112" spans="1:22" s="39" customFormat="1" ht="13.5">
      <c r="A112" s="14"/>
      <c r="B112" s="15" t="s">
        <v>13</v>
      </c>
      <c r="C112" s="16">
        <f>+'[22]GSP'!$C$76/100</f>
        <v>224.901433063</v>
      </c>
      <c r="D112" s="16">
        <f>+'[22]GSP'!$D$76/100</f>
        <v>332.82015114499995</v>
      </c>
      <c r="E112" s="16">
        <v>18.216472424000003</v>
      </c>
      <c r="F112" s="17">
        <f>+'[22]GSP'!$E$76</f>
        <v>8</v>
      </c>
      <c r="G112" s="17">
        <f>+'[22]GSP'!$F$76</f>
        <v>33</v>
      </c>
      <c r="H112" s="17">
        <v>2</v>
      </c>
      <c r="I112" s="17">
        <f>+'[22]GSP'!$G$76</f>
        <v>4980</v>
      </c>
      <c r="J112" s="17">
        <f>+'[22]GSP'!$H$76</f>
        <v>38339</v>
      </c>
      <c r="K112" s="18">
        <v>15890</v>
      </c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3"/>
    </row>
    <row r="113" spans="1:11" ht="13.5">
      <c r="A113" s="14"/>
      <c r="B113" s="15" t="s">
        <v>14</v>
      </c>
      <c r="C113" s="16">
        <f>+'[22]GNSP'!$C$76/100</f>
        <v>0.5184798060000003</v>
      </c>
      <c r="D113" s="16">
        <f>+'[22]GNSP'!$D$76/100</f>
        <v>8.837885962</v>
      </c>
      <c r="E113" s="50">
        <v>112.766211124</v>
      </c>
      <c r="F113" s="17">
        <f>+'[22]GNSP'!$E$76</f>
        <v>36</v>
      </c>
      <c r="G113" s="17">
        <f>+'[22]GNSP'!$F$76</f>
        <v>71</v>
      </c>
      <c r="H113" s="47">
        <v>35</v>
      </c>
      <c r="I113" s="17">
        <f>+'[22]GNSP'!$G$76</f>
        <v>11671</v>
      </c>
      <c r="J113" s="17">
        <f>+'[22]GNSP'!$H$76</f>
        <v>401359</v>
      </c>
      <c r="K113" s="48">
        <v>238658</v>
      </c>
    </row>
    <row r="114" spans="1:22" s="39" customFormat="1" ht="13.5">
      <c r="A114" s="14">
        <v>23</v>
      </c>
      <c r="B114" s="49" t="s">
        <v>36</v>
      </c>
      <c r="C114" s="16"/>
      <c r="D114" s="16"/>
      <c r="E114" s="40"/>
      <c r="F114" s="17"/>
      <c r="G114" s="17"/>
      <c r="H114" s="41"/>
      <c r="I114" s="17"/>
      <c r="J114" s="17"/>
      <c r="K114" s="42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43"/>
    </row>
    <row r="115" spans="1:22" s="39" customFormat="1" ht="13.5">
      <c r="A115" s="14"/>
      <c r="B115" s="15" t="s">
        <v>11</v>
      </c>
      <c r="C115" s="16">
        <f>+'[23]ISP'!$C$56/100</f>
        <v>0.16312652100000002</v>
      </c>
      <c r="D115" s="16">
        <f>+'[23]ISP'!$D$56/100</f>
        <v>0.38220025399999996</v>
      </c>
      <c r="E115" s="40">
        <v>0.0906695</v>
      </c>
      <c r="F115" s="17">
        <f>+'[23]ISP'!$E$56</f>
        <v>9</v>
      </c>
      <c r="G115" s="17">
        <f>+'[23]ISP'!$F$56</f>
        <v>22</v>
      </c>
      <c r="H115" s="41">
        <v>2</v>
      </c>
      <c r="I115" s="17"/>
      <c r="J115" s="17"/>
      <c r="K115" s="42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43"/>
    </row>
    <row r="116" spans="1:22" s="39" customFormat="1" ht="13.5">
      <c r="A116" s="14"/>
      <c r="B116" s="15" t="s">
        <v>12</v>
      </c>
      <c r="C116" s="16">
        <f>+'[23]INSP'!$C$56/100</f>
        <v>2.068897552000001</v>
      </c>
      <c r="D116" s="16">
        <f>+'[23]INSP'!$D$56/100</f>
        <v>13.432698468000034</v>
      </c>
      <c r="E116" s="40">
        <v>1.9857471599999996</v>
      </c>
      <c r="F116" s="17">
        <f>+'[23]INSP'!$E$56</f>
        <v>1284</v>
      </c>
      <c r="G116" s="17">
        <f>+'[23]INSP'!$F$56</f>
        <v>8028</v>
      </c>
      <c r="H116" s="41">
        <v>1307</v>
      </c>
      <c r="I116" s="17"/>
      <c r="J116" s="17"/>
      <c r="K116" s="42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43"/>
    </row>
    <row r="117" spans="1:22" s="39" customFormat="1" ht="13.5">
      <c r="A117" s="14"/>
      <c r="B117" s="15" t="s">
        <v>13</v>
      </c>
      <c r="C117" s="16">
        <f>+'[23]GSP'!$C$76/100</f>
        <v>0.043407690000000006</v>
      </c>
      <c r="D117" s="16">
        <f>+'[23]GSP'!$D$76/100</f>
        <v>0.39526015600000003</v>
      </c>
      <c r="E117" s="40">
        <v>0.078468698</v>
      </c>
      <c r="F117" s="17">
        <f>+'[23]GSP'!$E$76</f>
        <v>0</v>
      </c>
      <c r="G117" s="17">
        <f>+'[23]GSP'!$F$76</f>
        <v>4</v>
      </c>
      <c r="H117" s="41">
        <v>1</v>
      </c>
      <c r="I117" s="17">
        <f>+'[23]GSP'!$G$76</f>
        <v>12</v>
      </c>
      <c r="J117" s="17">
        <f>+'[23]GSP'!$H$76</f>
        <v>59</v>
      </c>
      <c r="K117" s="51">
        <v>7</v>
      </c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43"/>
    </row>
    <row r="118" spans="1:11" ht="13.5">
      <c r="A118" s="14"/>
      <c r="B118" s="15" t="s">
        <v>14</v>
      </c>
      <c r="C118" s="16">
        <f>+'[23]GNSP'!$C$76/100</f>
        <v>0.143029549</v>
      </c>
      <c r="D118" s="16">
        <f>+'[23]GNSP'!$D$76/100</f>
        <v>1.9882563629999999</v>
      </c>
      <c r="E118" s="40">
        <v>0</v>
      </c>
      <c r="F118" s="17">
        <f>+'[23]GNSP'!$E$76</f>
        <v>12</v>
      </c>
      <c r="G118" s="17">
        <f>+'[23]GNSP'!$F$76</f>
        <v>49</v>
      </c>
      <c r="H118" s="41">
        <v>0</v>
      </c>
      <c r="I118" s="17">
        <f>+'[23]GNSP'!$G$76</f>
        <v>2717</v>
      </c>
      <c r="J118" s="17">
        <f>+'[23]GNSP'!$H$76</f>
        <v>20033</v>
      </c>
      <c r="K118" s="52">
        <v>0</v>
      </c>
    </row>
    <row r="119" spans="1:11" s="58" customFormat="1" ht="13.5">
      <c r="A119" s="53"/>
      <c r="B119" s="54" t="s">
        <v>37</v>
      </c>
      <c r="C119" s="55"/>
      <c r="D119" s="55"/>
      <c r="E119" s="55"/>
      <c r="F119" s="56"/>
      <c r="G119" s="56"/>
      <c r="H119" s="56"/>
      <c r="I119" s="56"/>
      <c r="J119" s="56"/>
      <c r="K119" s="57"/>
    </row>
    <row r="120" spans="1:11" s="58" customFormat="1" ht="12.75">
      <c r="A120" s="59"/>
      <c r="B120" s="54" t="s">
        <v>11</v>
      </c>
      <c r="C120" s="55">
        <f aca="true" t="shared" si="0" ref="C120:G123">+C5+C10+C15+C20+C25+C30+C35+C40+C45+C50+C55+C60+C65+C70+C75+C80+C85+C90+C95+C100+C105+C110+C115</f>
        <v>193.73436325899965</v>
      </c>
      <c r="D120" s="55">
        <f t="shared" si="0"/>
        <v>1324.8699441863544</v>
      </c>
      <c r="E120" s="55">
        <v>2719.0879200405557</v>
      </c>
      <c r="F120" s="56">
        <f t="shared" si="0"/>
        <v>23438</v>
      </c>
      <c r="G120" s="56">
        <f t="shared" si="0"/>
        <v>190129</v>
      </c>
      <c r="H120" s="56">
        <v>226629</v>
      </c>
      <c r="I120" s="55"/>
      <c r="J120" s="55"/>
      <c r="K120" s="60"/>
    </row>
    <row r="121" spans="1:11" s="58" customFormat="1" ht="12.75">
      <c r="A121" s="59"/>
      <c r="B121" s="54" t="s">
        <v>12</v>
      </c>
      <c r="C121" s="55">
        <f t="shared" si="0"/>
        <v>1271.296352756108</v>
      </c>
      <c r="D121" s="55">
        <f t="shared" si="0"/>
        <v>9115.112106733292</v>
      </c>
      <c r="E121" s="55">
        <v>9052.553751701307</v>
      </c>
      <c r="F121" s="56">
        <f t="shared" si="0"/>
        <v>507091</v>
      </c>
      <c r="G121" s="56">
        <f t="shared" si="0"/>
        <v>3874220</v>
      </c>
      <c r="H121" s="56">
        <v>4528922</v>
      </c>
      <c r="I121" s="55"/>
      <c r="J121" s="55"/>
      <c r="K121" s="60"/>
    </row>
    <row r="122" spans="1:11" s="58" customFormat="1" ht="12.75">
      <c r="A122" s="59"/>
      <c r="B122" s="54" t="s">
        <v>13</v>
      </c>
      <c r="C122" s="55">
        <f t="shared" si="0"/>
        <v>618.2372035177547</v>
      </c>
      <c r="D122" s="55">
        <f t="shared" si="0"/>
        <v>3358.968910259719</v>
      </c>
      <c r="E122" s="55">
        <v>2528.0212180473545</v>
      </c>
      <c r="F122" s="56">
        <f t="shared" si="0"/>
        <v>122</v>
      </c>
      <c r="G122" s="56">
        <f t="shared" si="0"/>
        <v>882</v>
      </c>
      <c r="H122" s="56">
        <v>695</v>
      </c>
      <c r="I122" s="56">
        <f>+I7+I12+I17+I22+I27+I32+I37+I42+I47+I52+I57+I62+I67+I72+I77+I82+I87+I92+I97+I102+I107+I112+I117</f>
        <v>1905608</v>
      </c>
      <c r="J122" s="56">
        <f>+J7+J12+J17+J22+J27+J32+J37+J42+J47+J52+J57+J62+J67+J72+J77+J82+J87+J92+J97+J102+J107+J112+J117</f>
        <v>10521422</v>
      </c>
      <c r="K122" s="57">
        <v>3923168</v>
      </c>
    </row>
    <row r="123" spans="1:11" s="58" customFormat="1" ht="12.75">
      <c r="A123" s="59"/>
      <c r="B123" s="54" t="s">
        <v>14</v>
      </c>
      <c r="C123" s="55">
        <f t="shared" si="0"/>
        <v>225.12702645465694</v>
      </c>
      <c r="D123" s="55">
        <f t="shared" si="0"/>
        <v>2253.696948585</v>
      </c>
      <c r="E123" s="55">
        <v>2370.219972397652</v>
      </c>
      <c r="F123" s="56">
        <f t="shared" si="0"/>
        <v>230</v>
      </c>
      <c r="G123" s="56">
        <f t="shared" si="0"/>
        <v>2530</v>
      </c>
      <c r="H123" s="56">
        <v>2741</v>
      </c>
      <c r="I123" s="56">
        <f>+I8+I13+I18+I23+I28+I33+I38+I43+I48+I53+I58+I63+I68+I73+I78+I83+I88+I93+I98+I103+I108+I113+I118</f>
        <v>502783</v>
      </c>
      <c r="J123" s="56">
        <f>+J8+J13+J18+J23+J28+J33+J38+J43+J48+J53+J58+J63+J68+J73+J78+J83+J88+J93+J98+J103+J108+J113+J118</f>
        <v>8916420</v>
      </c>
      <c r="K123" s="57">
        <v>12961463</v>
      </c>
    </row>
    <row r="124" spans="1:11" s="58" customFormat="1" ht="13.5">
      <c r="A124" s="61">
        <v>24</v>
      </c>
      <c r="B124" s="54" t="s">
        <v>38</v>
      </c>
      <c r="C124" s="20"/>
      <c r="D124" s="20"/>
      <c r="E124" s="55"/>
      <c r="F124" s="56"/>
      <c r="G124" s="56"/>
      <c r="H124" s="56"/>
      <c r="I124" s="56"/>
      <c r="J124" s="56"/>
      <c r="K124" s="57"/>
    </row>
    <row r="125" spans="1:11" s="58" customFormat="1" ht="13.5">
      <c r="A125" s="53"/>
      <c r="B125" s="62" t="s">
        <v>11</v>
      </c>
      <c r="C125" s="16">
        <f>'[24]ISP'!$C$56/100</f>
        <v>862.798</v>
      </c>
      <c r="D125" s="16">
        <f>'[24]ISP'!$D$56/100</f>
        <v>7674.643099999999</v>
      </c>
      <c r="E125" s="16">
        <v>7068.811200000001</v>
      </c>
      <c r="F125" s="41">
        <f>'[24]ISP'!$E$56</f>
        <v>121830</v>
      </c>
      <c r="G125" s="41">
        <f>'[24]ISP'!$F$56</f>
        <v>1034770</v>
      </c>
      <c r="H125" s="41">
        <v>1118222</v>
      </c>
      <c r="I125" s="41"/>
      <c r="J125" s="41"/>
      <c r="K125" s="63"/>
    </row>
    <row r="126" spans="1:11" s="58" customFormat="1" ht="13.5">
      <c r="A126" s="53"/>
      <c r="B126" s="62" t="s">
        <v>12</v>
      </c>
      <c r="C126" s="16">
        <f>'[24]INSP'!$C$56/100</f>
        <v>1704.3761</v>
      </c>
      <c r="D126" s="16">
        <f>'[24]INSP'!$D$56/100</f>
        <v>16808.5303</v>
      </c>
      <c r="E126" s="16">
        <v>14122.403400000001</v>
      </c>
      <c r="F126" s="41">
        <f>'[24]INSP'!$E$56</f>
        <v>2618747</v>
      </c>
      <c r="G126" s="41">
        <f>'[24]INSP'!$F$56</f>
        <v>17372564</v>
      </c>
      <c r="H126" s="41">
        <v>17177338</v>
      </c>
      <c r="I126" s="41"/>
      <c r="J126" s="41"/>
      <c r="K126" s="63"/>
    </row>
    <row r="127" spans="1:11" s="58" customFormat="1" ht="13.5">
      <c r="A127" s="53"/>
      <c r="B127" s="62" t="s">
        <v>13</v>
      </c>
      <c r="C127" s="16">
        <f>'[24]GSP'!$C$76/100</f>
        <v>1804.5205020660005</v>
      </c>
      <c r="D127" s="16">
        <f>'[24]GSP'!$D$76/100</f>
        <v>19103.758914766</v>
      </c>
      <c r="E127" s="16">
        <v>17664.468999427998</v>
      </c>
      <c r="F127" s="41">
        <f>'[24]GSP'!$E$76</f>
        <v>4</v>
      </c>
      <c r="G127" s="41">
        <f>'[24]GSP'!$F$76</f>
        <v>69</v>
      </c>
      <c r="H127" s="41">
        <v>12370</v>
      </c>
      <c r="I127" s="41">
        <f>'[24]GSP'!$G$76</f>
        <v>25135</v>
      </c>
      <c r="J127" s="41">
        <f>'[24]GSP'!$H$76</f>
        <v>512307</v>
      </c>
      <c r="K127" s="42">
        <v>13466697</v>
      </c>
    </row>
    <row r="128" spans="1:11" s="58" customFormat="1" ht="14.25" thickBot="1">
      <c r="A128" s="64"/>
      <c r="B128" s="65" t="s">
        <v>14</v>
      </c>
      <c r="C128" s="35">
        <f>'[24]GNSP'!$C$76/100</f>
        <v>130.01726705299998</v>
      </c>
      <c r="D128" s="35">
        <f>'[24]GNSP'!$D$76/100</f>
        <v>984.615481688</v>
      </c>
      <c r="E128" s="35">
        <v>6903.301637302</v>
      </c>
      <c r="F128" s="66">
        <f>'[24]GNSP'!$E$76</f>
        <v>2233</v>
      </c>
      <c r="G128" s="66">
        <f>'[24]GNSP'!$F$76</f>
        <v>15441</v>
      </c>
      <c r="H128" s="66">
        <v>3519</v>
      </c>
      <c r="I128" s="66">
        <f>'[24]GNSP'!$G$76</f>
        <v>3545004</v>
      </c>
      <c r="J128" s="66">
        <f>'[24]GNSP'!$H$76</f>
        <v>23439225</v>
      </c>
      <c r="K128" s="67">
        <v>4760843</v>
      </c>
    </row>
    <row r="129" spans="1:11" s="58" customFormat="1" ht="13.5">
      <c r="A129" s="68"/>
      <c r="B129" s="69" t="s">
        <v>39</v>
      </c>
      <c r="C129" s="70"/>
      <c r="D129" s="70"/>
      <c r="E129" s="70"/>
      <c r="F129" s="71"/>
      <c r="G129" s="71"/>
      <c r="H129" s="71"/>
      <c r="I129" s="71"/>
      <c r="J129" s="71"/>
      <c r="K129" s="72"/>
    </row>
    <row r="130" spans="1:11" s="58" customFormat="1" ht="12.75">
      <c r="A130" s="73"/>
      <c r="B130" s="54" t="s">
        <v>11</v>
      </c>
      <c r="C130" s="55">
        <f aca="true" t="shared" si="1" ref="C130:D133">+C125+C120</f>
        <v>1056.5323632589996</v>
      </c>
      <c r="D130" s="55">
        <f t="shared" si="1"/>
        <v>8999.513044186353</v>
      </c>
      <c r="E130" s="55">
        <v>9787.899120040556</v>
      </c>
      <c r="F130" s="56">
        <f aca="true" t="shared" si="2" ref="F130:J133">F120+F125</f>
        <v>145268</v>
      </c>
      <c r="G130" s="56">
        <f t="shared" si="2"/>
        <v>1224899</v>
      </c>
      <c r="H130" s="56">
        <v>1344851</v>
      </c>
      <c r="I130" s="56"/>
      <c r="J130" s="56"/>
      <c r="K130" s="57"/>
    </row>
    <row r="131" spans="1:11" s="58" customFormat="1" ht="12.75">
      <c r="A131" s="73"/>
      <c r="B131" s="54" t="s">
        <v>12</v>
      </c>
      <c r="C131" s="55">
        <f t="shared" si="1"/>
        <v>2975.672452756108</v>
      </c>
      <c r="D131" s="55">
        <f t="shared" si="1"/>
        <v>25923.642406733292</v>
      </c>
      <c r="E131" s="55">
        <v>23174.95715170131</v>
      </c>
      <c r="F131" s="56">
        <f t="shared" si="2"/>
        <v>3125838</v>
      </c>
      <c r="G131" s="56">
        <f t="shared" si="2"/>
        <v>21246784</v>
      </c>
      <c r="H131" s="56">
        <v>21706260</v>
      </c>
      <c r="I131" s="56"/>
      <c r="J131" s="56"/>
      <c r="K131" s="57"/>
    </row>
    <row r="132" spans="1:11" s="58" customFormat="1" ht="12.75">
      <c r="A132" s="73"/>
      <c r="B132" s="54" t="s">
        <v>13</v>
      </c>
      <c r="C132" s="55">
        <f t="shared" si="1"/>
        <v>2422.757705583755</v>
      </c>
      <c r="D132" s="55">
        <f t="shared" si="1"/>
        <v>22462.72782502572</v>
      </c>
      <c r="E132" s="55">
        <v>20192.49021747535</v>
      </c>
      <c r="F132" s="56">
        <f t="shared" si="2"/>
        <v>126</v>
      </c>
      <c r="G132" s="56">
        <f t="shared" si="2"/>
        <v>951</v>
      </c>
      <c r="H132" s="56">
        <v>13065</v>
      </c>
      <c r="I132" s="56">
        <f t="shared" si="2"/>
        <v>1930743</v>
      </c>
      <c r="J132" s="56">
        <f t="shared" si="2"/>
        <v>11033729</v>
      </c>
      <c r="K132" s="57">
        <v>17389865</v>
      </c>
    </row>
    <row r="133" spans="1:11" s="58" customFormat="1" ht="13.5" thickBot="1">
      <c r="A133" s="74"/>
      <c r="B133" s="75" t="s">
        <v>14</v>
      </c>
      <c r="C133" s="76">
        <f t="shared" si="1"/>
        <v>355.1442935076569</v>
      </c>
      <c r="D133" s="76">
        <f t="shared" si="1"/>
        <v>3238.3124302730002</v>
      </c>
      <c r="E133" s="76">
        <v>9273.521609699652</v>
      </c>
      <c r="F133" s="77">
        <f t="shared" si="2"/>
        <v>2463</v>
      </c>
      <c r="G133" s="77">
        <f t="shared" si="2"/>
        <v>17971</v>
      </c>
      <c r="H133" s="77">
        <v>6260</v>
      </c>
      <c r="I133" s="77">
        <f t="shared" si="2"/>
        <v>4047787</v>
      </c>
      <c r="J133" s="77">
        <f t="shared" si="2"/>
        <v>32355645</v>
      </c>
      <c r="K133" s="78">
        <v>17722306</v>
      </c>
    </row>
    <row r="134" spans="1:11" ht="13.5">
      <c r="A134" s="89" t="s">
        <v>40</v>
      </c>
      <c r="B134" s="89"/>
      <c r="C134" s="89"/>
      <c r="D134" s="89"/>
      <c r="E134" s="89"/>
      <c r="F134" s="89"/>
      <c r="G134" s="89"/>
      <c r="H134" s="79"/>
      <c r="I134" s="79"/>
      <c r="J134" s="79"/>
      <c r="K134" s="79"/>
    </row>
    <row r="135" spans="1:11" ht="13.5" customHeight="1">
      <c r="A135" s="80" t="s">
        <v>41</v>
      </c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ht="12.75">
      <c r="E136" s="81"/>
    </row>
    <row r="137" spans="8:11" ht="12.75">
      <c r="H137" s="28"/>
      <c r="K137" s="28"/>
    </row>
  </sheetData>
  <sheetProtection/>
  <mergeCells count="6">
    <mergeCell ref="A134:G134"/>
    <mergeCell ref="A2:A3"/>
    <mergeCell ref="B2:B3"/>
    <mergeCell ref="C2:E2"/>
    <mergeCell ref="F2:H2"/>
    <mergeCell ref="I2:K2"/>
  </mergeCells>
  <printOptions horizontalCentered="1" verticalCentered="1"/>
  <pageMargins left="0.47244094488189" right="0.196850393700787" top="0" bottom="0" header="0.236220472440945" footer="0.15748031496063"/>
  <pageSetup fitToHeight="2" horizontalDpi="600" verticalDpi="600" orientation="landscape" paperSize="9" scale="85" r:id="rId1"/>
  <rowBreaks count="2" manualBreakCount="2">
    <brk id="48" max="10" man="1"/>
    <brk id="9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chitrav</dc:creator>
  <cp:keywords/>
  <dc:description/>
  <cp:lastModifiedBy>Windows 2003 server</cp:lastModifiedBy>
  <dcterms:created xsi:type="dcterms:W3CDTF">2012-12-31T05:29:28Z</dcterms:created>
  <dcterms:modified xsi:type="dcterms:W3CDTF">2012-12-31T10:44:33Z</dcterms:modified>
  <cp:category/>
  <cp:version/>
  <cp:contentType/>
  <cp:contentStatus/>
</cp:coreProperties>
</file>