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April 20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'April 2011'!$A$1:$K$130</definedName>
    <definedName name="_xlnm.Print_Titles" localSheetId="0">'April 2011'!$2:$3</definedName>
  </definedNames>
  <calcPr fullCalcOnLoad="1"/>
</workbook>
</file>

<file path=xl/sharedStrings.xml><?xml version="1.0" encoding="utf-8"?>
<sst xmlns="http://schemas.openxmlformats.org/spreadsheetml/2006/main" count="143" uniqueCount="41">
  <si>
    <t>First Year Premium of Life Insurers for the Period ended April, 2011</t>
  </si>
  <si>
    <t>(`crore)</t>
  </si>
  <si>
    <t>Sl No.</t>
  </si>
  <si>
    <t>Insurer</t>
  </si>
  <si>
    <t xml:space="preserve">Premium  </t>
  </si>
  <si>
    <t>No. of Policies / Schemes</t>
  </si>
  <si>
    <t>No. of lives covered under Group Schemes</t>
  </si>
  <si>
    <t>April, 11</t>
  </si>
  <si>
    <t>Upto April, 11</t>
  </si>
  <si>
    <t>Upto April, 10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</si>
  <si>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</si>
  <si>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</si>
  <si>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</si>
  <si>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</si>
  <si>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</si>
  <si>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</si>
  <si>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</si>
  <si>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</si>
  <si>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AIG</t>
  </si>
  <si>
    <t>HDFC Standard</t>
  </si>
  <si>
    <t>ICICI Prudential</t>
  </si>
  <si>
    <t>Birla Sunlife</t>
  </si>
  <si>
    <t>Aviva</t>
  </si>
  <si>
    <t>Kotak Mahindra Old Mutual</t>
  </si>
  <si>
    <t>Max New York</t>
  </si>
  <si>
    <t>Met Life</t>
  </si>
  <si>
    <t>Sahara Life</t>
  </si>
  <si>
    <t>Shriram Life</t>
  </si>
  <si>
    <t>Bharti Axa Life</t>
  </si>
  <si>
    <t>Future Generali Life</t>
  </si>
  <si>
    <t>IDBI Federal</t>
  </si>
  <si>
    <t>Canara HSBC OBC Life</t>
  </si>
  <si>
    <t>Aegon Religare</t>
  </si>
  <si>
    <t>DLF Pramerica</t>
  </si>
  <si>
    <t xml:space="preserve">Star Union Dai-ichi </t>
  </si>
  <si>
    <t>IndiaFirst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</si>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</sst>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Mangal"/>
      <family val="2"/>
    </font>
    <font>
      <sz val="10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Rupee Foradian"/>
      <family val="2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  <font>
      <b/>
      <sz val="18"/>
      <color indexed="56"/>
      <name val="Mangal"/>
      <family val="2"/>
    </font>
    <font>
      <b/>
      <sz val="15"/>
      <color indexed="56"/>
      <name val="Mangal"/>
      <family val="2"/>
    </font>
    <font>
      <b/>
      <sz val="13"/>
      <color indexed="56"/>
      <name val="Mangal"/>
      <family val="2"/>
    </font>
    <font>
      <b/>
      <sz val="11"/>
      <color indexed="56"/>
      <name val="Mangal"/>
      <family val="2"/>
    </font>
    <font>
      <sz val="11"/>
      <color indexed="17"/>
      <name val="Mangal"/>
      <family val="2"/>
    </font>
    <font>
      <sz val="11"/>
      <color indexed="20"/>
      <name val="Mangal"/>
      <family val="2"/>
    </font>
    <font>
      <sz val="11"/>
      <color indexed="60"/>
      <name val="Mangal"/>
      <family val="2"/>
    </font>
    <font>
      <sz val="11"/>
      <color indexed="62"/>
      <name val="Mangal"/>
      <family val="2"/>
    </font>
    <font>
      <b/>
      <sz val="11"/>
      <color indexed="63"/>
      <name val="Mangal"/>
      <family val="2"/>
    </font>
    <font>
      <b/>
      <sz val="11"/>
      <color indexed="52"/>
      <name val="Mangal"/>
      <family val="2"/>
    </font>
    <font>
      <sz val="11"/>
      <color indexed="52"/>
      <name val="Mangal"/>
      <family val="2"/>
    </font>
    <font>
      <b/>
      <sz val="11"/>
      <color indexed="9"/>
      <name val="Mangal"/>
      <family val="2"/>
    </font>
    <font>
      <sz val="11"/>
      <color indexed="10"/>
      <name val="Mangal"/>
      <family val="2"/>
    </font>
    <font>
      <i/>
      <sz val="11"/>
      <color indexed="23"/>
      <name val="Mangal"/>
      <family val="2"/>
    </font>
    <font>
      <b/>
      <sz val="11"/>
      <color indexed="8"/>
      <name val="Mangal"/>
      <family val="2"/>
    </font>
    <font>
      <sz val="11"/>
      <color indexed="9"/>
      <name val="Mang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56" applyFont="1" applyAlignment="1" quotePrefix="1">
      <alignment horizontal="left"/>
    </xf>
    <xf numFmtId="0" fontId="4" fillId="0" borderId="0" xfId="56" applyFont="1" applyAlignment="1">
      <alignment/>
    </xf>
    <xf numFmtId="1" fontId="4" fillId="0" borderId="0" xfId="56" applyNumberFormat="1" applyFont="1" applyAlignment="1">
      <alignment/>
    </xf>
    <xf numFmtId="0" fontId="5" fillId="0" borderId="0" xfId="56" applyFont="1" applyAlignment="1">
      <alignment horizontal="right"/>
    </xf>
    <xf numFmtId="0" fontId="6" fillId="0" borderId="0" xfId="56" applyFont="1" applyAlignment="1">
      <alignment/>
    </xf>
    <xf numFmtId="0" fontId="4" fillId="0" borderId="10" xfId="56" applyFont="1" applyBorder="1" applyAlignment="1">
      <alignment horizontal="center" vertical="center"/>
    </xf>
    <xf numFmtId="0" fontId="4" fillId="0" borderId="10" xfId="56" applyFont="1" applyBorder="1" applyAlignment="1" quotePrefix="1">
      <alignment horizontal="center" vertical="center"/>
    </xf>
    <xf numFmtId="0" fontId="2" fillId="0" borderId="0" xfId="56" applyAlignment="1">
      <alignment/>
    </xf>
    <xf numFmtId="0" fontId="4" fillId="0" borderId="11" xfId="56" applyFont="1" applyBorder="1" applyAlignment="1">
      <alignment horizontal="center"/>
    </xf>
    <xf numFmtId="0" fontId="3" fillId="0" borderId="12" xfId="56" applyFont="1" applyBorder="1" applyAlignment="1">
      <alignment/>
    </xf>
    <xf numFmtId="2" fontId="7" fillId="0" borderId="12" xfId="56" applyNumberFormat="1" applyFont="1" applyBorder="1" applyAlignment="1">
      <alignment/>
    </xf>
    <xf numFmtId="2" fontId="7" fillId="0" borderId="12" xfId="56" applyNumberFormat="1" applyFont="1" applyFill="1" applyBorder="1" applyAlignment="1">
      <alignment/>
    </xf>
    <xf numFmtId="1" fontId="7" fillId="0" borderId="12" xfId="56" applyNumberFormat="1" applyFont="1" applyBorder="1" applyAlignment="1">
      <alignment/>
    </xf>
    <xf numFmtId="0" fontId="4" fillId="0" borderId="13" xfId="56" applyFont="1" applyBorder="1" applyAlignment="1">
      <alignment horizontal="center"/>
    </xf>
    <xf numFmtId="0" fontId="4" fillId="0" borderId="14" xfId="56" applyFont="1" applyBorder="1" applyAlignment="1">
      <alignment/>
    </xf>
    <xf numFmtId="2" fontId="8" fillId="0" borderId="14" xfId="56" applyNumberFormat="1" applyFont="1" applyBorder="1" applyAlignment="1">
      <alignment/>
    </xf>
    <xf numFmtId="1" fontId="8" fillId="0" borderId="14" xfId="56" applyNumberFormat="1" applyFont="1" applyBorder="1" applyAlignment="1">
      <alignment/>
    </xf>
    <xf numFmtId="0" fontId="3" fillId="0" borderId="14" xfId="56" applyFont="1" applyBorder="1" applyAlignment="1">
      <alignment/>
    </xf>
    <xf numFmtId="2" fontId="7" fillId="0" borderId="14" xfId="56" applyNumberFormat="1" applyFont="1" applyBorder="1" applyAlignment="1">
      <alignment/>
    </xf>
    <xf numFmtId="1" fontId="7" fillId="0" borderId="14" xfId="56" applyNumberFormat="1" applyFont="1" applyBorder="1" applyAlignment="1">
      <alignment/>
    </xf>
    <xf numFmtId="2" fontId="8" fillId="0" borderId="14" xfId="44" applyNumberFormat="1" applyFont="1" applyBorder="1" applyAlignment="1">
      <alignment/>
    </xf>
    <xf numFmtId="1" fontId="8" fillId="0" borderId="14" xfId="44" applyNumberFormat="1" applyFont="1" applyBorder="1" applyAlignment="1">
      <alignment/>
    </xf>
    <xf numFmtId="0" fontId="3" fillId="0" borderId="14" xfId="56" applyFont="1" applyBorder="1" applyAlignment="1" quotePrefix="1">
      <alignment horizontal="left"/>
    </xf>
    <xf numFmtId="2" fontId="8" fillId="0" borderId="14" xfId="56" applyNumberFormat="1" applyFont="1" applyBorder="1" applyAlignment="1">
      <alignment horizontal="right"/>
    </xf>
    <xf numFmtId="1" fontId="8" fillId="0" borderId="14" xfId="56" applyNumberFormat="1" applyFont="1" applyBorder="1" applyAlignment="1">
      <alignment horizontal="right"/>
    </xf>
    <xf numFmtId="0" fontId="4" fillId="0" borderId="15" xfId="56" applyFont="1" applyBorder="1" applyAlignment="1">
      <alignment horizontal="center"/>
    </xf>
    <xf numFmtId="0" fontId="4" fillId="0" borderId="16" xfId="56" applyFont="1" applyBorder="1" applyAlignment="1">
      <alignment/>
    </xf>
    <xf numFmtId="2" fontId="8" fillId="0" borderId="16" xfId="56" applyNumberFormat="1" applyFont="1" applyBorder="1" applyAlignment="1">
      <alignment/>
    </xf>
    <xf numFmtId="1" fontId="8" fillId="0" borderId="16" xfId="56" applyNumberFormat="1" applyFont="1" applyBorder="1" applyAlignment="1">
      <alignment/>
    </xf>
    <xf numFmtId="0" fontId="2" fillId="0" borderId="0" xfId="56" applyBorder="1" applyAlignment="1">
      <alignment/>
    </xf>
    <xf numFmtId="0" fontId="2" fillId="0" borderId="14" xfId="56" applyBorder="1" applyAlignment="1">
      <alignment/>
    </xf>
    <xf numFmtId="2" fontId="8" fillId="0" borderId="14" xfId="56" applyNumberFormat="1" applyFont="1" applyFill="1" applyBorder="1" applyAlignment="1">
      <alignment/>
    </xf>
    <xf numFmtId="1" fontId="8" fillId="0" borderId="14" xfId="56" applyNumberFormat="1" applyFont="1" applyFill="1" applyBorder="1" applyAlignment="1">
      <alignment/>
    </xf>
    <xf numFmtId="2" fontId="8" fillId="0" borderId="16" xfId="56" applyNumberFormat="1" applyFont="1" applyFill="1" applyBorder="1" applyAlignment="1">
      <alignment/>
    </xf>
    <xf numFmtId="0" fontId="2" fillId="0" borderId="17" xfId="56" applyBorder="1" applyAlignment="1">
      <alignment/>
    </xf>
    <xf numFmtId="0" fontId="4" fillId="0" borderId="18" xfId="56" applyFont="1" applyBorder="1" applyAlignment="1">
      <alignment horizontal="center"/>
    </xf>
    <xf numFmtId="0" fontId="4" fillId="0" borderId="12" xfId="56" applyFont="1" applyBorder="1" applyAlignment="1">
      <alignment/>
    </xf>
    <xf numFmtId="2" fontId="8" fillId="0" borderId="12" xfId="56" applyNumberFormat="1" applyFont="1" applyBorder="1" applyAlignment="1">
      <alignment/>
    </xf>
    <xf numFmtId="2" fontId="8" fillId="0" borderId="12" xfId="56" applyNumberFormat="1" applyFont="1" applyFill="1" applyBorder="1" applyAlignment="1">
      <alignment/>
    </xf>
    <xf numFmtId="1" fontId="8" fillId="0" borderId="12" xfId="56" applyNumberFormat="1" applyFont="1" applyBorder="1" applyAlignment="1">
      <alignment/>
    </xf>
    <xf numFmtId="1" fontId="8" fillId="0" borderId="12" xfId="56" applyNumberFormat="1" applyFont="1" applyFill="1" applyBorder="1" applyAlignment="1">
      <alignment/>
    </xf>
    <xf numFmtId="1" fontId="8" fillId="0" borderId="16" xfId="56" applyNumberFormat="1" applyFont="1" applyFill="1" applyBorder="1" applyAlignment="1">
      <alignment/>
    </xf>
    <xf numFmtId="0" fontId="3" fillId="0" borderId="19" xfId="56" applyFont="1" applyBorder="1" applyAlignment="1">
      <alignment/>
    </xf>
    <xf numFmtId="2" fontId="8" fillId="0" borderId="19" xfId="56" applyNumberFormat="1" applyFont="1" applyFill="1" applyBorder="1" applyAlignment="1">
      <alignment/>
    </xf>
    <xf numFmtId="1" fontId="8" fillId="0" borderId="19" xfId="56" applyNumberFormat="1" applyFont="1" applyBorder="1" applyAlignment="1">
      <alignment/>
    </xf>
    <xf numFmtId="0" fontId="3" fillId="0" borderId="14" xfId="57" applyFont="1" applyBorder="1" applyAlignment="1">
      <alignment/>
    </xf>
    <xf numFmtId="0" fontId="4" fillId="0" borderId="19" xfId="56" applyFont="1" applyBorder="1" applyAlignment="1">
      <alignment/>
    </xf>
    <xf numFmtId="2" fontId="8" fillId="0" borderId="19" xfId="56" applyNumberFormat="1" applyFont="1" applyBorder="1" applyAlignment="1">
      <alignment/>
    </xf>
    <xf numFmtId="0" fontId="2" fillId="0" borderId="10" xfId="56" applyBorder="1" applyAlignment="1">
      <alignment/>
    </xf>
    <xf numFmtId="0" fontId="4" fillId="0" borderId="20" xfId="56" applyFont="1" applyFill="1" applyBorder="1" applyAlignment="1">
      <alignment/>
    </xf>
    <xf numFmtId="0" fontId="3" fillId="0" borderId="21" xfId="56" applyFont="1" applyFill="1" applyBorder="1" applyAlignment="1">
      <alignment/>
    </xf>
    <xf numFmtId="2" fontId="7" fillId="0" borderId="21" xfId="56" applyNumberFormat="1" applyFont="1" applyFill="1" applyBorder="1" applyAlignment="1">
      <alignment/>
    </xf>
    <xf numFmtId="1" fontId="7" fillId="0" borderId="21" xfId="56" applyNumberFormat="1" applyFont="1" applyFill="1" applyBorder="1" applyAlignment="1">
      <alignment/>
    </xf>
    <xf numFmtId="1" fontId="7" fillId="0" borderId="12" xfId="56" applyNumberFormat="1" applyFont="1" applyFill="1" applyBorder="1" applyAlignment="1">
      <alignment/>
    </xf>
    <xf numFmtId="0" fontId="2" fillId="0" borderId="0" xfId="56" applyFill="1" applyAlignment="1">
      <alignment/>
    </xf>
    <xf numFmtId="0" fontId="3" fillId="0" borderId="13" xfId="56" applyFont="1" applyFill="1" applyBorder="1" applyAlignment="1">
      <alignment/>
    </xf>
    <xf numFmtId="0" fontId="3" fillId="0" borderId="14" xfId="56" applyFont="1" applyFill="1" applyBorder="1" applyAlignment="1">
      <alignment/>
    </xf>
    <xf numFmtId="0" fontId="3" fillId="0" borderId="22" xfId="56" applyFont="1" applyFill="1" applyBorder="1" applyAlignment="1">
      <alignment/>
    </xf>
    <xf numFmtId="0" fontId="3" fillId="0" borderId="10" xfId="56" applyFont="1" applyFill="1" applyBorder="1" applyAlignment="1">
      <alignment/>
    </xf>
    <xf numFmtId="0" fontId="4" fillId="0" borderId="20" xfId="56" applyFont="1" applyFill="1" applyBorder="1" applyAlignment="1">
      <alignment horizontal="center"/>
    </xf>
    <xf numFmtId="2" fontId="7" fillId="0" borderId="21" xfId="56" applyNumberFormat="1" applyFont="1" applyBorder="1" applyAlignment="1">
      <alignment/>
    </xf>
    <xf numFmtId="0" fontId="4" fillId="0" borderId="13" xfId="56" applyFont="1" applyFill="1" applyBorder="1" applyAlignment="1">
      <alignment/>
    </xf>
    <xf numFmtId="0" fontId="4" fillId="0" borderId="14" xfId="56" applyFont="1" applyFill="1" applyBorder="1" applyAlignment="1">
      <alignment/>
    </xf>
    <xf numFmtId="1" fontId="8" fillId="0" borderId="14" xfId="58" applyNumberFormat="1" applyFont="1" applyBorder="1" applyAlignment="1">
      <alignment/>
    </xf>
    <xf numFmtId="0" fontId="4" fillId="0" borderId="22" xfId="56" applyFont="1" applyFill="1" applyBorder="1" applyAlignment="1">
      <alignment/>
    </xf>
    <xf numFmtId="0" fontId="4" fillId="0" borderId="10" xfId="56" applyFont="1" applyFill="1" applyBorder="1" applyAlignment="1">
      <alignment/>
    </xf>
    <xf numFmtId="2" fontId="8" fillId="0" borderId="10" xfId="56" applyNumberFormat="1" applyFont="1" applyBorder="1" applyAlignment="1">
      <alignment/>
    </xf>
    <xf numFmtId="1" fontId="8" fillId="0" borderId="10" xfId="56" applyNumberFormat="1" applyFont="1" applyFill="1" applyBorder="1" applyAlignment="1">
      <alignment/>
    </xf>
    <xf numFmtId="1" fontId="8" fillId="0" borderId="10" xfId="58" applyNumberFormat="1" applyFont="1" applyBorder="1" applyAlignment="1">
      <alignment/>
    </xf>
    <xf numFmtId="0" fontId="4" fillId="0" borderId="11" xfId="56" applyFont="1" applyFill="1" applyBorder="1" applyAlignment="1">
      <alignment/>
    </xf>
    <xf numFmtId="0" fontId="3" fillId="0" borderId="12" xfId="56" applyFont="1" applyFill="1" applyBorder="1" applyAlignment="1">
      <alignment/>
    </xf>
    <xf numFmtId="2" fontId="7" fillId="0" borderId="19" xfId="56" applyNumberFormat="1" applyFont="1" applyFill="1" applyBorder="1" applyAlignment="1">
      <alignment/>
    </xf>
    <xf numFmtId="1" fontId="7" fillId="0" borderId="19" xfId="56" applyNumberFormat="1" applyFont="1" applyFill="1" applyBorder="1" applyAlignment="1">
      <alignment/>
    </xf>
    <xf numFmtId="0" fontId="2" fillId="0" borderId="13" xfId="56" applyFont="1" applyFill="1" applyBorder="1" applyAlignment="1">
      <alignment/>
    </xf>
    <xf numFmtId="2" fontId="7" fillId="0" borderId="14" xfId="56" applyNumberFormat="1" applyFont="1" applyFill="1" applyBorder="1" applyAlignment="1">
      <alignment/>
    </xf>
    <xf numFmtId="1" fontId="7" fillId="0" borderId="14" xfId="56" applyNumberFormat="1" applyFont="1" applyFill="1" applyBorder="1" applyAlignment="1">
      <alignment/>
    </xf>
    <xf numFmtId="0" fontId="2" fillId="0" borderId="22" xfId="56" applyFont="1" applyFill="1" applyBorder="1" applyAlignment="1">
      <alignment/>
    </xf>
    <xf numFmtId="2" fontId="7" fillId="0" borderId="10" xfId="56" applyNumberFormat="1" applyFont="1" applyFill="1" applyBorder="1" applyAlignment="1">
      <alignment/>
    </xf>
    <xf numFmtId="1" fontId="7" fillId="0" borderId="10" xfId="56" applyNumberFormat="1" applyFont="1" applyFill="1" applyBorder="1" applyAlignment="1">
      <alignment/>
    </xf>
    <xf numFmtId="0" fontId="2" fillId="0" borderId="0" xfId="56" applyFont="1" applyAlignment="1">
      <alignment/>
    </xf>
    <xf numFmtId="0" fontId="4" fillId="0" borderId="0" xfId="57" applyFont="1" applyBorder="1" applyAlignment="1">
      <alignment/>
    </xf>
    <xf numFmtId="2" fontId="2" fillId="0" borderId="0" xfId="56" applyNumberFormat="1" applyAlignment="1">
      <alignment/>
    </xf>
    <xf numFmtId="1" fontId="2" fillId="0" borderId="0" xfId="56" applyNumberFormat="1" applyAlignment="1">
      <alignment/>
    </xf>
    <xf numFmtId="0" fontId="4" fillId="0" borderId="0" xfId="57" applyFont="1" applyBorder="1" applyAlignment="1">
      <alignment horizontal="left"/>
    </xf>
    <xf numFmtId="0" fontId="3" fillId="0" borderId="20" xfId="56" applyFont="1" applyBorder="1" applyAlignment="1">
      <alignment horizontal="center" vertical="center"/>
    </xf>
    <xf numFmtId="0" fontId="3" fillId="0" borderId="22" xfId="56" applyFont="1" applyBorder="1" applyAlignment="1">
      <alignment horizontal="center" vertical="center"/>
    </xf>
    <xf numFmtId="0" fontId="3" fillId="0" borderId="21" xfId="56" applyFont="1" applyBorder="1" applyAlignment="1">
      <alignment horizontal="center" vertical="center"/>
    </xf>
    <xf numFmtId="0" fontId="3" fillId="0" borderId="10" xfId="56" applyFont="1" applyBorder="1" applyAlignment="1">
      <alignment horizontal="center" vertical="center"/>
    </xf>
    <xf numFmtId="0" fontId="3" fillId="0" borderId="21" xfId="56" applyFont="1" applyBorder="1" applyAlignment="1" quotePrefix="1">
      <alignment horizontal="center" vertical="center" wrapText="1"/>
    </xf>
    <xf numFmtId="0" fontId="3" fillId="0" borderId="21" xfId="56" applyFont="1" applyBorder="1" applyAlignment="1">
      <alignment horizontal="center" vertical="center" wrapText="1"/>
    </xf>
    <xf numFmtId="0" fontId="3" fillId="0" borderId="23" xfId="56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ompanywise Month" xfId="57"/>
    <cellStyle name="Normal_companywise Month;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BAJAJ%20ALLIANZ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KOTAK%20MAHIND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MAXNEWYOR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METLIF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SAHAR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SHRIRAM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BHARTI%20AX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FUTURE%20GENERAL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IDBI%20FEDERA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CANARA%20HSB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AEGON%20RELIGA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INGVYSY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DLF%20PRAMERIC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STAR%20UNION%20DAI-ICHI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INDIAFIR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L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SBI%20LIF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TATA%20AI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HDFC%20STANDAR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ICICI%20PR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BIR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APRIL%202011\LIFE\AV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942.9986797</v>
          </cell>
          <cell r="D56">
            <v>942.9986797</v>
          </cell>
          <cell r="E56">
            <v>1624</v>
          </cell>
          <cell r="F56">
            <v>1624</v>
          </cell>
        </row>
      </sheetData>
      <sheetData sheetId="3">
        <row r="56">
          <cell r="C56">
            <v>6181.33605661</v>
          </cell>
          <cell r="D56">
            <v>6181.33605661</v>
          </cell>
          <cell r="E56">
            <v>43535</v>
          </cell>
          <cell r="F56">
            <v>43535</v>
          </cell>
        </row>
      </sheetData>
      <sheetData sheetId="6">
        <row r="76">
          <cell r="C76">
            <v>512.0263772071785</v>
          </cell>
          <cell r="D76">
            <v>512.0263772071785</v>
          </cell>
          <cell r="E76">
            <v>0</v>
          </cell>
          <cell r="F76">
            <v>0</v>
          </cell>
          <cell r="G76">
            <v>9520</v>
          </cell>
          <cell r="H76">
            <v>9520</v>
          </cell>
        </row>
      </sheetData>
      <sheetData sheetId="9">
        <row r="76">
          <cell r="C76">
            <v>1560.6492504698824</v>
          </cell>
          <cell r="D76">
            <v>1560.6492504698824</v>
          </cell>
          <cell r="E76">
            <v>66</v>
          </cell>
          <cell r="F76">
            <v>66</v>
          </cell>
          <cell r="G76">
            <v>671878</v>
          </cell>
          <cell r="H76">
            <v>671878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1102.53515</v>
          </cell>
          <cell r="D56">
            <v>1102.53515</v>
          </cell>
          <cell r="E56">
            <v>828</v>
          </cell>
          <cell r="F56">
            <v>828</v>
          </cell>
        </row>
      </sheetData>
      <sheetData sheetId="3">
        <row r="56">
          <cell r="C56">
            <v>1525.6227578</v>
          </cell>
          <cell r="D56">
            <v>1525.6227578</v>
          </cell>
          <cell r="E56">
            <v>4930</v>
          </cell>
          <cell r="F56">
            <v>4930</v>
          </cell>
        </row>
      </sheetData>
      <sheetData sheetId="6">
        <row r="76">
          <cell r="C76">
            <v>515.7367511271384</v>
          </cell>
          <cell r="D76">
            <v>515.7367511271384</v>
          </cell>
          <cell r="E76">
            <v>0</v>
          </cell>
          <cell r="F76">
            <v>0</v>
          </cell>
          <cell r="G76">
            <v>21960</v>
          </cell>
          <cell r="H76">
            <v>21960</v>
          </cell>
        </row>
      </sheetData>
      <sheetData sheetId="9">
        <row r="76">
          <cell r="C76">
            <v>1259.3555785685141</v>
          </cell>
          <cell r="D76">
            <v>1259.3555785685141</v>
          </cell>
          <cell r="E76">
            <v>63</v>
          </cell>
          <cell r="F76">
            <v>63</v>
          </cell>
          <cell r="G76">
            <v>157076</v>
          </cell>
          <cell r="H76">
            <v>157076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</sheetNames>
    <sheetDataSet>
      <sheetData sheetId="0">
        <row r="56">
          <cell r="C56">
            <v>1574.1510595999998</v>
          </cell>
          <cell r="D56">
            <v>1574.1510595999998</v>
          </cell>
          <cell r="E56">
            <v>-1</v>
          </cell>
          <cell r="F56">
            <v>-1</v>
          </cell>
        </row>
      </sheetData>
      <sheetData sheetId="1">
        <row r="56">
          <cell r="C56">
            <v>10953.2995431</v>
          </cell>
          <cell r="D56">
            <v>10953.2995431</v>
          </cell>
          <cell r="E56">
            <v>48899</v>
          </cell>
          <cell r="F56">
            <v>48899</v>
          </cell>
        </row>
      </sheetData>
      <sheetData sheetId="2">
        <row r="76">
          <cell r="C76">
            <v>652.0567678</v>
          </cell>
          <cell r="D76">
            <v>652.0567678</v>
          </cell>
          <cell r="E76">
            <v>10</v>
          </cell>
          <cell r="F76">
            <v>10</v>
          </cell>
          <cell r="G76">
            <v>20860</v>
          </cell>
          <cell r="H76">
            <v>20860</v>
          </cell>
        </row>
      </sheetData>
      <sheetData sheetId="3">
        <row r="76">
          <cell r="C76">
            <v>257.55378349999995</v>
          </cell>
          <cell r="D76">
            <v>257.55378349999995</v>
          </cell>
          <cell r="E76">
            <v>195</v>
          </cell>
          <cell r="F76">
            <v>195</v>
          </cell>
          <cell r="G76">
            <v>1351402</v>
          </cell>
          <cell r="H76">
            <v>1351402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141.77588</v>
          </cell>
          <cell r="D56">
            <v>141.77588</v>
          </cell>
          <cell r="E56">
            <v>207</v>
          </cell>
          <cell r="F56">
            <v>207</v>
          </cell>
        </row>
      </sheetData>
      <sheetData sheetId="3">
        <row r="56">
          <cell r="C56">
            <v>1700.5898868000002</v>
          </cell>
          <cell r="D56">
            <v>1700.5898868000002</v>
          </cell>
          <cell r="E56">
            <v>7645</v>
          </cell>
          <cell r="F56">
            <v>7645</v>
          </cell>
        </row>
      </sheetData>
      <sheetData sheetId="6">
        <row r="76">
          <cell r="C76">
            <v>88.3191511</v>
          </cell>
          <cell r="D76">
            <v>88.3191511</v>
          </cell>
          <cell r="E76">
            <v>0</v>
          </cell>
          <cell r="F76">
            <v>0</v>
          </cell>
          <cell r="G76">
            <v>810</v>
          </cell>
          <cell r="H76">
            <v>810</v>
          </cell>
        </row>
      </sheetData>
      <sheetData sheetId="9">
        <row r="76">
          <cell r="C76">
            <v>169.370968</v>
          </cell>
          <cell r="D76">
            <v>169.370968</v>
          </cell>
          <cell r="E76">
            <v>29</v>
          </cell>
          <cell r="F76">
            <v>29</v>
          </cell>
          <cell r="G76">
            <v>71878</v>
          </cell>
          <cell r="H76">
            <v>71878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0">
        <row r="56">
          <cell r="C56">
            <v>56.208</v>
          </cell>
          <cell r="D56">
            <v>56.208</v>
          </cell>
          <cell r="E56">
            <v>127</v>
          </cell>
          <cell r="F56">
            <v>127</v>
          </cell>
        </row>
      </sheetData>
      <sheetData sheetId="3">
        <row r="56">
          <cell r="C56">
            <v>123.4357</v>
          </cell>
          <cell r="D56">
            <v>123.4357</v>
          </cell>
          <cell r="E56">
            <v>1331</v>
          </cell>
          <cell r="F56">
            <v>1331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 "/>
      <sheetName val="GSP(R) "/>
      <sheetName val="GSP(S)"/>
      <sheetName val="GNSP "/>
      <sheetName val="GNSP(R) "/>
      <sheetName val="GNSP(S)"/>
      <sheetName val="NEWPRODUCTS"/>
    </sheetNames>
    <sheetDataSet>
      <sheetData sheetId="0">
        <row r="56">
          <cell r="C56">
            <v>1099.0600000000002</v>
          </cell>
          <cell r="D56">
            <v>1099.0600000000002</v>
          </cell>
          <cell r="E56">
            <v>1157</v>
          </cell>
          <cell r="F56">
            <v>1157</v>
          </cell>
        </row>
      </sheetData>
      <sheetData sheetId="3">
        <row r="56">
          <cell r="C56">
            <v>746.04</v>
          </cell>
          <cell r="D56">
            <v>746.04</v>
          </cell>
          <cell r="E56">
            <v>5321</v>
          </cell>
          <cell r="F56">
            <v>5321</v>
          </cell>
        </row>
      </sheetData>
      <sheetData sheetId="6">
        <row r="76">
          <cell r="C76">
            <v>321.07456</v>
          </cell>
          <cell r="D76">
            <v>321.07456</v>
          </cell>
          <cell r="E76">
            <v>0</v>
          </cell>
          <cell r="F76">
            <v>0</v>
          </cell>
          <cell r="G76">
            <v>10051</v>
          </cell>
          <cell r="H76">
            <v>10051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1.6528775554850408</v>
          </cell>
          <cell r="D56">
            <v>1.6528775554850408</v>
          </cell>
          <cell r="E56">
            <v>-2</v>
          </cell>
          <cell r="F56">
            <v>-2</v>
          </cell>
        </row>
      </sheetData>
      <sheetData sheetId="3">
        <row r="56">
          <cell r="C56">
            <v>802.8281061562842</v>
          </cell>
          <cell r="D56">
            <v>802.8281061562842</v>
          </cell>
          <cell r="E56">
            <v>4454</v>
          </cell>
          <cell r="F56">
            <v>4454</v>
          </cell>
        </row>
      </sheetData>
      <sheetData sheetId="6">
        <row r="76">
          <cell r="C76">
            <v>101.00156639915498</v>
          </cell>
          <cell r="D76">
            <v>101.00156639915498</v>
          </cell>
          <cell r="E76">
            <v>0</v>
          </cell>
          <cell r="F76">
            <v>0</v>
          </cell>
          <cell r="G76">
            <v>503</v>
          </cell>
          <cell r="H76">
            <v>503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243.27646</v>
          </cell>
          <cell r="D56">
            <v>243.27646</v>
          </cell>
          <cell r="E56">
            <v>338</v>
          </cell>
          <cell r="F56">
            <v>338</v>
          </cell>
        </row>
      </sheetData>
      <sheetData sheetId="3">
        <row r="56">
          <cell r="C56">
            <v>1184.8834400000003</v>
          </cell>
          <cell r="D56">
            <v>1184.8834400000003</v>
          </cell>
          <cell r="E56">
            <v>5810</v>
          </cell>
          <cell r="F56">
            <v>5810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57.56541750684933</v>
          </cell>
          <cell r="D76">
            <v>57.56541750684933</v>
          </cell>
          <cell r="E76">
            <v>10</v>
          </cell>
          <cell r="F76">
            <v>10</v>
          </cell>
          <cell r="G76">
            <v>3970</v>
          </cell>
          <cell r="H76">
            <v>3970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323.21880200000004</v>
          </cell>
          <cell r="D56">
            <v>323.21880200000004</v>
          </cell>
          <cell r="E56">
            <v>261</v>
          </cell>
          <cell r="F56">
            <v>261</v>
          </cell>
        </row>
      </sheetData>
      <sheetData sheetId="3">
        <row r="56">
          <cell r="C56">
            <v>506.1342101</v>
          </cell>
          <cell r="D56">
            <v>506.1342101</v>
          </cell>
          <cell r="E56">
            <v>1724</v>
          </cell>
          <cell r="F56">
            <v>1724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58.2502535</v>
          </cell>
          <cell r="D76">
            <v>58.2502535</v>
          </cell>
          <cell r="E76">
            <v>1</v>
          </cell>
          <cell r="F76">
            <v>15</v>
          </cell>
          <cell r="G76">
            <v>117329</v>
          </cell>
          <cell r="H76">
            <v>117329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0.65</v>
          </cell>
          <cell r="D56">
            <v>0.65</v>
          </cell>
          <cell r="E56">
            <v>0</v>
          </cell>
          <cell r="F56">
            <v>0</v>
          </cell>
        </row>
      </sheetData>
      <sheetData sheetId="3">
        <row r="56">
          <cell r="C56">
            <v>4399.560495900004</v>
          </cell>
          <cell r="D56">
            <v>4399.560495900004</v>
          </cell>
          <cell r="E56">
            <v>4913</v>
          </cell>
          <cell r="F56">
            <v>4913</v>
          </cell>
        </row>
      </sheetData>
      <sheetData sheetId="6">
        <row r="76">
          <cell r="C76">
            <v>29.959629300000003</v>
          </cell>
          <cell r="D76">
            <v>29.959629300000003</v>
          </cell>
          <cell r="E76">
            <v>0</v>
          </cell>
          <cell r="F76">
            <v>0</v>
          </cell>
          <cell r="G76">
            <v>110</v>
          </cell>
          <cell r="H76">
            <v>110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226.51584704000007</v>
          </cell>
          <cell r="D56">
            <v>226.51584704000007</v>
          </cell>
          <cell r="E56">
            <v>110</v>
          </cell>
          <cell r="F56">
            <v>110</v>
          </cell>
        </row>
      </sheetData>
      <sheetData sheetId="3">
        <row r="56">
          <cell r="C56">
            <v>589.7971565399998</v>
          </cell>
          <cell r="D56">
            <v>589.7971565399998</v>
          </cell>
          <cell r="E56">
            <v>2443</v>
          </cell>
          <cell r="F56">
            <v>2443</v>
          </cell>
        </row>
      </sheetData>
      <sheetData sheetId="6">
        <row r="76">
          <cell r="C76">
            <v>4.65547338</v>
          </cell>
          <cell r="D76">
            <v>4.65547338</v>
          </cell>
          <cell r="E76">
            <v>0</v>
          </cell>
          <cell r="F76">
            <v>0</v>
          </cell>
          <cell r="G76">
            <v>109</v>
          </cell>
          <cell r="H76">
            <v>109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153.6353989</v>
          </cell>
          <cell r="D56">
            <v>153.6353989</v>
          </cell>
          <cell r="E56">
            <v>153</v>
          </cell>
          <cell r="F56">
            <v>153</v>
          </cell>
        </row>
      </sheetData>
      <sheetData sheetId="3">
        <row r="56">
          <cell r="C56">
            <v>1724.8814331</v>
          </cell>
          <cell r="D56">
            <v>1724.8814331</v>
          </cell>
          <cell r="E56">
            <v>10257</v>
          </cell>
          <cell r="F56">
            <v>10257</v>
          </cell>
        </row>
      </sheetData>
      <sheetData sheetId="6">
        <row r="76">
          <cell r="C76">
            <v>20.64498</v>
          </cell>
          <cell r="D76">
            <v>20.64498</v>
          </cell>
          <cell r="E76">
            <v>0</v>
          </cell>
          <cell r="F76">
            <v>0</v>
          </cell>
          <cell r="G76">
            <v>47</v>
          </cell>
          <cell r="H76">
            <v>47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150.76785</v>
          </cell>
          <cell r="D56">
            <v>150.76785</v>
          </cell>
          <cell r="E56">
            <v>142</v>
          </cell>
          <cell r="F56">
            <v>142</v>
          </cell>
        </row>
      </sheetData>
      <sheetData sheetId="3">
        <row r="56">
          <cell r="C56">
            <v>595.58381</v>
          </cell>
          <cell r="D56">
            <v>595.58381</v>
          </cell>
          <cell r="E56">
            <v>4152</v>
          </cell>
          <cell r="F56">
            <v>4152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OMPLIANCE CERTIFICATE "/>
    </sheetNames>
    <sheetDataSet>
      <sheetData sheetId="0">
        <row r="56">
          <cell r="C56">
            <v>1620.2629999999997</v>
          </cell>
          <cell r="D56">
            <v>1620.2629999999997</v>
          </cell>
          <cell r="E56">
            <v>1002</v>
          </cell>
          <cell r="F56">
            <v>1002</v>
          </cell>
        </row>
      </sheetData>
      <sheetData sheetId="3">
        <row r="56">
          <cell r="C56">
            <v>769.0812364999999</v>
          </cell>
          <cell r="D56">
            <v>769.0812364999999</v>
          </cell>
          <cell r="E56">
            <v>2177</v>
          </cell>
          <cell r="F56">
            <v>2177</v>
          </cell>
        </row>
      </sheetData>
      <sheetData sheetId="6">
        <row r="76">
          <cell r="C76">
            <v>139.70585612946508</v>
          </cell>
          <cell r="D76">
            <v>139.70585612946508</v>
          </cell>
          <cell r="E76">
            <v>0</v>
          </cell>
          <cell r="F76">
            <v>0</v>
          </cell>
          <cell r="G76">
            <v>686</v>
          </cell>
          <cell r="H76">
            <v>686</v>
          </cell>
        </row>
      </sheetData>
      <sheetData sheetId="9">
        <row r="76">
          <cell r="C76">
            <v>3.047448127436306</v>
          </cell>
          <cell r="D76">
            <v>3.047448127436306</v>
          </cell>
          <cell r="E76">
            <v>1</v>
          </cell>
          <cell r="F76">
            <v>1</v>
          </cell>
          <cell r="G76">
            <v>892</v>
          </cell>
          <cell r="H76">
            <v>892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4570.6838</v>
          </cell>
          <cell r="D56">
            <v>4570.6838</v>
          </cell>
          <cell r="E56">
            <v>4255</v>
          </cell>
          <cell r="F56">
            <v>4255</v>
          </cell>
        </row>
      </sheetData>
      <sheetData sheetId="3">
        <row r="56">
          <cell r="C56">
            <v>907.6911100000001</v>
          </cell>
          <cell r="D56">
            <v>907.6911100000001</v>
          </cell>
          <cell r="E56">
            <v>3430</v>
          </cell>
          <cell r="F56">
            <v>3430</v>
          </cell>
        </row>
      </sheetData>
      <sheetData sheetId="6">
        <row r="76">
          <cell r="C76">
            <v>74.50293099999999</v>
          </cell>
          <cell r="D76">
            <v>74.50293099999999</v>
          </cell>
          <cell r="E76">
            <v>0</v>
          </cell>
          <cell r="F76">
            <v>0</v>
          </cell>
          <cell r="G76">
            <v>424</v>
          </cell>
          <cell r="H76">
            <v>424</v>
          </cell>
        </row>
      </sheetData>
      <sheetData sheetId="9">
        <row r="76">
          <cell r="C76">
            <v>72.31550390000001</v>
          </cell>
          <cell r="D76">
            <v>72.31550390000001</v>
          </cell>
          <cell r="E76">
            <v>7</v>
          </cell>
          <cell r="F76">
            <v>7</v>
          </cell>
          <cell r="G76">
            <v>7084</v>
          </cell>
          <cell r="H76">
            <v>7084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85359.29</v>
          </cell>
          <cell r="D56">
            <v>85359.29</v>
          </cell>
          <cell r="E56">
            <v>146753.0970724191</v>
          </cell>
          <cell r="F56">
            <v>146753.0970724191</v>
          </cell>
        </row>
      </sheetData>
      <sheetData sheetId="3">
        <row r="56">
          <cell r="C56">
            <v>115105.58</v>
          </cell>
          <cell r="D56">
            <v>115105.58</v>
          </cell>
          <cell r="E56">
            <v>1279257.3545638558</v>
          </cell>
          <cell r="F56">
            <v>1279257.3545638558</v>
          </cell>
        </row>
      </sheetData>
      <sheetData sheetId="6">
        <row r="76">
          <cell r="C76">
            <v>88645.6231</v>
          </cell>
          <cell r="D76">
            <v>88645.6231</v>
          </cell>
          <cell r="E76">
            <v>486</v>
          </cell>
          <cell r="F76">
            <v>486</v>
          </cell>
          <cell r="G76">
            <v>326430</v>
          </cell>
          <cell r="H76">
            <v>326430</v>
          </cell>
        </row>
      </sheetData>
      <sheetData sheetId="9">
        <row r="76">
          <cell r="C76">
            <v>82766.3492</v>
          </cell>
          <cell r="D76">
            <v>82766.3492</v>
          </cell>
          <cell r="E76">
            <v>214</v>
          </cell>
          <cell r="F76">
            <v>214</v>
          </cell>
          <cell r="G76">
            <v>97605</v>
          </cell>
          <cell r="H76">
            <v>97605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345.34259000000003</v>
          </cell>
          <cell r="D56">
            <v>345.34259000000003</v>
          </cell>
          <cell r="E56">
            <v>2038</v>
          </cell>
          <cell r="F56">
            <v>2038</v>
          </cell>
        </row>
      </sheetData>
      <sheetData sheetId="3">
        <row r="56">
          <cell r="C56">
            <v>5033.121367799999</v>
          </cell>
          <cell r="D56">
            <v>5033.121367799999</v>
          </cell>
          <cell r="E56">
            <v>56601</v>
          </cell>
          <cell r="F56">
            <v>56601</v>
          </cell>
        </row>
      </sheetData>
      <sheetData sheetId="6">
        <row r="76">
          <cell r="C76">
            <v>172.44445770009065</v>
          </cell>
          <cell r="D76">
            <v>172.44445770009065</v>
          </cell>
          <cell r="E76">
            <v>17</v>
          </cell>
          <cell r="F76">
            <v>17</v>
          </cell>
          <cell r="G76">
            <v>51427</v>
          </cell>
          <cell r="H76">
            <v>51427</v>
          </cell>
        </row>
      </sheetData>
      <sheetData sheetId="9">
        <row r="76">
          <cell r="C76">
            <v>1832.6706452121011</v>
          </cell>
          <cell r="D76">
            <v>1832.6706452121011</v>
          </cell>
          <cell r="E76">
            <v>38</v>
          </cell>
          <cell r="F76">
            <v>38</v>
          </cell>
          <cell r="G76">
            <v>70103</v>
          </cell>
          <cell r="H76">
            <v>70103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3759.8329036000005</v>
          </cell>
          <cell r="D56">
            <v>3759.8329036000005</v>
          </cell>
          <cell r="E56">
            <v>3503</v>
          </cell>
          <cell r="F56">
            <v>3503</v>
          </cell>
        </row>
      </sheetData>
      <sheetData sheetId="3">
        <row r="56">
          <cell r="C56">
            <v>4848.872346599998</v>
          </cell>
          <cell r="D56">
            <v>4848.872346599998</v>
          </cell>
          <cell r="E56">
            <v>19163</v>
          </cell>
          <cell r="F56">
            <v>19163</v>
          </cell>
        </row>
      </sheetData>
      <sheetData sheetId="6">
        <row r="76">
          <cell r="C76">
            <v>10156.734190000001</v>
          </cell>
          <cell r="D76">
            <v>10156.734190000001</v>
          </cell>
          <cell r="E76">
            <v>26</v>
          </cell>
          <cell r="F76">
            <v>26</v>
          </cell>
          <cell r="G76">
            <v>25912</v>
          </cell>
          <cell r="H76">
            <v>25912</v>
          </cell>
        </row>
      </sheetData>
      <sheetData sheetId="9">
        <row r="76">
          <cell r="C76">
            <v>932.2722884000003</v>
          </cell>
          <cell r="D76">
            <v>932.2722884000003</v>
          </cell>
          <cell r="E76">
            <v>8</v>
          </cell>
          <cell r="F76">
            <v>8</v>
          </cell>
          <cell r="G76">
            <v>53210</v>
          </cell>
          <cell r="H76">
            <v>53210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1464.47667</v>
          </cell>
          <cell r="D56">
            <v>1464.47667</v>
          </cell>
          <cell r="E56">
            <v>1279</v>
          </cell>
          <cell r="F56">
            <v>1279</v>
          </cell>
        </row>
      </sheetData>
      <sheetData sheetId="3">
        <row r="56">
          <cell r="C56">
            <v>5308.556619999999</v>
          </cell>
          <cell r="D56">
            <v>5308.556619999999</v>
          </cell>
          <cell r="E56">
            <v>25859</v>
          </cell>
          <cell r="F56">
            <v>25859</v>
          </cell>
        </row>
      </sheetData>
      <sheetData sheetId="6">
        <row r="76">
          <cell r="C76">
            <v>272.46463700000186</v>
          </cell>
          <cell r="D76">
            <v>272.46463700000186</v>
          </cell>
          <cell r="E76">
            <v>0</v>
          </cell>
          <cell r="F76">
            <v>0</v>
          </cell>
          <cell r="G76">
            <v>6807</v>
          </cell>
          <cell r="H76">
            <v>6807</v>
          </cell>
        </row>
      </sheetData>
      <sheetData sheetId="9">
        <row r="76">
          <cell r="C76">
            <v>615.7133585999999</v>
          </cell>
          <cell r="D76">
            <v>615.7133585999999</v>
          </cell>
          <cell r="E76">
            <v>3</v>
          </cell>
          <cell r="F76">
            <v>3</v>
          </cell>
          <cell r="G76">
            <v>44766</v>
          </cell>
          <cell r="H76">
            <v>44766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1134.7334943</v>
          </cell>
          <cell r="D56">
            <v>1134.7334943</v>
          </cell>
          <cell r="E56">
            <v>1219</v>
          </cell>
          <cell r="F56">
            <v>1219</v>
          </cell>
        </row>
      </sheetData>
      <sheetData sheetId="3">
        <row r="56">
          <cell r="C56">
            <v>6074.5590051</v>
          </cell>
          <cell r="D56">
            <v>6074.5590051</v>
          </cell>
          <cell r="E56">
            <v>19139</v>
          </cell>
          <cell r="F56">
            <v>19139</v>
          </cell>
        </row>
      </sheetData>
      <sheetData sheetId="6">
        <row r="76">
          <cell r="C76">
            <v>604.9939082</v>
          </cell>
          <cell r="D76">
            <v>604.9939082</v>
          </cell>
          <cell r="E76">
            <v>19</v>
          </cell>
          <cell r="F76">
            <v>19</v>
          </cell>
          <cell r="G76">
            <v>28738</v>
          </cell>
          <cell r="H76">
            <v>28738</v>
          </cell>
        </row>
      </sheetData>
      <sheetData sheetId="9">
        <row r="76">
          <cell r="C76">
            <v>2613.4780040000005</v>
          </cell>
          <cell r="D76">
            <v>2613.4780040000005</v>
          </cell>
          <cell r="E76">
            <v>2</v>
          </cell>
          <cell r="F76">
            <v>2</v>
          </cell>
          <cell r="G76">
            <v>234</v>
          </cell>
          <cell r="H76">
            <v>234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2983.4716818</v>
          </cell>
          <cell r="D56">
            <v>2983.4716818</v>
          </cell>
          <cell r="E56">
            <v>2827</v>
          </cell>
          <cell r="F56">
            <v>2827</v>
          </cell>
        </row>
      </sheetData>
      <sheetData sheetId="3">
        <row r="56">
          <cell r="C56">
            <v>9751.616348700001</v>
          </cell>
          <cell r="D56">
            <v>9751.616348700001</v>
          </cell>
          <cell r="E56">
            <v>94759</v>
          </cell>
          <cell r="F56">
            <v>94759</v>
          </cell>
        </row>
      </sheetData>
      <sheetData sheetId="6">
        <row r="76">
          <cell r="C76">
            <v>4179.9079011</v>
          </cell>
          <cell r="D76">
            <v>4179.9079011</v>
          </cell>
          <cell r="E76">
            <v>20</v>
          </cell>
          <cell r="F76">
            <v>20</v>
          </cell>
          <cell r="G76">
            <v>87688</v>
          </cell>
          <cell r="H76">
            <v>87688</v>
          </cell>
        </row>
      </sheetData>
      <sheetData sheetId="9">
        <row r="76">
          <cell r="C76">
            <v>12733.0419839</v>
          </cell>
          <cell r="D76">
            <v>12733.0419839</v>
          </cell>
          <cell r="E76">
            <v>4</v>
          </cell>
          <cell r="F76">
            <v>4</v>
          </cell>
          <cell r="G76">
            <v>48227</v>
          </cell>
          <cell r="H76">
            <v>48227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211.33718309999998</v>
          </cell>
          <cell r="D56">
            <v>211.33718309999998</v>
          </cell>
          <cell r="E56">
            <v>99</v>
          </cell>
          <cell r="F56">
            <v>99</v>
          </cell>
        </row>
      </sheetData>
      <sheetData sheetId="3">
        <row r="56">
          <cell r="C56">
            <v>5556.9172465</v>
          </cell>
          <cell r="D56">
            <v>5556.9172465</v>
          </cell>
          <cell r="E56">
            <v>24717</v>
          </cell>
          <cell r="F56">
            <v>24717</v>
          </cell>
        </row>
      </sheetData>
      <sheetData sheetId="6">
        <row r="76">
          <cell r="C76">
            <v>17.767773</v>
          </cell>
          <cell r="D76">
            <v>17.767773</v>
          </cell>
          <cell r="E76">
            <v>0</v>
          </cell>
          <cell r="F76">
            <v>0</v>
          </cell>
          <cell r="G76">
            <v>51</v>
          </cell>
          <cell r="H76">
            <v>51</v>
          </cell>
        </row>
      </sheetData>
      <sheetData sheetId="9">
        <row r="76">
          <cell r="C76">
            <v>908.7497330000001</v>
          </cell>
          <cell r="D76">
            <v>908.7497330000001</v>
          </cell>
          <cell r="E76">
            <v>18</v>
          </cell>
          <cell r="F76">
            <v>18</v>
          </cell>
          <cell r="G76">
            <v>109198</v>
          </cell>
          <cell r="H76">
            <v>109198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188.06596</v>
          </cell>
          <cell r="D56">
            <v>188.06596</v>
          </cell>
          <cell r="E56">
            <v>94</v>
          </cell>
          <cell r="F56">
            <v>94</v>
          </cell>
        </row>
      </sheetData>
      <sheetData sheetId="3">
        <row r="56">
          <cell r="C56">
            <v>1570.8155900000002</v>
          </cell>
          <cell r="D56">
            <v>1570.8155900000002</v>
          </cell>
          <cell r="E56">
            <v>4520</v>
          </cell>
          <cell r="F56">
            <v>4520</v>
          </cell>
        </row>
      </sheetData>
      <sheetData sheetId="6">
        <row r="76">
          <cell r="C76">
            <v>4.507</v>
          </cell>
          <cell r="D76">
            <v>4.507</v>
          </cell>
          <cell r="E76">
            <v>0</v>
          </cell>
          <cell r="F76">
            <v>0</v>
          </cell>
          <cell r="G76">
            <v>324</v>
          </cell>
          <cell r="H76">
            <v>324</v>
          </cell>
        </row>
      </sheetData>
      <sheetData sheetId="9">
        <row r="76">
          <cell r="C76">
            <v>367.3971526</v>
          </cell>
          <cell r="D76">
            <v>367.3971526</v>
          </cell>
          <cell r="E76">
            <v>7</v>
          </cell>
          <cell r="F76">
            <v>7</v>
          </cell>
          <cell r="G76">
            <v>-80617</v>
          </cell>
          <cell r="H76">
            <v>-80617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2"/>
  <sheetViews>
    <sheetView tabSelected="1" zoomScalePageLayoutView="0" workbookViewId="0" topLeftCell="A1">
      <pane xSplit="2" ySplit="3" topLeftCell="C4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G4" sqref="G4"/>
    </sheetView>
  </sheetViews>
  <sheetFormatPr defaultColWidth="9.140625" defaultRowHeight="15"/>
  <cols>
    <col min="1" max="1" width="6.421875" style="8" customWidth="1"/>
    <col min="2" max="2" width="30.421875" style="8" bestFit="1" customWidth="1"/>
    <col min="3" max="3" width="7.421875" style="8" bestFit="1" customWidth="1"/>
    <col min="4" max="5" width="11.421875" style="8" bestFit="1" customWidth="1"/>
    <col min="6" max="6" width="8.421875" style="8" bestFit="1" customWidth="1"/>
    <col min="7" max="8" width="11.421875" style="8" bestFit="1" customWidth="1"/>
    <col min="9" max="9" width="7.8515625" style="8" bestFit="1" customWidth="1"/>
    <col min="10" max="11" width="11.421875" style="8" bestFit="1" customWidth="1"/>
    <col min="12" max="12" width="12.8515625" style="8" bestFit="1" customWidth="1"/>
    <col min="13" max="13" width="9.7109375" style="8" bestFit="1" customWidth="1"/>
    <col min="14" max="16384" width="9.140625" style="8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36" customHeight="1">
      <c r="A2" s="85" t="s">
        <v>2</v>
      </c>
      <c r="B2" s="87" t="s">
        <v>3</v>
      </c>
      <c r="C2" s="89" t="s">
        <v>4</v>
      </c>
      <c r="D2" s="89"/>
      <c r="E2" s="89"/>
      <c r="F2" s="89" t="s">
        <v>5</v>
      </c>
      <c r="G2" s="89"/>
      <c r="H2" s="89"/>
      <c r="I2" s="90" t="s">
        <v>6</v>
      </c>
      <c r="J2" s="90"/>
      <c r="K2" s="91"/>
    </row>
    <row r="3" spans="1:11" ht="13.5" customHeight="1" thickBot="1">
      <c r="A3" s="86"/>
      <c r="B3" s="88"/>
      <c r="C3" s="6" t="s">
        <v>7</v>
      </c>
      <c r="D3" s="7" t="s">
        <v>8</v>
      </c>
      <c r="E3" s="7" t="s">
        <v>9</v>
      </c>
      <c r="F3" s="6" t="s">
        <v>7</v>
      </c>
      <c r="G3" s="7" t="s">
        <v>8</v>
      </c>
      <c r="H3" s="7" t="s">
        <v>9</v>
      </c>
      <c r="I3" s="6" t="s">
        <v>7</v>
      </c>
      <c r="J3" s="7" t="s">
        <v>8</v>
      </c>
      <c r="K3" s="7" t="s">
        <v>9</v>
      </c>
    </row>
    <row r="4" spans="1:11" ht="13.5">
      <c r="A4" s="9">
        <v>1</v>
      </c>
      <c r="B4" s="10" t="s">
        <v>10</v>
      </c>
      <c r="C4" s="11"/>
      <c r="D4" s="11"/>
      <c r="E4" s="12"/>
      <c r="F4" s="13"/>
      <c r="G4" s="13"/>
      <c r="H4" s="13"/>
      <c r="I4" s="13"/>
      <c r="J4" s="13"/>
      <c r="K4" s="13"/>
    </row>
    <row r="5" spans="1:11" ht="13.5">
      <c r="A5" s="14"/>
      <c r="B5" s="15" t="s">
        <v>11</v>
      </c>
      <c r="C5" s="16">
        <f>'[1]ISP'!$C$56/100</f>
        <v>9.429986797</v>
      </c>
      <c r="D5" s="16">
        <f>'[1]ISP'!$D$56/100</f>
        <v>9.429986797</v>
      </c>
      <c r="E5" s="16">
        <v>26.6504823</v>
      </c>
      <c r="F5" s="17">
        <f>'[1]ISP'!$E$56</f>
        <v>1624</v>
      </c>
      <c r="G5" s="17">
        <f>'[1]ISP'!$F$56</f>
        <v>1624</v>
      </c>
      <c r="H5" s="17">
        <v>5341</v>
      </c>
      <c r="I5" s="17"/>
      <c r="J5" s="17"/>
      <c r="K5" s="17"/>
    </row>
    <row r="6" spans="1:11" ht="13.5">
      <c r="A6" s="14"/>
      <c r="B6" s="15" t="s">
        <v>12</v>
      </c>
      <c r="C6" s="16">
        <f>'[1]INSP'!$C$56/100</f>
        <v>61.8133605661</v>
      </c>
      <c r="D6" s="16">
        <f>'[1]INSP'!$D$56/100</f>
        <v>61.8133605661</v>
      </c>
      <c r="E6" s="16">
        <v>117.9041037</v>
      </c>
      <c r="F6" s="17">
        <f>'[1]INSP'!$E$56</f>
        <v>43535</v>
      </c>
      <c r="G6" s="17">
        <f>'[1]INSP'!$F$56</f>
        <v>43535</v>
      </c>
      <c r="H6" s="17">
        <v>106379</v>
      </c>
      <c r="I6" s="17"/>
      <c r="J6" s="17"/>
      <c r="K6" s="17"/>
    </row>
    <row r="7" spans="1:11" ht="13.5">
      <c r="A7" s="14"/>
      <c r="B7" s="15" t="s">
        <v>13</v>
      </c>
      <c r="C7" s="16">
        <f>'[1]GSP'!$C$76/100</f>
        <v>5.120263772071785</v>
      </c>
      <c r="D7" s="16">
        <f>'[1]GSP'!$D$76/100</f>
        <v>5.120263772071785</v>
      </c>
      <c r="E7" s="16">
        <v>4.79664212887966</v>
      </c>
      <c r="F7" s="17">
        <f>'[1]GSP'!$E$76</f>
        <v>0</v>
      </c>
      <c r="G7" s="17">
        <f>'[1]GSP'!$F$76</f>
        <v>0</v>
      </c>
      <c r="H7" s="17">
        <v>1</v>
      </c>
      <c r="I7" s="17">
        <f>'[1]GSP'!$G$76</f>
        <v>9520</v>
      </c>
      <c r="J7" s="17">
        <f>'[1]GSP'!$H$76</f>
        <v>9520</v>
      </c>
      <c r="K7" s="17">
        <v>6001</v>
      </c>
    </row>
    <row r="8" spans="1:11" ht="13.5">
      <c r="A8" s="14"/>
      <c r="B8" s="15" t="s">
        <v>14</v>
      </c>
      <c r="C8" s="16">
        <f>'[1]GNSP'!$C$76/100</f>
        <v>15.606492504698824</v>
      </c>
      <c r="D8" s="16">
        <f>'[1]GNSP'!$D$76/100</f>
        <v>15.606492504698824</v>
      </c>
      <c r="E8" s="16">
        <v>14.67518712771086</v>
      </c>
      <c r="F8" s="17">
        <f>'[1]GNSP'!$E$76</f>
        <v>66</v>
      </c>
      <c r="G8" s="17">
        <f>'[1]GNSP'!$F$76</f>
        <v>66</v>
      </c>
      <c r="H8" s="17">
        <v>106</v>
      </c>
      <c r="I8" s="17">
        <f>'[1]GNSP'!$G$76</f>
        <v>671878</v>
      </c>
      <c r="J8" s="17">
        <f>'[1]GNSP'!$H$76</f>
        <v>671878</v>
      </c>
      <c r="K8" s="17">
        <v>1646877</v>
      </c>
    </row>
    <row r="9" spans="1:11" ht="13.5">
      <c r="A9" s="14">
        <v>2</v>
      </c>
      <c r="B9" s="18" t="s">
        <v>15</v>
      </c>
      <c r="C9" s="19"/>
      <c r="D9" s="19"/>
      <c r="E9" s="19"/>
      <c r="F9" s="20"/>
      <c r="G9" s="20"/>
      <c r="H9" s="20"/>
      <c r="I9" s="20"/>
      <c r="J9" s="20"/>
      <c r="K9" s="20"/>
    </row>
    <row r="10" spans="1:11" ht="13.5">
      <c r="A10" s="14"/>
      <c r="B10" s="15" t="s">
        <v>11</v>
      </c>
      <c r="C10" s="16">
        <f>'[2]ISP'!$C$56/100</f>
        <v>1.5363539890000002</v>
      </c>
      <c r="D10" s="16">
        <f>'[2]ISP'!$D$56/100</f>
        <v>1.5363539890000002</v>
      </c>
      <c r="E10" s="16">
        <v>0.01426624</v>
      </c>
      <c r="F10" s="17">
        <f>'[2]ISP'!$E$56</f>
        <v>153</v>
      </c>
      <c r="G10" s="17">
        <f>'[2]ISP'!$F$56</f>
        <v>153</v>
      </c>
      <c r="H10" s="17">
        <v>2</v>
      </c>
      <c r="I10" s="17"/>
      <c r="J10" s="17"/>
      <c r="K10" s="17"/>
    </row>
    <row r="11" spans="1:11" ht="13.5">
      <c r="A11" s="14"/>
      <c r="B11" s="15" t="s">
        <v>12</v>
      </c>
      <c r="C11" s="16">
        <f>'[2]INSP'!$C$56/100</f>
        <v>17.248814331000002</v>
      </c>
      <c r="D11" s="16">
        <f>'[2]INSP'!$D$56/100</f>
        <v>17.248814331000002</v>
      </c>
      <c r="E11" s="16">
        <v>28.939852181000003</v>
      </c>
      <c r="F11" s="17">
        <f>'[2]INSP'!$E$56</f>
        <v>10257</v>
      </c>
      <c r="G11" s="17">
        <f>'[2]INSP'!$F$56</f>
        <v>10257</v>
      </c>
      <c r="H11" s="17">
        <v>14409</v>
      </c>
      <c r="I11" s="17"/>
      <c r="J11" s="17"/>
      <c r="K11" s="17"/>
    </row>
    <row r="12" spans="1:11" ht="13.5">
      <c r="A12" s="14"/>
      <c r="B12" s="15" t="s">
        <v>13</v>
      </c>
      <c r="C12" s="16">
        <f>'[2]GSP'!$C$76/100</f>
        <v>0.20644980000000002</v>
      </c>
      <c r="D12" s="16">
        <f>'[2]GSP'!$D$76/100</f>
        <v>0.20644980000000002</v>
      </c>
      <c r="E12" s="16">
        <v>0.541152503</v>
      </c>
      <c r="F12" s="17">
        <f>'[2]GSP'!$E$76</f>
        <v>0</v>
      </c>
      <c r="G12" s="17">
        <f>'[2]GSP'!$F$76</f>
        <v>0</v>
      </c>
      <c r="H12" s="17">
        <v>0</v>
      </c>
      <c r="I12" s="17">
        <f>'[2]GSP'!$G$76</f>
        <v>47</v>
      </c>
      <c r="J12" s="17">
        <f>'[2]GSP'!$H$76</f>
        <v>47</v>
      </c>
      <c r="K12" s="17">
        <v>106</v>
      </c>
    </row>
    <row r="13" spans="1:11" ht="13.5">
      <c r="A13" s="14"/>
      <c r="B13" s="15" t="s">
        <v>14</v>
      </c>
      <c r="C13" s="16">
        <f>'[2]GNSP'!$C$76/100</f>
        <v>0</v>
      </c>
      <c r="D13" s="16">
        <f>'[2]GNSP'!$D$76/100</f>
        <v>0</v>
      </c>
      <c r="E13" s="16">
        <v>0.0001411</v>
      </c>
      <c r="F13" s="17">
        <f>'[2]GNSP'!$E$76</f>
        <v>0</v>
      </c>
      <c r="G13" s="17">
        <f>'[2]GNSP'!$F$76</f>
        <v>0</v>
      </c>
      <c r="H13" s="17">
        <v>0</v>
      </c>
      <c r="I13" s="17">
        <f>'[2]GNSP'!$G$76</f>
        <v>0</v>
      </c>
      <c r="J13" s="17">
        <f>'[2]GNSP'!$H$76</f>
        <v>0</v>
      </c>
      <c r="K13" s="17">
        <v>43</v>
      </c>
    </row>
    <row r="14" spans="1:11" ht="13.5">
      <c r="A14" s="14">
        <v>3</v>
      </c>
      <c r="B14" s="18" t="s">
        <v>16</v>
      </c>
      <c r="C14" s="19"/>
      <c r="D14" s="19"/>
      <c r="E14" s="19"/>
      <c r="F14" s="20"/>
      <c r="G14" s="20"/>
      <c r="H14" s="20"/>
      <c r="I14" s="20"/>
      <c r="J14" s="20"/>
      <c r="K14" s="20"/>
    </row>
    <row r="15" spans="1:11" ht="13.5">
      <c r="A15" s="14"/>
      <c r="B15" s="15" t="s">
        <v>11</v>
      </c>
      <c r="C15" s="16">
        <f>'[3]ISP'!$C$56/100</f>
        <v>3.4534259000000005</v>
      </c>
      <c r="D15" s="16">
        <f>'[3]ISP'!$D$56/100</f>
        <v>3.4534259000000005</v>
      </c>
      <c r="E15" s="16">
        <v>8.188463299999999</v>
      </c>
      <c r="F15" s="17">
        <f>'[3]ISP'!$E$56</f>
        <v>2038</v>
      </c>
      <c r="G15" s="17">
        <f>'[3]ISP'!$F$56</f>
        <v>2038</v>
      </c>
      <c r="H15" s="17">
        <v>2159</v>
      </c>
      <c r="I15" s="17"/>
      <c r="J15" s="17"/>
      <c r="K15" s="17"/>
    </row>
    <row r="16" spans="1:11" ht="13.5">
      <c r="A16" s="14"/>
      <c r="B16" s="15" t="s">
        <v>12</v>
      </c>
      <c r="C16" s="21">
        <f>'[3]INSP'!$C$56/100</f>
        <v>50.33121367799998</v>
      </c>
      <c r="D16" s="21">
        <f>'[3]INSP'!$D$56/100</f>
        <v>50.33121367799998</v>
      </c>
      <c r="E16" s="21">
        <v>110.80629478200001</v>
      </c>
      <c r="F16" s="22">
        <f>'[3]INSP'!$E$56</f>
        <v>56601</v>
      </c>
      <c r="G16" s="22">
        <f>'[3]INSP'!$F$56</f>
        <v>56601</v>
      </c>
      <c r="H16" s="22">
        <v>91249</v>
      </c>
      <c r="I16" s="22"/>
      <c r="J16" s="22"/>
      <c r="K16" s="22"/>
    </row>
    <row r="17" spans="1:11" ht="13.5">
      <c r="A17" s="14"/>
      <c r="B17" s="15" t="s">
        <v>13</v>
      </c>
      <c r="C17" s="16">
        <f>'[3]GSP'!$C$76/100</f>
        <v>1.7244445770009065</v>
      </c>
      <c r="D17" s="16">
        <f>'[3]GSP'!$D$76/100</f>
        <v>1.7244445770009065</v>
      </c>
      <c r="E17" s="16">
        <v>1.7685516384156847</v>
      </c>
      <c r="F17" s="17">
        <f>'[3]GSP'!$E$76</f>
        <v>17</v>
      </c>
      <c r="G17" s="17">
        <f>'[3]GSP'!$F$76</f>
        <v>17</v>
      </c>
      <c r="H17" s="17">
        <v>24</v>
      </c>
      <c r="I17" s="17">
        <f>'[3]GSP'!$G$76</f>
        <v>51427</v>
      </c>
      <c r="J17" s="17">
        <f>'[3]GSP'!$H$76</f>
        <v>51427</v>
      </c>
      <c r="K17" s="17">
        <v>41226</v>
      </c>
    </row>
    <row r="18" spans="1:11" ht="13.5">
      <c r="A18" s="14"/>
      <c r="B18" s="15" t="s">
        <v>14</v>
      </c>
      <c r="C18" s="16">
        <f>'[3]GNSP'!$C$76/100</f>
        <v>18.326706452121012</v>
      </c>
      <c r="D18" s="16">
        <f>'[3]GNSP'!$D$76/100</f>
        <v>18.326706452121012</v>
      </c>
      <c r="E18" s="16">
        <v>11.717931222686307</v>
      </c>
      <c r="F18" s="17">
        <f>'[3]GNSP'!$E$76</f>
        <v>38</v>
      </c>
      <c r="G18" s="17">
        <f>'[3]GNSP'!$F$76</f>
        <v>38</v>
      </c>
      <c r="H18" s="17">
        <v>17</v>
      </c>
      <c r="I18" s="17">
        <f>'[3]GNSP'!$G$76</f>
        <v>70103</v>
      </c>
      <c r="J18" s="17">
        <f>'[3]GNSP'!$H$76</f>
        <v>70103</v>
      </c>
      <c r="K18" s="17">
        <v>3922</v>
      </c>
    </row>
    <row r="19" spans="1:11" ht="13.5">
      <c r="A19" s="14">
        <v>4</v>
      </c>
      <c r="B19" s="18" t="s">
        <v>17</v>
      </c>
      <c r="C19" s="19"/>
      <c r="D19" s="19"/>
      <c r="E19" s="19"/>
      <c r="F19" s="20"/>
      <c r="G19" s="20"/>
      <c r="H19" s="20"/>
      <c r="I19" s="20"/>
      <c r="J19" s="20"/>
      <c r="K19" s="20"/>
    </row>
    <row r="20" spans="1:11" ht="13.5">
      <c r="A20" s="14"/>
      <c r="B20" s="15" t="s">
        <v>11</v>
      </c>
      <c r="C20" s="16">
        <f>'[4]ISP'!$C$56/100</f>
        <v>37.598329036</v>
      </c>
      <c r="D20" s="16">
        <f>'[4]ISP'!$D$56/100</f>
        <v>37.598329036</v>
      </c>
      <c r="E20" s="16">
        <v>19.34524514499999</v>
      </c>
      <c r="F20" s="17">
        <f>'[4]ISP'!$E$56</f>
        <v>3503</v>
      </c>
      <c r="G20" s="17">
        <f>'[4]ISP'!$F$56</f>
        <v>3503</v>
      </c>
      <c r="H20" s="17">
        <v>2442</v>
      </c>
      <c r="I20" s="17"/>
      <c r="J20" s="17"/>
      <c r="K20" s="17"/>
    </row>
    <row r="21" spans="1:11" ht="13.5">
      <c r="A21" s="14"/>
      <c r="B21" s="15" t="s">
        <v>12</v>
      </c>
      <c r="C21" s="16">
        <f>'[4]INSP'!$C$56/100</f>
        <v>48.48872346599998</v>
      </c>
      <c r="D21" s="16">
        <f>'[4]INSP'!$D$56/100</f>
        <v>48.48872346599998</v>
      </c>
      <c r="E21" s="16">
        <v>87.381478233</v>
      </c>
      <c r="F21" s="17">
        <f>'[4]INSP'!$E$56</f>
        <v>19163</v>
      </c>
      <c r="G21" s="17">
        <f>'[4]INSP'!$F$56</f>
        <v>19163</v>
      </c>
      <c r="H21" s="17">
        <v>22622</v>
      </c>
      <c r="I21" s="17"/>
      <c r="J21" s="17"/>
      <c r="K21" s="17"/>
    </row>
    <row r="22" spans="1:11" ht="13.5">
      <c r="A22" s="14"/>
      <c r="B22" s="15" t="s">
        <v>13</v>
      </c>
      <c r="C22" s="16">
        <f>'[4]GSP'!$C$76/100</f>
        <v>101.56734190000002</v>
      </c>
      <c r="D22" s="16">
        <f>'[4]GSP'!$D$76/100</f>
        <v>101.56734190000002</v>
      </c>
      <c r="E22" s="16">
        <v>4.0583924</v>
      </c>
      <c r="F22" s="17">
        <f>'[4]GSP'!$E$76</f>
        <v>26</v>
      </c>
      <c r="G22" s="17">
        <f>'[4]GSP'!$F$76</f>
        <v>26</v>
      </c>
      <c r="H22" s="17">
        <v>1</v>
      </c>
      <c r="I22" s="17">
        <f>'[4]GSP'!$G$76</f>
        <v>25912</v>
      </c>
      <c r="J22" s="17">
        <f>'[4]GSP'!$H$76</f>
        <v>25912</v>
      </c>
      <c r="K22" s="17">
        <v>261</v>
      </c>
    </row>
    <row r="23" spans="1:11" ht="13.5">
      <c r="A23" s="14"/>
      <c r="B23" s="15" t="s">
        <v>14</v>
      </c>
      <c r="C23" s="16">
        <f>'[4]GNSP'!$C$76/100</f>
        <v>9.322722884000003</v>
      </c>
      <c r="D23" s="16">
        <f>'[4]GNSP'!$D$76/100</f>
        <v>9.322722884000003</v>
      </c>
      <c r="E23" s="16">
        <v>74.611695953</v>
      </c>
      <c r="F23" s="17">
        <f>'[4]GNSP'!$E$76</f>
        <v>8</v>
      </c>
      <c r="G23" s="17">
        <f>'[4]GNSP'!$F$76</f>
        <v>8</v>
      </c>
      <c r="H23" s="17">
        <v>1</v>
      </c>
      <c r="I23" s="17">
        <f>'[4]GNSP'!$G$76</f>
        <v>53210</v>
      </c>
      <c r="J23" s="17">
        <f>'[4]GNSP'!$H$76</f>
        <v>53210</v>
      </c>
      <c r="K23" s="17">
        <v>20119</v>
      </c>
    </row>
    <row r="24" spans="1:11" ht="13.5">
      <c r="A24" s="14">
        <v>5</v>
      </c>
      <c r="B24" s="18" t="s">
        <v>18</v>
      </c>
      <c r="C24" s="19"/>
      <c r="D24" s="19"/>
      <c r="E24" s="19"/>
      <c r="F24" s="20"/>
      <c r="G24" s="20"/>
      <c r="H24" s="20"/>
      <c r="I24" s="20"/>
      <c r="J24" s="20"/>
      <c r="K24" s="20"/>
    </row>
    <row r="25" spans="1:11" ht="13.5">
      <c r="A25" s="14"/>
      <c r="B25" s="15" t="s">
        <v>11</v>
      </c>
      <c r="C25" s="21">
        <f>'[5]ISP'!$C$56/100</f>
        <v>14.6447667</v>
      </c>
      <c r="D25" s="21">
        <f>'[5]ISP'!$D$56/100</f>
        <v>14.6447667</v>
      </c>
      <c r="E25" s="21">
        <v>2.2903138999999997</v>
      </c>
      <c r="F25" s="22">
        <f>'[5]ISP'!$E$56</f>
        <v>1279</v>
      </c>
      <c r="G25" s="22">
        <f>'[5]ISP'!$F$56</f>
        <v>1279</v>
      </c>
      <c r="H25" s="22">
        <v>321</v>
      </c>
      <c r="I25" s="22"/>
      <c r="J25" s="22"/>
      <c r="K25" s="22"/>
    </row>
    <row r="26" spans="1:11" ht="13.5">
      <c r="A26" s="14"/>
      <c r="B26" s="15" t="s">
        <v>12</v>
      </c>
      <c r="C26" s="16">
        <f>'[5]INSP'!$C$56/100</f>
        <v>53.085566199999995</v>
      </c>
      <c r="D26" s="16">
        <f>'[5]INSP'!$D$56/100</f>
        <v>53.085566199999995</v>
      </c>
      <c r="E26" s="16">
        <v>61.458280734</v>
      </c>
      <c r="F26" s="17">
        <f>'[5]INSP'!$E$56</f>
        <v>25859</v>
      </c>
      <c r="G26" s="17">
        <f>'[5]INSP'!$F$56</f>
        <v>25859</v>
      </c>
      <c r="H26" s="17">
        <v>42480</v>
      </c>
      <c r="I26" s="17"/>
      <c r="J26" s="17"/>
      <c r="K26" s="17"/>
    </row>
    <row r="27" spans="1:11" ht="13.5">
      <c r="A27" s="14"/>
      <c r="B27" s="15" t="s">
        <v>13</v>
      </c>
      <c r="C27" s="16">
        <f>'[5]GSP'!$C$76/100</f>
        <v>2.7246463700000185</v>
      </c>
      <c r="D27" s="16">
        <f>'[5]GSP'!$D$76/100</f>
        <v>2.7246463700000185</v>
      </c>
      <c r="E27" s="16">
        <v>2.063245814</v>
      </c>
      <c r="F27" s="17">
        <f>'[5]GSP'!$E$76</f>
        <v>0</v>
      </c>
      <c r="G27" s="17">
        <f>'[5]GSP'!$F$76</f>
        <v>0</v>
      </c>
      <c r="H27" s="17">
        <v>0</v>
      </c>
      <c r="I27" s="17">
        <f>'[5]GSP'!$G$76</f>
        <v>6807</v>
      </c>
      <c r="J27" s="17">
        <f>'[5]GSP'!$H$76</f>
        <v>6807</v>
      </c>
      <c r="K27" s="17">
        <v>3828</v>
      </c>
    </row>
    <row r="28" spans="1:11" ht="13.5">
      <c r="A28" s="14"/>
      <c r="B28" s="15" t="s">
        <v>14</v>
      </c>
      <c r="C28" s="21">
        <f>'[5]GNSP'!$C$76/100</f>
        <v>6.157133585999999</v>
      </c>
      <c r="D28" s="21">
        <f>'[5]GNSP'!$D$76/100</f>
        <v>6.157133585999999</v>
      </c>
      <c r="E28" s="21">
        <v>1.1576102879999999</v>
      </c>
      <c r="F28" s="22">
        <f>'[5]GNSP'!$E$76</f>
        <v>3</v>
      </c>
      <c r="G28" s="22">
        <f>'[5]GNSP'!$F$76</f>
        <v>3</v>
      </c>
      <c r="H28" s="22">
        <v>7</v>
      </c>
      <c r="I28" s="22">
        <f>'[5]GNSP'!$G$76</f>
        <v>44766</v>
      </c>
      <c r="J28" s="22">
        <f>'[5]GNSP'!$H$76</f>
        <v>44766</v>
      </c>
      <c r="K28" s="22">
        <v>13183</v>
      </c>
    </row>
    <row r="29" spans="1:11" ht="13.5">
      <c r="A29" s="14">
        <v>6</v>
      </c>
      <c r="B29" s="23" t="s">
        <v>19</v>
      </c>
      <c r="C29" s="19"/>
      <c r="D29" s="19"/>
      <c r="E29" s="19"/>
      <c r="F29" s="20"/>
      <c r="G29" s="20"/>
      <c r="H29" s="20"/>
      <c r="I29" s="20"/>
      <c r="J29" s="20"/>
      <c r="K29" s="20"/>
    </row>
    <row r="30" spans="1:11" ht="13.5">
      <c r="A30" s="14"/>
      <c r="B30" s="15" t="s">
        <v>11</v>
      </c>
      <c r="C30" s="16">
        <f>'[6]ISP'!$C$56/100</f>
        <v>11.347334943</v>
      </c>
      <c r="D30" s="16">
        <f>'[6]ISP'!$D$56/100</f>
        <v>11.347334943</v>
      </c>
      <c r="E30" s="16">
        <v>3.8508125920000005</v>
      </c>
      <c r="F30" s="17">
        <f>'[6]ISP'!$E$56</f>
        <v>1219</v>
      </c>
      <c r="G30" s="17">
        <f>'[6]ISP'!$F$56</f>
        <v>1219</v>
      </c>
      <c r="H30" s="17">
        <v>1998</v>
      </c>
      <c r="I30" s="17"/>
      <c r="J30" s="17"/>
      <c r="K30" s="17"/>
    </row>
    <row r="31" spans="1:11" ht="13.5">
      <c r="A31" s="14"/>
      <c r="B31" s="15" t="s">
        <v>12</v>
      </c>
      <c r="C31" s="16">
        <f>'[6]INSP'!$C$56/100</f>
        <v>60.745590051</v>
      </c>
      <c r="D31" s="16">
        <f>'[6]INSP'!$D$56/100</f>
        <v>60.745590051</v>
      </c>
      <c r="E31" s="16">
        <v>117.06626299700001</v>
      </c>
      <c r="F31" s="17">
        <f>'[6]INSP'!$E$56</f>
        <v>19139</v>
      </c>
      <c r="G31" s="17">
        <f>'[6]INSP'!$F$56</f>
        <v>19139</v>
      </c>
      <c r="H31" s="17">
        <v>29559</v>
      </c>
      <c r="I31" s="17"/>
      <c r="J31" s="17"/>
      <c r="K31" s="17"/>
    </row>
    <row r="32" spans="1:11" ht="13.5">
      <c r="A32" s="14"/>
      <c r="B32" s="15" t="s">
        <v>13</v>
      </c>
      <c r="C32" s="21">
        <f>'[6]GSP'!$C$76/100</f>
        <v>6.049939082</v>
      </c>
      <c r="D32" s="21">
        <f>'[6]GSP'!$D$76/100</f>
        <v>6.049939082</v>
      </c>
      <c r="E32" s="21">
        <v>1.3808890309999997</v>
      </c>
      <c r="F32" s="22">
        <f>'[6]GSP'!$E$76</f>
        <v>19</v>
      </c>
      <c r="G32" s="22">
        <f>'[6]GSP'!$F$76</f>
        <v>19</v>
      </c>
      <c r="H32" s="22">
        <v>21</v>
      </c>
      <c r="I32" s="22">
        <f>'[6]GSP'!$G$76</f>
        <v>28738</v>
      </c>
      <c r="J32" s="22">
        <f>'[6]GSP'!$H$76</f>
        <v>28738</v>
      </c>
      <c r="K32" s="22">
        <v>22320</v>
      </c>
    </row>
    <row r="33" spans="1:11" ht="13.5">
      <c r="A33" s="14"/>
      <c r="B33" s="15" t="s">
        <v>14</v>
      </c>
      <c r="C33" s="21">
        <f>'[6]GNSP'!$C$76/100</f>
        <v>26.134780040000006</v>
      </c>
      <c r="D33" s="21">
        <f>'[6]GNSP'!$D$76/100</f>
        <v>26.134780040000006</v>
      </c>
      <c r="E33" s="21">
        <v>41.037197951999985</v>
      </c>
      <c r="F33" s="22">
        <f>'[6]GNSP'!$E$76</f>
        <v>2</v>
      </c>
      <c r="G33" s="22">
        <f>'[6]GNSP'!$F$76</f>
        <v>2</v>
      </c>
      <c r="H33" s="22">
        <v>6</v>
      </c>
      <c r="I33" s="22">
        <f>'[6]GNSP'!$G$76</f>
        <v>234</v>
      </c>
      <c r="J33" s="22">
        <f>'[6]GNSP'!$H$76</f>
        <v>234</v>
      </c>
      <c r="K33" s="22">
        <v>21434</v>
      </c>
    </row>
    <row r="34" spans="1:11" ht="13.5">
      <c r="A34" s="14">
        <v>7</v>
      </c>
      <c r="B34" s="18" t="s">
        <v>20</v>
      </c>
      <c r="C34" s="19"/>
      <c r="D34" s="19"/>
      <c r="E34" s="19"/>
      <c r="F34" s="20"/>
      <c r="G34" s="20"/>
      <c r="H34" s="20"/>
      <c r="I34" s="20"/>
      <c r="J34" s="20"/>
      <c r="K34" s="20"/>
    </row>
    <row r="35" spans="1:11" ht="13.5">
      <c r="A35" s="14"/>
      <c r="B35" s="15" t="s">
        <v>11</v>
      </c>
      <c r="C35" s="16">
        <f>'[7]ISP'!$C$56/100</f>
        <v>29.834716818</v>
      </c>
      <c r="D35" s="21">
        <f>'[7]ISP'!$D$56/100</f>
        <v>29.834716818</v>
      </c>
      <c r="E35" s="21">
        <v>1.108348125</v>
      </c>
      <c r="F35" s="17">
        <f>'[7]ISP'!$E$56</f>
        <v>2827</v>
      </c>
      <c r="G35" s="22">
        <f>'[7]ISP'!$F$56</f>
        <v>2827</v>
      </c>
      <c r="H35" s="22">
        <v>54</v>
      </c>
      <c r="I35" s="17"/>
      <c r="J35" s="22"/>
      <c r="K35" s="22"/>
    </row>
    <row r="36" spans="1:11" ht="13.5">
      <c r="A36" s="14"/>
      <c r="B36" s="15" t="s">
        <v>12</v>
      </c>
      <c r="C36" s="21">
        <f>'[7]INSP'!$C$56/100</f>
        <v>97.51616348700001</v>
      </c>
      <c r="D36" s="21">
        <f>'[7]INSP'!$D$56/100</f>
        <v>97.51616348700001</v>
      </c>
      <c r="E36" s="21">
        <v>266.41748743100004</v>
      </c>
      <c r="F36" s="22">
        <f>'[7]INSP'!$E$56</f>
        <v>94759</v>
      </c>
      <c r="G36" s="22">
        <f>'[7]INSP'!$F$56</f>
        <v>94759</v>
      </c>
      <c r="H36" s="22">
        <v>99199</v>
      </c>
      <c r="I36" s="22"/>
      <c r="J36" s="22"/>
      <c r="K36" s="22"/>
    </row>
    <row r="37" spans="1:11" ht="13.5">
      <c r="A37" s="14"/>
      <c r="B37" s="15" t="s">
        <v>13</v>
      </c>
      <c r="C37" s="24">
        <f>'[7]GSP'!$C$76/100</f>
        <v>41.799079011</v>
      </c>
      <c r="D37" s="24">
        <f>'[7]GSP'!$D$76/100</f>
        <v>41.799079011</v>
      </c>
      <c r="E37" s="24">
        <v>10.246601410999999</v>
      </c>
      <c r="F37" s="25">
        <f>'[7]GSP'!$E$76</f>
        <v>20</v>
      </c>
      <c r="G37" s="25">
        <f>'[7]GSP'!$F$76</f>
        <v>20</v>
      </c>
      <c r="H37" s="25">
        <v>88</v>
      </c>
      <c r="I37" s="25">
        <f>'[7]GSP'!$G$76</f>
        <v>87688</v>
      </c>
      <c r="J37" s="25">
        <f>'[7]GSP'!$H$76</f>
        <v>87688</v>
      </c>
      <c r="K37" s="25">
        <v>95207</v>
      </c>
    </row>
    <row r="38" spans="1:11" ht="13.5">
      <c r="A38" s="26"/>
      <c r="B38" s="27" t="s">
        <v>14</v>
      </c>
      <c r="C38" s="28">
        <f>'[7]GNSP'!$C$76/100</f>
        <v>127.330419839</v>
      </c>
      <c r="D38" s="28">
        <f>'[7]GNSP'!$D$76/100</f>
        <v>127.330419839</v>
      </c>
      <c r="E38" s="16">
        <v>25.895</v>
      </c>
      <c r="F38" s="29">
        <f>'[7]GNSP'!$E$76</f>
        <v>4</v>
      </c>
      <c r="G38" s="29">
        <f>'[7]GNSP'!$F$76</f>
        <v>4</v>
      </c>
      <c r="H38" s="17">
        <v>130</v>
      </c>
      <c r="I38" s="29">
        <f>'[7]GNSP'!$G$76</f>
        <v>48227</v>
      </c>
      <c r="J38" s="29">
        <f>'[7]GNSP'!$H$76</f>
        <v>48227</v>
      </c>
      <c r="K38" s="29">
        <v>117032</v>
      </c>
    </row>
    <row r="39" spans="1:36" s="31" customFormat="1" ht="13.5">
      <c r="A39" s="14">
        <v>8</v>
      </c>
      <c r="B39" s="18" t="s">
        <v>21</v>
      </c>
      <c r="C39" s="19"/>
      <c r="D39" s="19"/>
      <c r="E39" s="19"/>
      <c r="F39" s="20"/>
      <c r="G39" s="20"/>
      <c r="H39" s="20"/>
      <c r="I39" s="20"/>
      <c r="J39" s="20"/>
      <c r="K39" s="20"/>
      <c r="L39" s="30"/>
      <c r="M39" s="30"/>
      <c r="N39" s="30"/>
      <c r="O39" s="8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31" customFormat="1" ht="13.5">
      <c r="A40" s="14"/>
      <c r="B40" s="15" t="s">
        <v>11</v>
      </c>
      <c r="C40" s="32">
        <f>'[8]ISP'!$C$56/100</f>
        <v>2.113371831</v>
      </c>
      <c r="D40" s="32">
        <f>'[8]ISP'!$D$56/100</f>
        <v>2.113371831</v>
      </c>
      <c r="E40" s="32">
        <v>1.9191657989999995</v>
      </c>
      <c r="F40" s="33">
        <f>'[8]ISP'!$E$56</f>
        <v>99</v>
      </c>
      <c r="G40" s="33">
        <f>'[8]ISP'!$F$56</f>
        <v>99</v>
      </c>
      <c r="H40" s="33">
        <v>21765</v>
      </c>
      <c r="I40" s="33"/>
      <c r="J40" s="33"/>
      <c r="K40" s="33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31" customFormat="1" ht="13.5">
      <c r="A41" s="14"/>
      <c r="B41" s="15" t="s">
        <v>12</v>
      </c>
      <c r="C41" s="32">
        <f>'[8]INSP'!$C$56/100</f>
        <v>55.569172465</v>
      </c>
      <c r="D41" s="32">
        <f>'[8]INSP'!$D$56/100</f>
        <v>55.569172465</v>
      </c>
      <c r="E41" s="32">
        <v>70.74240738999998</v>
      </c>
      <c r="F41" s="33">
        <f>'[8]INSP'!$E$56</f>
        <v>24717</v>
      </c>
      <c r="G41" s="33">
        <f>'[8]INSP'!$F$56</f>
        <v>24717</v>
      </c>
      <c r="H41" s="33">
        <v>125867</v>
      </c>
      <c r="I41" s="33"/>
      <c r="J41" s="33"/>
      <c r="K41" s="33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31" customFormat="1" ht="13.5">
      <c r="A42" s="14"/>
      <c r="B42" s="15" t="s">
        <v>13</v>
      </c>
      <c r="C42" s="32">
        <f>'[8]GSP'!$C$76/100</f>
        <v>0.17767772999999998</v>
      </c>
      <c r="D42" s="32">
        <f>'[8]GSP'!$D$76/100</f>
        <v>0.17767772999999998</v>
      </c>
      <c r="E42" s="32">
        <v>0.21756772600000002</v>
      </c>
      <c r="F42" s="33">
        <f>'[8]GSP'!$E$76</f>
        <v>0</v>
      </c>
      <c r="G42" s="33">
        <f>'[8]GSP'!$F$76</f>
        <v>0</v>
      </c>
      <c r="H42" s="33">
        <v>0</v>
      </c>
      <c r="I42" s="33">
        <f>'[8]GSP'!$G$76</f>
        <v>51</v>
      </c>
      <c r="J42" s="33">
        <f>'[8]GSP'!$H$76</f>
        <v>51</v>
      </c>
      <c r="K42" s="33">
        <v>81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31" customFormat="1" ht="13.5">
      <c r="A43" s="14"/>
      <c r="B43" s="15" t="s">
        <v>14</v>
      </c>
      <c r="C43" s="16">
        <f>'[8]GNSP'!$C$76/100</f>
        <v>9.087497330000001</v>
      </c>
      <c r="D43" s="16">
        <f>'[8]GNSP'!$D$76/100</f>
        <v>9.087497330000001</v>
      </c>
      <c r="E43" s="16">
        <v>12.565597669999999</v>
      </c>
      <c r="F43" s="17">
        <f>'[8]GNSP'!$E$76</f>
        <v>18</v>
      </c>
      <c r="G43" s="17">
        <f>'[8]GNSP'!$F$76</f>
        <v>18</v>
      </c>
      <c r="H43" s="17">
        <v>22</v>
      </c>
      <c r="I43" s="17">
        <f>'[8]GNSP'!$G$76</f>
        <v>109198</v>
      </c>
      <c r="J43" s="17">
        <f>'[8]GNSP'!$H$76</f>
        <v>109198</v>
      </c>
      <c r="K43" s="17">
        <v>45322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11" ht="13.5">
      <c r="A44" s="9">
        <v>9</v>
      </c>
      <c r="B44" s="10" t="s">
        <v>22</v>
      </c>
      <c r="C44" s="11"/>
      <c r="D44" s="11"/>
      <c r="E44" s="19"/>
      <c r="F44" s="13"/>
      <c r="G44" s="13"/>
      <c r="H44" s="20"/>
      <c r="I44" s="13"/>
      <c r="J44" s="13"/>
      <c r="K44" s="13"/>
    </row>
    <row r="45" spans="1:11" ht="13.5">
      <c r="A45" s="14"/>
      <c r="B45" s="15" t="s">
        <v>11</v>
      </c>
      <c r="C45" s="21">
        <f>'[9]ISP'!$C$56/100</f>
        <v>1.8806596</v>
      </c>
      <c r="D45" s="21">
        <f>'[9]ISP'!$D$56/100</f>
        <v>1.8806596</v>
      </c>
      <c r="E45" s="21">
        <v>1.1007675000000001</v>
      </c>
      <c r="F45" s="22">
        <f>'[9]ISP'!$E$56</f>
        <v>94</v>
      </c>
      <c r="G45" s="22">
        <f>'[9]ISP'!$F$56</f>
        <v>94</v>
      </c>
      <c r="H45" s="22">
        <v>62</v>
      </c>
      <c r="I45" s="22"/>
      <c r="J45" s="22"/>
      <c r="K45" s="22"/>
    </row>
    <row r="46" spans="1:11" ht="13.5">
      <c r="A46" s="14"/>
      <c r="B46" s="15" t="s">
        <v>12</v>
      </c>
      <c r="C46" s="21">
        <f>'[9]INSP'!$C$56/100</f>
        <v>15.708155900000001</v>
      </c>
      <c r="D46" s="21">
        <f>'[9]INSP'!$D$56/100</f>
        <v>15.708155900000001</v>
      </c>
      <c r="E46" s="21">
        <v>23.392845</v>
      </c>
      <c r="F46" s="22">
        <f>'[9]INSP'!$E$56</f>
        <v>4520</v>
      </c>
      <c r="G46" s="22">
        <f>'[9]INSP'!$F$56</f>
        <v>4520</v>
      </c>
      <c r="H46" s="22">
        <v>11170</v>
      </c>
      <c r="I46" s="22"/>
      <c r="J46" s="22"/>
      <c r="K46" s="22"/>
    </row>
    <row r="47" spans="1:11" ht="13.5">
      <c r="A47" s="14"/>
      <c r="B47" s="15" t="s">
        <v>13</v>
      </c>
      <c r="C47" s="21">
        <f>'[9]GSP'!$C$76/100</f>
        <v>0.04507</v>
      </c>
      <c r="D47" s="21">
        <f>'[9]GSP'!$D$76/100</f>
        <v>0.04507</v>
      </c>
      <c r="E47" s="21">
        <v>0.013807075</v>
      </c>
      <c r="F47" s="22">
        <f>'[9]GSP'!$E$76</f>
        <v>0</v>
      </c>
      <c r="G47" s="22">
        <f>'[9]GSP'!$F$76</f>
        <v>0</v>
      </c>
      <c r="H47" s="22">
        <v>0</v>
      </c>
      <c r="I47" s="22">
        <f>'[9]GSP'!$G$76</f>
        <v>324</v>
      </c>
      <c r="J47" s="22">
        <f>'[9]GSP'!$H$76</f>
        <v>324</v>
      </c>
      <c r="K47" s="22">
        <v>29</v>
      </c>
    </row>
    <row r="48" spans="1:11" ht="13.5">
      <c r="A48" s="14"/>
      <c r="B48" s="15" t="s">
        <v>14</v>
      </c>
      <c r="C48" s="21">
        <f>'[9]GNSP'!$C$76/100</f>
        <v>3.6739715260000003</v>
      </c>
      <c r="D48" s="21">
        <f>'[9]GNSP'!$D$76/100</f>
        <v>3.6739715260000003</v>
      </c>
      <c r="E48" s="21">
        <v>2.534997207</v>
      </c>
      <c r="F48" s="22">
        <f>'[9]GNSP'!$E$76</f>
        <v>7</v>
      </c>
      <c r="G48" s="22">
        <f>'[9]GNSP'!$F$76</f>
        <v>7</v>
      </c>
      <c r="H48" s="22">
        <v>8</v>
      </c>
      <c r="I48" s="22">
        <f>'[9]GNSP'!$G$76</f>
        <v>-80617</v>
      </c>
      <c r="J48" s="22">
        <f>'[9]GNSP'!$H$76</f>
        <v>-80617</v>
      </c>
      <c r="K48" s="22">
        <v>179336</v>
      </c>
    </row>
    <row r="49" spans="1:11" ht="13.5">
      <c r="A49" s="14">
        <v>10</v>
      </c>
      <c r="B49" s="18" t="s">
        <v>23</v>
      </c>
      <c r="C49" s="19"/>
      <c r="D49" s="19"/>
      <c r="E49" s="19"/>
      <c r="F49" s="20"/>
      <c r="G49" s="20"/>
      <c r="H49" s="20"/>
      <c r="I49" s="20"/>
      <c r="J49" s="20"/>
      <c r="K49" s="20"/>
    </row>
    <row r="50" spans="1:11" ht="13.5">
      <c r="A50" s="14"/>
      <c r="B50" s="15" t="s">
        <v>11</v>
      </c>
      <c r="C50" s="16">
        <f>'[10]ISP'!$C$56/100</f>
        <v>11.0253515</v>
      </c>
      <c r="D50" s="16">
        <f>'[10]ISP'!$D$56/100</f>
        <v>11.0253515</v>
      </c>
      <c r="E50" s="16">
        <v>5.283253500000001</v>
      </c>
      <c r="F50" s="17">
        <f>'[10]ISP'!$E$56</f>
        <v>828</v>
      </c>
      <c r="G50" s="17">
        <f>'[10]ISP'!$F$56</f>
        <v>828</v>
      </c>
      <c r="H50" s="17">
        <v>437</v>
      </c>
      <c r="I50" s="17"/>
      <c r="J50" s="17"/>
      <c r="K50" s="17"/>
    </row>
    <row r="51" spans="1:11" ht="13.5">
      <c r="A51" s="14"/>
      <c r="B51" s="15" t="s">
        <v>12</v>
      </c>
      <c r="C51" s="16">
        <f>'[10]INSP'!$C$56/100</f>
        <v>15.256227578</v>
      </c>
      <c r="D51" s="16">
        <f>'[10]INSP'!$D$56/100</f>
        <v>15.256227578</v>
      </c>
      <c r="E51" s="16">
        <v>32.135522348</v>
      </c>
      <c r="F51" s="17">
        <f>'[10]INSP'!$E$56</f>
        <v>4930</v>
      </c>
      <c r="G51" s="17">
        <f>'[10]INSP'!$F$56</f>
        <v>4930</v>
      </c>
      <c r="H51" s="17">
        <v>10300</v>
      </c>
      <c r="I51" s="17"/>
      <c r="J51" s="17"/>
      <c r="K51" s="17"/>
    </row>
    <row r="52" spans="1:11" ht="13.5">
      <c r="A52" s="14"/>
      <c r="B52" s="15" t="s">
        <v>13</v>
      </c>
      <c r="C52" s="16">
        <f>'[10]GSP'!$C$76/100</f>
        <v>5.157367511271384</v>
      </c>
      <c r="D52" s="16">
        <f>'[10]GSP'!$D$76/100</f>
        <v>5.157367511271384</v>
      </c>
      <c r="E52" s="16">
        <v>3.931316902948544</v>
      </c>
      <c r="F52" s="17">
        <f>'[10]GSP'!$E$76</f>
        <v>0</v>
      </c>
      <c r="G52" s="17">
        <f>'[10]GSP'!$F$76</f>
        <v>0</v>
      </c>
      <c r="H52" s="17">
        <v>0</v>
      </c>
      <c r="I52" s="17">
        <f>'[10]GSP'!$G$76</f>
        <v>21960</v>
      </c>
      <c r="J52" s="17">
        <f>'[10]GSP'!$H$76</f>
        <v>21960</v>
      </c>
      <c r="K52" s="17">
        <v>16877</v>
      </c>
    </row>
    <row r="53" spans="1:11" ht="13.5">
      <c r="A53" s="14"/>
      <c r="B53" s="15" t="s">
        <v>14</v>
      </c>
      <c r="C53" s="16">
        <f>'[10]GNSP'!$C$76/100</f>
        <v>12.593555785685142</v>
      </c>
      <c r="D53" s="16">
        <f>'[10]GNSP'!$D$76/100</f>
        <v>12.593555785685142</v>
      </c>
      <c r="E53" s="16">
        <v>8.206263353998388</v>
      </c>
      <c r="F53" s="17">
        <f>'[10]GNSP'!$E$76</f>
        <v>63</v>
      </c>
      <c r="G53" s="17">
        <f>'[10]GNSP'!$F$76</f>
        <v>63</v>
      </c>
      <c r="H53" s="17">
        <v>50</v>
      </c>
      <c r="I53" s="17">
        <f>'[10]GNSP'!$G$76</f>
        <v>157076</v>
      </c>
      <c r="J53" s="17">
        <f>'[10]GNSP'!$H$76</f>
        <v>157076</v>
      </c>
      <c r="K53" s="17">
        <v>101518</v>
      </c>
    </row>
    <row r="54" spans="1:11" ht="13.5">
      <c r="A54" s="14">
        <v>11</v>
      </c>
      <c r="B54" s="18" t="s">
        <v>24</v>
      </c>
      <c r="C54" s="19"/>
      <c r="D54" s="19"/>
      <c r="E54" s="19"/>
      <c r="F54" s="20"/>
      <c r="G54" s="20"/>
      <c r="H54" s="20"/>
      <c r="I54" s="20"/>
      <c r="J54" s="20"/>
      <c r="K54" s="20"/>
    </row>
    <row r="55" spans="1:11" ht="13.5">
      <c r="A55" s="14"/>
      <c r="B55" s="15" t="s">
        <v>11</v>
      </c>
      <c r="C55" s="16">
        <f>'[11]ISP'!$C$56/100</f>
        <v>15.741510595999998</v>
      </c>
      <c r="D55" s="16">
        <f>'[11]ISP'!$D$56/100</f>
        <v>15.741510595999998</v>
      </c>
      <c r="E55" s="16">
        <v>12.656905705</v>
      </c>
      <c r="F55" s="17">
        <f>'[11]ISP'!$E$56</f>
        <v>-1</v>
      </c>
      <c r="G55" s="17">
        <f>'[11]ISP'!$F$56</f>
        <v>-1</v>
      </c>
      <c r="H55" s="17">
        <v>102</v>
      </c>
      <c r="I55" s="17"/>
      <c r="J55" s="17"/>
      <c r="K55" s="17"/>
    </row>
    <row r="56" spans="1:11" ht="13.5">
      <c r="A56" s="14"/>
      <c r="B56" s="15" t="s">
        <v>12</v>
      </c>
      <c r="C56" s="16">
        <f>'[11]INSP'!$C$56/100</f>
        <v>109.532995431</v>
      </c>
      <c r="D56" s="16">
        <f>'[11]INSP'!$D$56/100</f>
        <v>109.532995431</v>
      </c>
      <c r="E56" s="16">
        <v>119.196681338</v>
      </c>
      <c r="F56" s="17">
        <f>'[11]INSP'!$E$56</f>
        <v>48899</v>
      </c>
      <c r="G56" s="17">
        <f>'[11]INSP'!$F$56</f>
        <v>48899</v>
      </c>
      <c r="H56" s="17">
        <v>65392</v>
      </c>
      <c r="I56" s="17"/>
      <c r="J56" s="17"/>
      <c r="K56" s="17"/>
    </row>
    <row r="57" spans="1:11" ht="13.5">
      <c r="A57" s="14"/>
      <c r="B57" s="15" t="s">
        <v>13</v>
      </c>
      <c r="C57" s="16">
        <f>'[11]GSP'!$C$76/100</f>
        <v>6.520567678</v>
      </c>
      <c r="D57" s="16">
        <f>'[11]GSP'!$D$76/100</f>
        <v>6.520567678</v>
      </c>
      <c r="E57" s="16">
        <v>1.173320965</v>
      </c>
      <c r="F57" s="17">
        <f>'[11]GSP'!$E$76</f>
        <v>10</v>
      </c>
      <c r="G57" s="17">
        <f>'[11]GSP'!$F$76</f>
        <v>10</v>
      </c>
      <c r="H57" s="17">
        <v>6</v>
      </c>
      <c r="I57" s="17">
        <f>'[11]GSP'!$G$76</f>
        <v>20860</v>
      </c>
      <c r="J57" s="17">
        <f>'[11]GSP'!$H$76</f>
        <v>20860</v>
      </c>
      <c r="K57" s="17">
        <v>365749</v>
      </c>
    </row>
    <row r="58" spans="1:11" ht="13.5">
      <c r="A58" s="14"/>
      <c r="B58" s="15" t="s">
        <v>14</v>
      </c>
      <c r="C58" s="16">
        <f>'[11]GNSP'!$C$76/100</f>
        <v>2.5755378349999996</v>
      </c>
      <c r="D58" s="16">
        <f>'[11]GNSP'!$D$76/100</f>
        <v>2.5755378349999996</v>
      </c>
      <c r="E58" s="16">
        <v>5.395748702000001</v>
      </c>
      <c r="F58" s="17">
        <f>'[11]GNSP'!$E$76</f>
        <v>195</v>
      </c>
      <c r="G58" s="17">
        <f>'[11]GNSP'!$F$76</f>
        <v>195</v>
      </c>
      <c r="H58" s="17">
        <v>161</v>
      </c>
      <c r="I58" s="17">
        <f>'[11]GNSP'!$G$76</f>
        <v>1351402</v>
      </c>
      <c r="J58" s="17">
        <f>'[11]GNSP'!$H$76</f>
        <v>1351402</v>
      </c>
      <c r="K58" s="17">
        <v>201213</v>
      </c>
    </row>
    <row r="59" spans="1:11" ht="13.5">
      <c r="A59" s="14">
        <v>12</v>
      </c>
      <c r="B59" s="18" t="s">
        <v>25</v>
      </c>
      <c r="C59" s="19"/>
      <c r="D59" s="19"/>
      <c r="E59" s="19"/>
      <c r="F59" s="20"/>
      <c r="G59" s="20"/>
      <c r="H59" s="20"/>
      <c r="I59" s="20"/>
      <c r="J59" s="20"/>
      <c r="K59" s="20"/>
    </row>
    <row r="60" spans="1:11" ht="13.5">
      <c r="A60" s="14"/>
      <c r="B60" s="15" t="s">
        <v>11</v>
      </c>
      <c r="C60" s="21">
        <f>'[12]ISP'!$C$56/100</f>
        <v>1.4177588</v>
      </c>
      <c r="D60" s="21">
        <f>'[12]ISP'!$D$56/100</f>
        <v>1.4177588</v>
      </c>
      <c r="E60" s="21">
        <v>1.2970000000000002</v>
      </c>
      <c r="F60" s="22">
        <f>'[12]ISP'!$E$56</f>
        <v>207</v>
      </c>
      <c r="G60" s="22">
        <f>'[12]ISP'!$F$56</f>
        <v>207</v>
      </c>
      <c r="H60" s="22">
        <v>321</v>
      </c>
      <c r="I60" s="22"/>
      <c r="J60" s="22"/>
      <c r="K60" s="22"/>
    </row>
    <row r="61" spans="1:11" ht="13.5">
      <c r="A61" s="14"/>
      <c r="B61" s="15" t="s">
        <v>12</v>
      </c>
      <c r="C61" s="21">
        <f>'[12]INSP'!$C$56/100</f>
        <v>17.005898868000003</v>
      </c>
      <c r="D61" s="21">
        <f>'[12]INSP'!$D$56/100</f>
        <v>17.005898868000003</v>
      </c>
      <c r="E61" s="21">
        <v>19.699469999999998</v>
      </c>
      <c r="F61" s="22">
        <f>'[12]INSP'!$E$56</f>
        <v>7645</v>
      </c>
      <c r="G61" s="22">
        <f>'[12]INSP'!$F$56</f>
        <v>7645</v>
      </c>
      <c r="H61" s="22">
        <v>8506</v>
      </c>
      <c r="I61" s="22"/>
      <c r="J61" s="22"/>
      <c r="K61" s="22"/>
    </row>
    <row r="62" spans="1:11" ht="13.5">
      <c r="A62" s="14"/>
      <c r="B62" s="15" t="s">
        <v>13</v>
      </c>
      <c r="C62" s="16">
        <f>'[12]GSP'!$C$76/100</f>
        <v>0.883191511</v>
      </c>
      <c r="D62" s="16">
        <f>'[12]GSP'!$D$76/100</f>
        <v>0.883191511</v>
      </c>
      <c r="E62" s="16">
        <v>1.9028</v>
      </c>
      <c r="F62" s="17">
        <f>'[12]GSP'!$E$76</f>
        <v>0</v>
      </c>
      <c r="G62" s="17">
        <f>'[12]GSP'!$F$76</f>
        <v>0</v>
      </c>
      <c r="H62" s="17">
        <v>0</v>
      </c>
      <c r="I62" s="17">
        <f>'[12]GSP'!$G$76</f>
        <v>810</v>
      </c>
      <c r="J62" s="17">
        <f>'[12]GSP'!$H$76</f>
        <v>810</v>
      </c>
      <c r="K62" s="17">
        <v>912</v>
      </c>
    </row>
    <row r="63" spans="1:11" ht="13.5">
      <c r="A63" s="14"/>
      <c r="B63" s="15" t="s">
        <v>14</v>
      </c>
      <c r="C63" s="16">
        <f>'[12]GNSP'!$C$76/100</f>
        <v>1.69370968</v>
      </c>
      <c r="D63" s="16">
        <f>'[12]GNSP'!$D$76/100</f>
        <v>1.69370968</v>
      </c>
      <c r="E63" s="16">
        <v>3.98</v>
      </c>
      <c r="F63" s="17">
        <f>'[12]GNSP'!$E$76</f>
        <v>29</v>
      </c>
      <c r="G63" s="17">
        <f>'[12]GNSP'!$F$76</f>
        <v>29</v>
      </c>
      <c r="H63" s="17">
        <v>20</v>
      </c>
      <c r="I63" s="17">
        <f>'[12]GNSP'!$G$76</f>
        <v>71878</v>
      </c>
      <c r="J63" s="17">
        <f>'[12]GNSP'!$H$76</f>
        <v>71878</v>
      </c>
      <c r="K63" s="17">
        <v>44048</v>
      </c>
    </row>
    <row r="64" spans="1:11" ht="13.5">
      <c r="A64" s="14">
        <v>13</v>
      </c>
      <c r="B64" s="18" t="s">
        <v>26</v>
      </c>
      <c r="C64" s="19"/>
      <c r="D64" s="19"/>
      <c r="E64" s="19"/>
      <c r="F64" s="20"/>
      <c r="G64" s="20"/>
      <c r="H64" s="20"/>
      <c r="I64" s="20"/>
      <c r="J64" s="20"/>
      <c r="K64" s="20"/>
    </row>
    <row r="65" spans="1:11" ht="13.5">
      <c r="A65" s="14"/>
      <c r="B65" s="15" t="s">
        <v>11</v>
      </c>
      <c r="C65" s="16">
        <f>'[13]ISP'!$C$56/100</f>
        <v>0.56208</v>
      </c>
      <c r="D65" s="16">
        <f>'[13]ISP'!$D$56/100</f>
        <v>0.56208</v>
      </c>
      <c r="E65" s="16">
        <v>0.71112</v>
      </c>
      <c r="F65" s="17">
        <f>'[13]ISP'!$E$56</f>
        <v>127</v>
      </c>
      <c r="G65" s="17">
        <f>'[13]ISP'!$F$56</f>
        <v>127</v>
      </c>
      <c r="H65" s="17">
        <v>175</v>
      </c>
      <c r="I65" s="17"/>
      <c r="J65" s="17"/>
      <c r="K65" s="17"/>
    </row>
    <row r="66" spans="1:11" ht="13.5">
      <c r="A66" s="14"/>
      <c r="B66" s="15" t="s">
        <v>12</v>
      </c>
      <c r="C66" s="16">
        <f>'[13]INSP'!$C$56/100</f>
        <v>1.234357</v>
      </c>
      <c r="D66" s="16">
        <f>'[13]INSP'!$D$56/100</f>
        <v>1.234357</v>
      </c>
      <c r="E66" s="16">
        <v>2.0580514</v>
      </c>
      <c r="F66" s="17">
        <f>'[13]INSP'!$E$56</f>
        <v>1331</v>
      </c>
      <c r="G66" s="17">
        <f>'[13]INSP'!$F$56</f>
        <v>1331</v>
      </c>
      <c r="H66" s="17">
        <v>2231</v>
      </c>
      <c r="I66" s="17"/>
      <c r="J66" s="17"/>
      <c r="K66" s="17"/>
    </row>
    <row r="67" spans="1:11" ht="13.5">
      <c r="A67" s="14"/>
      <c r="B67" s="15" t="s">
        <v>13</v>
      </c>
      <c r="C67" s="16">
        <f>'[13]GSP'!$C$76/100</f>
        <v>0</v>
      </c>
      <c r="D67" s="16">
        <f>'[13]GSP'!$D$76/100</f>
        <v>0</v>
      </c>
      <c r="E67" s="16">
        <v>0</v>
      </c>
      <c r="F67" s="17">
        <f>'[13]GSP'!$E$76</f>
        <v>0</v>
      </c>
      <c r="G67" s="17">
        <f>'[13]GSP'!$F$76</f>
        <v>0</v>
      </c>
      <c r="H67" s="17">
        <v>0</v>
      </c>
      <c r="I67" s="17">
        <f>'[13]GSP'!$G$76</f>
        <v>0</v>
      </c>
      <c r="J67" s="17">
        <f>'[13]GSP'!$H$76</f>
        <v>0</v>
      </c>
      <c r="K67" s="17">
        <v>0</v>
      </c>
    </row>
    <row r="68" spans="1:11" ht="13.5">
      <c r="A68" s="14"/>
      <c r="B68" s="15" t="s">
        <v>14</v>
      </c>
      <c r="C68" s="16">
        <f>'[13]GNSP'!$C$76/100</f>
        <v>0</v>
      </c>
      <c r="D68" s="16">
        <f>'[13]GNSP'!$D$76/100</f>
        <v>0</v>
      </c>
      <c r="E68" s="16">
        <v>0</v>
      </c>
      <c r="F68" s="17">
        <f>'[13]GNSP'!$E$76</f>
        <v>0</v>
      </c>
      <c r="G68" s="17">
        <f>'[13]GNSP'!$F$76</f>
        <v>0</v>
      </c>
      <c r="H68" s="17">
        <v>0</v>
      </c>
      <c r="I68" s="17">
        <f>'[13]GNSP'!$G$76</f>
        <v>0</v>
      </c>
      <c r="J68" s="17">
        <f>'[13]GNSP'!$H$76</f>
        <v>0</v>
      </c>
      <c r="K68" s="17">
        <v>0</v>
      </c>
    </row>
    <row r="69" spans="1:11" ht="13.5">
      <c r="A69" s="14">
        <v>14</v>
      </c>
      <c r="B69" s="18" t="s">
        <v>27</v>
      </c>
      <c r="C69" s="19"/>
      <c r="D69" s="19"/>
      <c r="E69" s="19"/>
      <c r="F69" s="20"/>
      <c r="G69" s="20"/>
      <c r="H69" s="20"/>
      <c r="I69" s="20"/>
      <c r="J69" s="20"/>
      <c r="K69" s="20"/>
    </row>
    <row r="70" spans="1:11" ht="13.5">
      <c r="A70" s="14"/>
      <c r="B70" s="15" t="s">
        <v>11</v>
      </c>
      <c r="C70" s="16">
        <f>'[14]ISP'!$C$56/100</f>
        <v>10.990600000000002</v>
      </c>
      <c r="D70" s="16">
        <f>'[14]ISP'!$D$56/100</f>
        <v>10.990600000000002</v>
      </c>
      <c r="E70" s="16">
        <v>13.193200000000001</v>
      </c>
      <c r="F70" s="17">
        <f>'[14]ISP'!$E$56</f>
        <v>1157</v>
      </c>
      <c r="G70" s="17">
        <f>'[14]ISP'!$F$56</f>
        <v>1157</v>
      </c>
      <c r="H70" s="17">
        <v>1488</v>
      </c>
      <c r="I70" s="17"/>
      <c r="J70" s="17"/>
      <c r="K70" s="17"/>
    </row>
    <row r="71" spans="1:11" ht="13.5">
      <c r="A71" s="14"/>
      <c r="B71" s="15" t="s">
        <v>12</v>
      </c>
      <c r="C71" s="16">
        <f>'[14]INSP'!$C$56/100</f>
        <v>7.4604</v>
      </c>
      <c r="D71" s="16">
        <f>'[14]INSP'!$D$56/100</f>
        <v>7.4604</v>
      </c>
      <c r="E71" s="24">
        <v>12.645</v>
      </c>
      <c r="F71" s="17">
        <f>'[14]INSP'!$E$56</f>
        <v>5321</v>
      </c>
      <c r="G71" s="17">
        <f>'[14]INSP'!$F$56</f>
        <v>5321</v>
      </c>
      <c r="H71" s="17">
        <v>4772</v>
      </c>
      <c r="I71" s="17"/>
      <c r="J71" s="17"/>
      <c r="K71" s="17"/>
    </row>
    <row r="72" spans="1:11" ht="13.5">
      <c r="A72" s="14"/>
      <c r="B72" s="15" t="s">
        <v>13</v>
      </c>
      <c r="C72" s="16">
        <f>'[14]GSP '!$C$76/100</f>
        <v>3.2107456</v>
      </c>
      <c r="D72" s="16">
        <f>'[14]GSP '!$D$76/100</f>
        <v>3.2107456</v>
      </c>
      <c r="E72" s="16">
        <v>1.7957102</v>
      </c>
      <c r="F72" s="17">
        <f>'[14]GSP '!$E$76</f>
        <v>0</v>
      </c>
      <c r="G72" s="17">
        <f>'[14]GSP '!$F$76</f>
        <v>0</v>
      </c>
      <c r="H72" s="17">
        <v>0</v>
      </c>
      <c r="I72" s="17">
        <f>'[14]GSP '!$G$76</f>
        <v>10051</v>
      </c>
      <c r="J72" s="17">
        <f>'[14]GSP '!$H$76</f>
        <v>10051</v>
      </c>
      <c r="K72" s="17">
        <v>7427</v>
      </c>
    </row>
    <row r="73" spans="1:11" ht="13.5">
      <c r="A73" s="14"/>
      <c r="B73" s="15" t="s">
        <v>14</v>
      </c>
      <c r="C73" s="16">
        <f>'[14]GNSP '!$C$76/100</f>
        <v>0</v>
      </c>
      <c r="D73" s="16">
        <f>'[14]GNSP '!$D$76/100</f>
        <v>0</v>
      </c>
      <c r="E73" s="16">
        <v>0</v>
      </c>
      <c r="F73" s="17">
        <f>'[14]GNSP '!$E$76</f>
        <v>0</v>
      </c>
      <c r="G73" s="17">
        <f>'[14]GNSP '!$F$76</f>
        <v>0</v>
      </c>
      <c r="H73" s="17">
        <v>0</v>
      </c>
      <c r="I73" s="17">
        <f>'[14]GNSP '!$G$76</f>
        <v>0</v>
      </c>
      <c r="J73" s="17">
        <f>'[14]GNSP '!$H$76</f>
        <v>0</v>
      </c>
      <c r="K73" s="17">
        <v>0</v>
      </c>
    </row>
    <row r="74" spans="1:11" ht="13.5">
      <c r="A74" s="14">
        <v>15</v>
      </c>
      <c r="B74" s="18" t="s">
        <v>28</v>
      </c>
      <c r="C74" s="19"/>
      <c r="D74" s="19"/>
      <c r="E74" s="16"/>
      <c r="F74" s="17"/>
      <c r="G74" s="17"/>
      <c r="H74" s="17"/>
      <c r="I74" s="17"/>
      <c r="J74" s="17"/>
      <c r="K74" s="17"/>
    </row>
    <row r="75" spans="1:11" ht="13.5">
      <c r="A75" s="14"/>
      <c r="B75" s="15" t="s">
        <v>11</v>
      </c>
      <c r="C75" s="16">
        <f>'[15]ISP'!$C$56/100</f>
        <v>0.016528775554850408</v>
      </c>
      <c r="D75" s="16">
        <f>'[15]ISP'!$D$56/100</f>
        <v>0.016528775554850408</v>
      </c>
      <c r="E75" s="16">
        <v>0.5599035450000001</v>
      </c>
      <c r="F75" s="17">
        <f>'[15]ISP'!$E$56</f>
        <v>-2</v>
      </c>
      <c r="G75" s="17">
        <f>'[15]ISP'!$F$56</f>
        <v>-2</v>
      </c>
      <c r="H75" s="17">
        <v>378</v>
      </c>
      <c r="I75" s="17"/>
      <c r="J75" s="17"/>
      <c r="K75" s="17"/>
    </row>
    <row r="76" spans="1:11" ht="13.5">
      <c r="A76" s="14"/>
      <c r="B76" s="15" t="s">
        <v>12</v>
      </c>
      <c r="C76" s="16">
        <f>'[15]INSP'!$C$56/100</f>
        <v>8.028281061562842</v>
      </c>
      <c r="D76" s="16">
        <f>'[15]INSP'!$D$56/100</f>
        <v>8.028281061562842</v>
      </c>
      <c r="E76" s="16">
        <v>20.090993625150002</v>
      </c>
      <c r="F76" s="17">
        <f>'[15]INSP'!$E$56</f>
        <v>4454</v>
      </c>
      <c r="G76" s="17">
        <f>'[15]INSP'!$F$56</f>
        <v>4454</v>
      </c>
      <c r="H76" s="17">
        <v>7851</v>
      </c>
      <c r="I76" s="17"/>
      <c r="J76" s="17"/>
      <c r="K76" s="17"/>
    </row>
    <row r="77" spans="1:11" ht="13.5">
      <c r="A77" s="14"/>
      <c r="B77" s="15" t="s">
        <v>13</v>
      </c>
      <c r="C77" s="16">
        <f>'[15]GSP'!$C$76/100</f>
        <v>1.0100156639915499</v>
      </c>
      <c r="D77" s="16">
        <f>'[15]GSP'!$D$76/100</f>
        <v>1.0100156639915499</v>
      </c>
      <c r="E77" s="16">
        <v>1.483095045911</v>
      </c>
      <c r="F77" s="17">
        <f>'[15]GSP'!$E$76</f>
        <v>0</v>
      </c>
      <c r="G77" s="17">
        <f>'[15]GSP'!$F$76</f>
        <v>0</v>
      </c>
      <c r="H77" s="17">
        <v>0</v>
      </c>
      <c r="I77" s="17">
        <f>'[15]GSP'!$G$76</f>
        <v>503</v>
      </c>
      <c r="J77" s="17">
        <f>'[15]GSP'!$H$76</f>
        <v>503</v>
      </c>
      <c r="K77" s="17">
        <v>1017</v>
      </c>
    </row>
    <row r="78" spans="1:11" ht="13.5">
      <c r="A78" s="26"/>
      <c r="B78" s="27" t="s">
        <v>14</v>
      </c>
      <c r="C78" s="28">
        <f>'[15]GNSP'!$C$76/100</f>
        <v>0</v>
      </c>
      <c r="D78" s="28">
        <f>'[15]GNSP'!$D$76/100</f>
        <v>0</v>
      </c>
      <c r="E78" s="28">
        <v>0</v>
      </c>
      <c r="F78" s="29">
        <f>'[15]GNSP'!$E$76</f>
        <v>0</v>
      </c>
      <c r="G78" s="29">
        <f>'[15]GNSP'!$F$76</f>
        <v>0</v>
      </c>
      <c r="H78" s="29">
        <v>0</v>
      </c>
      <c r="I78" s="29">
        <f>'[15]GNSP'!$G$76</f>
        <v>0</v>
      </c>
      <c r="J78" s="29">
        <f>'[15]GNSP'!$H$76</f>
        <v>0</v>
      </c>
      <c r="K78" s="29">
        <v>0</v>
      </c>
    </row>
    <row r="79" spans="1:11" ht="13.5">
      <c r="A79" s="14">
        <v>16</v>
      </c>
      <c r="B79" s="18" t="s">
        <v>29</v>
      </c>
      <c r="C79" s="19"/>
      <c r="D79" s="19"/>
      <c r="E79" s="32"/>
      <c r="F79" s="17"/>
      <c r="G79" s="17"/>
      <c r="H79" s="17"/>
      <c r="I79" s="17"/>
      <c r="J79" s="17"/>
      <c r="K79" s="17"/>
    </row>
    <row r="80" spans="1:11" ht="13.5">
      <c r="A80" s="14"/>
      <c r="B80" s="15" t="s">
        <v>11</v>
      </c>
      <c r="C80" s="16">
        <f>'[16]ISP'!$C$56/100</f>
        <v>2.4327646</v>
      </c>
      <c r="D80" s="16">
        <f>'[16]ISP'!$D$56/100</f>
        <v>2.4327646</v>
      </c>
      <c r="E80" s="32">
        <v>0.15981</v>
      </c>
      <c r="F80" s="17">
        <f>'[16]ISP'!$E$56</f>
        <v>338</v>
      </c>
      <c r="G80" s="17">
        <f>'[16]ISP'!$F$56</f>
        <v>338</v>
      </c>
      <c r="H80" s="17">
        <v>24</v>
      </c>
      <c r="I80" s="17"/>
      <c r="J80" s="17"/>
      <c r="K80" s="17"/>
    </row>
    <row r="81" spans="1:11" ht="13.5">
      <c r="A81" s="14"/>
      <c r="B81" s="15" t="s">
        <v>12</v>
      </c>
      <c r="C81" s="16">
        <f>'[16]INSP'!$C$56/100</f>
        <v>11.848834400000003</v>
      </c>
      <c r="D81" s="16">
        <f>'[16]INSP'!$D$56/100</f>
        <v>11.848834400000003</v>
      </c>
      <c r="E81" s="32">
        <v>13.110886146</v>
      </c>
      <c r="F81" s="17">
        <f>'[16]INSP'!$E$56</f>
        <v>5810</v>
      </c>
      <c r="G81" s="17">
        <f>'[16]INSP'!$F$56</f>
        <v>5810</v>
      </c>
      <c r="H81" s="17">
        <v>10567</v>
      </c>
      <c r="I81" s="17"/>
      <c r="J81" s="17"/>
      <c r="K81" s="17"/>
    </row>
    <row r="82" spans="1:11" ht="13.5">
      <c r="A82" s="14"/>
      <c r="B82" s="15" t="s">
        <v>13</v>
      </c>
      <c r="C82" s="16">
        <f>'[16]GSP'!$C$76/100</f>
        <v>0</v>
      </c>
      <c r="D82" s="16">
        <f>'[16]GSP'!$D$76/100</f>
        <v>0</v>
      </c>
      <c r="E82" s="32">
        <v>0.025858295</v>
      </c>
      <c r="F82" s="17">
        <f>'[16]GSP'!$E$76</f>
        <v>0</v>
      </c>
      <c r="G82" s="17">
        <f>'[16]GSP'!$F$76</f>
        <v>0</v>
      </c>
      <c r="H82" s="17">
        <v>0</v>
      </c>
      <c r="I82" s="17">
        <f>'[16]GSP'!$G$76</f>
        <v>0</v>
      </c>
      <c r="J82" s="17">
        <f>'[16]GSP'!$H$76</f>
        <v>0</v>
      </c>
      <c r="K82" s="17">
        <v>604</v>
      </c>
    </row>
    <row r="83" spans="1:11" ht="13.5">
      <c r="A83" s="26"/>
      <c r="B83" s="27" t="s">
        <v>14</v>
      </c>
      <c r="C83" s="28">
        <f>'[16]GNSP'!$C$76/100</f>
        <v>0.5756541750684933</v>
      </c>
      <c r="D83" s="28">
        <f>'[16]GNSP'!$D$76/100</f>
        <v>0.5756541750684933</v>
      </c>
      <c r="E83" s="34">
        <v>2.064391628</v>
      </c>
      <c r="F83" s="29">
        <f>'[16]GNSP'!$E$76</f>
        <v>10</v>
      </c>
      <c r="G83" s="29">
        <f>'[16]GNSP'!$F$76</f>
        <v>10</v>
      </c>
      <c r="H83" s="29">
        <v>7</v>
      </c>
      <c r="I83" s="29">
        <f>'[16]GNSP'!$G$76</f>
        <v>3970</v>
      </c>
      <c r="J83" s="29">
        <f>'[16]GNSP'!$H$76</f>
        <v>3970</v>
      </c>
      <c r="K83" s="29">
        <v>498181</v>
      </c>
    </row>
    <row r="84" spans="1:20" s="31" customFormat="1" ht="13.5">
      <c r="A84" s="14">
        <v>17</v>
      </c>
      <c r="B84" s="18" t="s">
        <v>30</v>
      </c>
      <c r="C84" s="19"/>
      <c r="D84" s="19"/>
      <c r="E84" s="32"/>
      <c r="F84" s="17"/>
      <c r="G84" s="17"/>
      <c r="H84" s="33"/>
      <c r="I84" s="17"/>
      <c r="J84" s="17"/>
      <c r="K84" s="17"/>
      <c r="L84" s="30"/>
      <c r="M84" s="30"/>
      <c r="N84" s="30"/>
      <c r="O84" s="8"/>
      <c r="P84" s="30"/>
      <c r="Q84" s="30"/>
      <c r="R84" s="30"/>
      <c r="S84" s="30"/>
      <c r="T84" s="35"/>
    </row>
    <row r="85" spans="1:20" s="31" customFormat="1" ht="13.5">
      <c r="A85" s="14"/>
      <c r="B85" s="15" t="s">
        <v>11</v>
      </c>
      <c r="C85" s="16">
        <f>+'[17]ISP'!$C$56/100</f>
        <v>3.2321880200000006</v>
      </c>
      <c r="D85" s="16">
        <f>+'[17]ISP'!$D$56/100</f>
        <v>3.2321880200000006</v>
      </c>
      <c r="E85" s="32">
        <v>3.8433061449999997</v>
      </c>
      <c r="F85" s="17">
        <f>+'[17]ISP'!$E$56</f>
        <v>261</v>
      </c>
      <c r="G85" s="17">
        <f>+'[17]ISP'!$F$56</f>
        <v>261</v>
      </c>
      <c r="H85" s="33">
        <v>836</v>
      </c>
      <c r="I85" s="17"/>
      <c r="J85" s="17"/>
      <c r="K85" s="17"/>
      <c r="L85" s="30"/>
      <c r="M85" s="30"/>
      <c r="N85" s="30"/>
      <c r="O85" s="30"/>
      <c r="P85" s="30"/>
      <c r="Q85" s="30"/>
      <c r="R85" s="30"/>
      <c r="S85" s="30"/>
      <c r="T85" s="35"/>
    </row>
    <row r="86" spans="1:20" s="31" customFormat="1" ht="13.5">
      <c r="A86" s="14"/>
      <c r="B86" s="15" t="s">
        <v>12</v>
      </c>
      <c r="C86" s="16">
        <f>+'[17]INSP'!$C$56/100</f>
        <v>5.061342101</v>
      </c>
      <c r="D86" s="16">
        <f>+'[17]INSP'!$D$56/100</f>
        <v>5.061342101</v>
      </c>
      <c r="E86" s="32">
        <v>12.415833336</v>
      </c>
      <c r="F86" s="17">
        <f>+'[17]INSP'!$E$56</f>
        <v>1724</v>
      </c>
      <c r="G86" s="17">
        <f>+'[17]INSP'!$F$56</f>
        <v>1724</v>
      </c>
      <c r="H86" s="33">
        <v>3724</v>
      </c>
      <c r="I86" s="17"/>
      <c r="J86" s="17"/>
      <c r="K86" s="17"/>
      <c r="L86" s="30"/>
      <c r="M86" s="30"/>
      <c r="N86" s="30"/>
      <c r="O86" s="30"/>
      <c r="P86" s="30"/>
      <c r="Q86" s="30"/>
      <c r="R86" s="30"/>
      <c r="S86" s="30"/>
      <c r="T86" s="35"/>
    </row>
    <row r="87" spans="1:20" s="31" customFormat="1" ht="13.5">
      <c r="A87" s="14"/>
      <c r="B87" s="15" t="s">
        <v>13</v>
      </c>
      <c r="C87" s="16">
        <f>+'[17]GSP'!$C$76/100</f>
        <v>0</v>
      </c>
      <c r="D87" s="16">
        <f>+'[17]GSP'!$D$76/100</f>
        <v>0</v>
      </c>
      <c r="E87" s="32">
        <v>0</v>
      </c>
      <c r="F87" s="17">
        <f>+'[17]GSP'!$E$76</f>
        <v>0</v>
      </c>
      <c r="G87" s="17">
        <f>+'[17]GSP'!$F$76</f>
        <v>0</v>
      </c>
      <c r="H87" s="33">
        <v>0</v>
      </c>
      <c r="I87" s="17">
        <f>+'[17]GSP'!$G$76</f>
        <v>0</v>
      </c>
      <c r="J87" s="17">
        <f>+'[17]GSP'!$H$76</f>
        <v>0</v>
      </c>
      <c r="K87" s="17">
        <v>0</v>
      </c>
      <c r="L87" s="30"/>
      <c r="M87" s="30"/>
      <c r="N87" s="30"/>
      <c r="O87" s="30"/>
      <c r="P87" s="30"/>
      <c r="Q87" s="30"/>
      <c r="R87" s="30"/>
      <c r="S87" s="30"/>
      <c r="T87" s="35"/>
    </row>
    <row r="88" spans="1:20" s="31" customFormat="1" ht="13.5">
      <c r="A88" s="14"/>
      <c r="B88" s="15" t="s">
        <v>14</v>
      </c>
      <c r="C88" s="16">
        <f>+'[17]GNSP'!$C$76/100</f>
        <v>0.582502535</v>
      </c>
      <c r="D88" s="16">
        <f>+'[17]GNSP'!$D$76/100</f>
        <v>0.582502535</v>
      </c>
      <c r="E88" s="32">
        <v>0.028767645</v>
      </c>
      <c r="F88" s="17">
        <f>+'[17]GNSP'!$E$76</f>
        <v>1</v>
      </c>
      <c r="G88" s="17">
        <f>+'[17]GNSP'!$F$76</f>
        <v>15</v>
      </c>
      <c r="H88" s="33">
        <v>5</v>
      </c>
      <c r="I88" s="17">
        <f>+'[17]GNSP'!$G$76</f>
        <v>117329</v>
      </c>
      <c r="J88" s="17">
        <f>+'[17]GNSP'!$H$76</f>
        <v>117329</v>
      </c>
      <c r="K88" s="17">
        <v>7434</v>
      </c>
      <c r="L88" s="30"/>
      <c r="M88" s="30"/>
      <c r="N88" s="30"/>
      <c r="O88" s="30"/>
      <c r="P88" s="30"/>
      <c r="Q88" s="30"/>
      <c r="R88" s="30"/>
      <c r="S88" s="30"/>
      <c r="T88" s="35"/>
    </row>
    <row r="89" spans="1:20" s="31" customFormat="1" ht="13.5">
      <c r="A89" s="14">
        <v>18</v>
      </c>
      <c r="B89" s="18" t="s">
        <v>31</v>
      </c>
      <c r="C89" s="19"/>
      <c r="D89" s="19"/>
      <c r="E89" s="32"/>
      <c r="F89" s="17"/>
      <c r="G89" s="17"/>
      <c r="H89" s="33"/>
      <c r="I89" s="17"/>
      <c r="J89" s="17"/>
      <c r="K89" s="17"/>
      <c r="L89" s="30"/>
      <c r="M89" s="30"/>
      <c r="N89" s="30"/>
      <c r="O89" s="8"/>
      <c r="P89" s="30"/>
      <c r="Q89" s="30"/>
      <c r="R89" s="30"/>
      <c r="S89" s="30"/>
      <c r="T89" s="35"/>
    </row>
    <row r="90" spans="1:11" ht="13.5">
      <c r="A90" s="36"/>
      <c r="B90" s="37" t="s">
        <v>11</v>
      </c>
      <c r="C90" s="38">
        <f>+'[18]ISP'!$C$56/100</f>
        <v>0.006500000000000001</v>
      </c>
      <c r="D90" s="38">
        <f>+'[18]ISP'!$D$56/100</f>
        <v>0.006500000000000001</v>
      </c>
      <c r="E90" s="39">
        <v>0.67645</v>
      </c>
      <c r="F90" s="40">
        <f>+'[18]ISP'!$E$56</f>
        <v>0</v>
      </c>
      <c r="G90" s="40">
        <f>+'[18]ISP'!$F$56</f>
        <v>0</v>
      </c>
      <c r="H90" s="41">
        <v>31</v>
      </c>
      <c r="I90" s="40"/>
      <c r="J90" s="40"/>
      <c r="K90" s="40"/>
    </row>
    <row r="91" spans="1:11" ht="13.5">
      <c r="A91" s="36"/>
      <c r="B91" s="15" t="s">
        <v>12</v>
      </c>
      <c r="C91" s="16">
        <f>+'[18]INSP'!$C$56/100</f>
        <v>43.99560495900004</v>
      </c>
      <c r="D91" s="16">
        <f>+'[18]INSP'!$D$56/100</f>
        <v>43.99560495900004</v>
      </c>
      <c r="E91" s="32">
        <v>53.178278061002175</v>
      </c>
      <c r="F91" s="17">
        <f>+'[18]INSP'!$E$56</f>
        <v>4913</v>
      </c>
      <c r="G91" s="17">
        <f>+'[18]INSP'!$F$56</f>
        <v>4913</v>
      </c>
      <c r="H91" s="33">
        <v>6385</v>
      </c>
      <c r="I91" s="17"/>
      <c r="J91" s="17"/>
      <c r="K91" s="17"/>
    </row>
    <row r="92" spans="1:11" ht="13.5">
      <c r="A92" s="36"/>
      <c r="B92" s="27" t="s">
        <v>13</v>
      </c>
      <c r="C92" s="28">
        <f>+'[18]GSP'!$C$76/100</f>
        <v>0.299596293</v>
      </c>
      <c r="D92" s="28">
        <f>+'[18]GSP'!$D$76/100</f>
        <v>0.299596293</v>
      </c>
      <c r="E92" s="34">
        <v>1.0236</v>
      </c>
      <c r="F92" s="29">
        <f>+'[18]GSP'!$E$76</f>
        <v>0</v>
      </c>
      <c r="G92" s="29">
        <f>+'[18]GSP'!$F$76</f>
        <v>0</v>
      </c>
      <c r="H92" s="42">
        <v>0</v>
      </c>
      <c r="I92" s="29">
        <f>+'[18]GSP'!$G$76</f>
        <v>110</v>
      </c>
      <c r="J92" s="29">
        <f>+'[18]GSP'!$H$76</f>
        <v>110</v>
      </c>
      <c r="K92" s="29">
        <v>574</v>
      </c>
    </row>
    <row r="93" spans="1:22" s="31" customFormat="1" ht="13.5">
      <c r="A93" s="14"/>
      <c r="B93" s="15" t="s">
        <v>14</v>
      </c>
      <c r="C93" s="16">
        <f>+'[18]GNSP'!$C$76/100</f>
        <v>0</v>
      </c>
      <c r="D93" s="16">
        <f>+'[18]GNSP'!$D$76/100</f>
        <v>0</v>
      </c>
      <c r="E93" s="32">
        <v>0</v>
      </c>
      <c r="F93" s="17">
        <f>+'[18]GNSP'!$E$76</f>
        <v>0</v>
      </c>
      <c r="G93" s="17">
        <f>+'[18]GNSP'!$F$76</f>
        <v>0</v>
      </c>
      <c r="H93" s="33">
        <v>0</v>
      </c>
      <c r="I93" s="17">
        <f>+'[18]GNSP'!$G$76</f>
        <v>0</v>
      </c>
      <c r="J93" s="17">
        <f>+'[18]GNSP'!$H$76</f>
        <v>0</v>
      </c>
      <c r="K93" s="17">
        <v>0</v>
      </c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5"/>
    </row>
    <row r="94" spans="1:21" ht="13.5">
      <c r="A94" s="36">
        <v>19</v>
      </c>
      <c r="B94" s="43" t="s">
        <v>32</v>
      </c>
      <c r="C94" s="11"/>
      <c r="D94" s="11"/>
      <c r="E94" s="44"/>
      <c r="F94" s="45"/>
      <c r="G94" s="45"/>
      <c r="H94" s="41"/>
      <c r="I94" s="45"/>
      <c r="J94" s="45"/>
      <c r="K94" s="45"/>
      <c r="L94" s="30"/>
      <c r="M94" s="30"/>
      <c r="N94" s="30"/>
      <c r="P94" s="30"/>
      <c r="Q94" s="30"/>
      <c r="R94" s="30"/>
      <c r="S94" s="30"/>
      <c r="T94" s="30"/>
      <c r="U94" s="30"/>
    </row>
    <row r="95" spans="1:21" ht="13.5">
      <c r="A95" s="36"/>
      <c r="B95" s="15" t="s">
        <v>11</v>
      </c>
      <c r="C95" s="16">
        <f>+'[19]ISP'!$C$56/100</f>
        <v>2.2651584704000007</v>
      </c>
      <c r="D95" s="16">
        <f>+'[19]ISP'!$D$56/100</f>
        <v>2.2651584704000007</v>
      </c>
      <c r="E95" s="32">
        <v>0.376785505</v>
      </c>
      <c r="F95" s="17">
        <f>+'[19]ISP'!$E$56</f>
        <v>110</v>
      </c>
      <c r="G95" s="17">
        <f>+'[19]ISP'!$F$56</f>
        <v>110</v>
      </c>
      <c r="H95" s="33">
        <v>23</v>
      </c>
      <c r="I95" s="17"/>
      <c r="J95" s="17"/>
      <c r="K95" s="17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3.5">
      <c r="A96" s="36"/>
      <c r="B96" s="15" t="s">
        <v>12</v>
      </c>
      <c r="C96" s="16">
        <f>+'[19]INSP'!$C$56/100</f>
        <v>5.897971565399998</v>
      </c>
      <c r="D96" s="16">
        <f>+'[19]INSP'!$D$56/100</f>
        <v>5.897971565399998</v>
      </c>
      <c r="E96" s="32">
        <v>6.28804984</v>
      </c>
      <c r="F96" s="17">
        <f>+'[19]INSP'!$E$56</f>
        <v>2443</v>
      </c>
      <c r="G96" s="17">
        <f>+'[19]INSP'!$F$56</f>
        <v>2443</v>
      </c>
      <c r="H96" s="33">
        <v>1649</v>
      </c>
      <c r="I96" s="17"/>
      <c r="J96" s="17"/>
      <c r="K96" s="17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13.5">
      <c r="A97" s="36"/>
      <c r="B97" s="15" t="s">
        <v>13</v>
      </c>
      <c r="C97" s="16">
        <f>+'[19]GSP'!$C$76/100</f>
        <v>0.0465547338</v>
      </c>
      <c r="D97" s="16">
        <f>+'[19]GSP'!$D$76/100</f>
        <v>0.0465547338</v>
      </c>
      <c r="E97" s="32">
        <v>0.049131815</v>
      </c>
      <c r="F97" s="17">
        <f>+'[19]GSP'!$E$76</f>
        <v>0</v>
      </c>
      <c r="G97" s="17">
        <f>+'[19]GSP'!$F$76</f>
        <v>0</v>
      </c>
      <c r="H97" s="33">
        <v>0</v>
      </c>
      <c r="I97" s="17">
        <f>+'[19]GSP'!$G$76</f>
        <v>109</v>
      </c>
      <c r="J97" s="17">
        <f>+'[19]GSP'!$H$76</f>
        <v>109</v>
      </c>
      <c r="K97" s="17">
        <v>110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13.5">
      <c r="A98" s="36"/>
      <c r="B98" s="27" t="s">
        <v>14</v>
      </c>
      <c r="C98" s="28">
        <f>+'[19]GNSP'!$C$76/100</f>
        <v>0</v>
      </c>
      <c r="D98" s="28">
        <f>+'[19]GNSP'!$D$76/100</f>
        <v>0</v>
      </c>
      <c r="E98" s="34">
        <v>0</v>
      </c>
      <c r="F98" s="29">
        <f>+'[19]GNSP'!$E$76</f>
        <v>0</v>
      </c>
      <c r="G98" s="29">
        <f>+'[19]GNSP'!$F$76</f>
        <v>0</v>
      </c>
      <c r="H98" s="42">
        <v>0</v>
      </c>
      <c r="I98" s="29">
        <f>+'[19]GNSP'!$G$76</f>
        <v>0</v>
      </c>
      <c r="J98" s="29">
        <f>+'[19]GNSP'!$H$76</f>
        <v>0</v>
      </c>
      <c r="K98" s="29">
        <v>0</v>
      </c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2" s="31" customFormat="1" ht="13.5">
      <c r="A99" s="14">
        <v>20</v>
      </c>
      <c r="B99" s="46" t="s">
        <v>33</v>
      </c>
      <c r="C99" s="16"/>
      <c r="D99" s="16"/>
      <c r="E99" s="32"/>
      <c r="F99" s="17"/>
      <c r="G99" s="17"/>
      <c r="H99" s="33"/>
      <c r="I99" s="17"/>
      <c r="J99" s="17"/>
      <c r="K99" s="17"/>
      <c r="L99" s="30"/>
      <c r="M99" s="30"/>
      <c r="N99" s="30"/>
      <c r="O99" s="8"/>
      <c r="P99" s="30"/>
      <c r="Q99" s="30"/>
      <c r="R99" s="30"/>
      <c r="S99" s="30"/>
      <c r="T99" s="30"/>
      <c r="U99" s="30"/>
      <c r="V99" s="35"/>
    </row>
    <row r="100" spans="1:22" s="31" customFormat="1" ht="13.5">
      <c r="A100" s="14"/>
      <c r="B100" s="15" t="s">
        <v>11</v>
      </c>
      <c r="C100" s="16">
        <f>+'[20]ISP'!$C$56/100</f>
        <v>1.5076785000000001</v>
      </c>
      <c r="D100" s="16">
        <f>+'[20]ISP'!$D$56/100</f>
        <v>1.5076785000000001</v>
      </c>
      <c r="E100" s="32">
        <v>0.27419</v>
      </c>
      <c r="F100" s="17">
        <f>+'[20]ISP'!$E$56</f>
        <v>142</v>
      </c>
      <c r="G100" s="17">
        <f>+'[20]ISP'!$F$56</f>
        <v>142</v>
      </c>
      <c r="H100" s="33">
        <v>44</v>
      </c>
      <c r="I100" s="17"/>
      <c r="J100" s="17"/>
      <c r="K100" s="17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5"/>
    </row>
    <row r="101" spans="1:22" s="31" customFormat="1" ht="13.5">
      <c r="A101" s="14"/>
      <c r="B101" s="15" t="s">
        <v>12</v>
      </c>
      <c r="C101" s="16">
        <f>+'[20]INSP'!$C$56/100</f>
        <v>5.955838099999999</v>
      </c>
      <c r="D101" s="16">
        <f>+'[20]INSP'!$D$56/100</f>
        <v>5.955838099999999</v>
      </c>
      <c r="E101" s="32">
        <v>5.4725012</v>
      </c>
      <c r="F101" s="17">
        <f>+'[20]INSP'!$E$56</f>
        <v>4152</v>
      </c>
      <c r="G101" s="17">
        <f>+'[20]INSP'!$F$56</f>
        <v>4152</v>
      </c>
      <c r="H101" s="33">
        <v>2305</v>
      </c>
      <c r="I101" s="17"/>
      <c r="J101" s="17"/>
      <c r="K101" s="17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5"/>
    </row>
    <row r="102" spans="1:22" s="31" customFormat="1" ht="13.5">
      <c r="A102" s="14"/>
      <c r="B102" s="15" t="s">
        <v>13</v>
      </c>
      <c r="C102" s="16">
        <f>+'[20]GSP'!$C$76/100</f>
        <v>0</v>
      </c>
      <c r="D102" s="16">
        <f>+'[20]GSP'!$D$76/100</f>
        <v>0</v>
      </c>
      <c r="E102" s="32">
        <v>0</v>
      </c>
      <c r="F102" s="17">
        <f>+'[20]GSP'!$E$76</f>
        <v>0</v>
      </c>
      <c r="G102" s="17">
        <f>+'[20]GSP'!$F$76</f>
        <v>0</v>
      </c>
      <c r="H102" s="33">
        <v>0</v>
      </c>
      <c r="I102" s="17">
        <f>+'[20]GSP'!$G$76</f>
        <v>0</v>
      </c>
      <c r="J102" s="17">
        <f>+'[20]GSP'!$H$76</f>
        <v>0</v>
      </c>
      <c r="K102" s="17">
        <v>0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5"/>
    </row>
    <row r="103" spans="1:11" ht="13.5">
      <c r="A103" s="36"/>
      <c r="B103" s="47" t="s">
        <v>14</v>
      </c>
      <c r="C103" s="48">
        <f>+'[20]GNSP'!$C$76/100</f>
        <v>0</v>
      </c>
      <c r="D103" s="48">
        <f>+'[20]GNSP'!$D$76/100</f>
        <v>0</v>
      </c>
      <c r="E103" s="44">
        <v>0</v>
      </c>
      <c r="F103" s="45">
        <f>+'[20]GNSP'!$E$76</f>
        <v>0</v>
      </c>
      <c r="G103" s="45">
        <f>+'[20]GNSP'!$F$76</f>
        <v>0</v>
      </c>
      <c r="H103" s="41">
        <v>0</v>
      </c>
      <c r="I103" s="45">
        <f>+'[20]GNSP'!$G$76</f>
        <v>0</v>
      </c>
      <c r="J103" s="45">
        <f>+'[20]GNSP'!$H$76</f>
        <v>0</v>
      </c>
      <c r="K103" s="45">
        <v>0</v>
      </c>
    </row>
    <row r="104" spans="1:22" s="31" customFormat="1" ht="13.5">
      <c r="A104" s="14">
        <v>21</v>
      </c>
      <c r="B104" s="46" t="s">
        <v>34</v>
      </c>
      <c r="C104" s="16"/>
      <c r="D104" s="16"/>
      <c r="E104" s="32"/>
      <c r="F104" s="17"/>
      <c r="G104" s="17"/>
      <c r="H104" s="33"/>
      <c r="I104" s="17"/>
      <c r="J104" s="17"/>
      <c r="K104" s="17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5"/>
    </row>
    <row r="105" spans="1:22" s="31" customFormat="1" ht="13.5">
      <c r="A105" s="14"/>
      <c r="B105" s="15" t="s">
        <v>11</v>
      </c>
      <c r="C105" s="16">
        <f>+'[21]ISP'!$C$56/100</f>
        <v>16.202629999999996</v>
      </c>
      <c r="D105" s="16">
        <f>+'[21]ISP'!$D$56/100</f>
        <v>16.202629999999996</v>
      </c>
      <c r="E105" s="32">
        <v>5.3987923</v>
      </c>
      <c r="F105" s="17">
        <f>+'[21]ISP'!$E$56</f>
        <v>1002</v>
      </c>
      <c r="G105" s="17">
        <f>+'[21]ISP'!$F$56</f>
        <v>1002</v>
      </c>
      <c r="H105" s="33">
        <v>346</v>
      </c>
      <c r="I105" s="17"/>
      <c r="J105" s="17"/>
      <c r="K105" s="17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5"/>
    </row>
    <row r="106" spans="1:22" s="31" customFormat="1" ht="13.5">
      <c r="A106" s="14"/>
      <c r="B106" s="15" t="s">
        <v>12</v>
      </c>
      <c r="C106" s="16">
        <f>+'[21]INSP'!$C$56/100</f>
        <v>7.690812364999999</v>
      </c>
      <c r="D106" s="16">
        <f>+'[21]INSP'!$D$56/100</f>
        <v>7.690812364999999</v>
      </c>
      <c r="E106" s="32">
        <v>4.639227967</v>
      </c>
      <c r="F106" s="17">
        <f>+'[21]INSP'!$E$56</f>
        <v>2177</v>
      </c>
      <c r="G106" s="17">
        <f>+'[21]INSP'!$F$56</f>
        <v>2177</v>
      </c>
      <c r="H106" s="33">
        <v>1339</v>
      </c>
      <c r="I106" s="17"/>
      <c r="J106" s="17"/>
      <c r="K106" s="17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5"/>
    </row>
    <row r="107" spans="1:22" s="31" customFormat="1" ht="13.5">
      <c r="A107" s="14"/>
      <c r="B107" s="15" t="s">
        <v>13</v>
      </c>
      <c r="C107" s="16">
        <f>+'[21]GSP'!$C$76/100</f>
        <v>1.3970585612946507</v>
      </c>
      <c r="D107" s="16">
        <f>+'[21]GSP'!$D$76/100</f>
        <v>1.3970585612946507</v>
      </c>
      <c r="E107" s="32">
        <v>2.3808000000000002</v>
      </c>
      <c r="F107" s="17">
        <f>+'[21]GSP'!$E$76</f>
        <v>0</v>
      </c>
      <c r="G107" s="17">
        <f>+'[21]GSP'!$F$76</f>
        <v>0</v>
      </c>
      <c r="H107" s="33">
        <v>0</v>
      </c>
      <c r="I107" s="17">
        <f>+'[21]GSP'!$G$76</f>
        <v>686</v>
      </c>
      <c r="J107" s="17">
        <f>+'[21]GSP'!$H$76</f>
        <v>686</v>
      </c>
      <c r="K107" s="17">
        <v>572</v>
      </c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5"/>
    </row>
    <row r="108" spans="1:11" ht="13.5">
      <c r="A108" s="36"/>
      <c r="B108" s="47" t="s">
        <v>14</v>
      </c>
      <c r="C108" s="48">
        <f>+'[21]GNSP'!$C$76/100</f>
        <v>0.03047448127436306</v>
      </c>
      <c r="D108" s="48">
        <f>+'[21]GNSP'!$D$76/100</f>
        <v>0.03047448127436306</v>
      </c>
      <c r="E108" s="44">
        <v>0.507</v>
      </c>
      <c r="F108" s="45">
        <f>+'[21]GNSP'!$E$76</f>
        <v>1</v>
      </c>
      <c r="G108" s="45">
        <f>+'[21]GNSP'!$F$76</f>
        <v>1</v>
      </c>
      <c r="H108" s="41">
        <v>1</v>
      </c>
      <c r="I108" s="45">
        <f>+'[21]GNSP'!$G$76</f>
        <v>892</v>
      </c>
      <c r="J108" s="45">
        <f>+'[21]GNSP'!$H$76</f>
        <v>892</v>
      </c>
      <c r="K108" s="45">
        <v>5536</v>
      </c>
    </row>
    <row r="109" spans="1:22" s="31" customFormat="1" ht="13.5">
      <c r="A109" s="14">
        <v>22</v>
      </c>
      <c r="B109" s="46" t="s">
        <v>35</v>
      </c>
      <c r="C109" s="16"/>
      <c r="D109" s="16"/>
      <c r="E109" s="32"/>
      <c r="F109" s="17"/>
      <c r="G109" s="17"/>
      <c r="H109" s="33"/>
      <c r="I109" s="17"/>
      <c r="J109" s="17"/>
      <c r="K109" s="33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5"/>
    </row>
    <row r="110" spans="1:22" s="31" customFormat="1" ht="13.5">
      <c r="A110" s="14"/>
      <c r="B110" s="15" t="s">
        <v>11</v>
      </c>
      <c r="C110" s="16">
        <f>+'[22]ISP'!$C$56/100</f>
        <v>45.706838</v>
      </c>
      <c r="D110" s="16">
        <f>+'[22]ISP'!$D$56/100</f>
        <v>45.706838</v>
      </c>
      <c r="E110" s="32">
        <v>6.48575</v>
      </c>
      <c r="F110" s="17">
        <f>+'[22]ISP'!$E$56</f>
        <v>4255</v>
      </c>
      <c r="G110" s="17">
        <f>+'[22]ISP'!$F$56</f>
        <v>4255</v>
      </c>
      <c r="H110" s="33">
        <v>655</v>
      </c>
      <c r="I110" s="17"/>
      <c r="J110" s="17"/>
      <c r="K110" s="33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5"/>
    </row>
    <row r="111" spans="1:22" s="31" customFormat="1" ht="13.5">
      <c r="A111" s="14"/>
      <c r="B111" s="15" t="s">
        <v>12</v>
      </c>
      <c r="C111" s="16">
        <f>+'[22]INSP'!$C$56/100</f>
        <v>9.0769111</v>
      </c>
      <c r="D111" s="16">
        <f>+'[22]INSP'!$D$56/100</f>
        <v>9.0769111</v>
      </c>
      <c r="E111" s="32">
        <v>28.984340200000002</v>
      </c>
      <c r="F111" s="17">
        <f>+'[22]INSP'!$E$56</f>
        <v>3430</v>
      </c>
      <c r="G111" s="17">
        <f>+'[22]INSP'!$F$56</f>
        <v>3430</v>
      </c>
      <c r="H111" s="33">
        <v>8957</v>
      </c>
      <c r="I111" s="17"/>
      <c r="J111" s="17"/>
      <c r="K111" s="33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5"/>
    </row>
    <row r="112" spans="1:22" s="31" customFormat="1" ht="13.5">
      <c r="A112" s="14"/>
      <c r="B112" s="15" t="s">
        <v>13</v>
      </c>
      <c r="C112" s="16">
        <f>+'[22]GSP'!$C$76/100</f>
        <v>0.74502931</v>
      </c>
      <c r="D112" s="16">
        <f>+'[22]GSP'!$D$76/100</f>
        <v>0.74502931</v>
      </c>
      <c r="E112" s="32">
        <v>0</v>
      </c>
      <c r="F112" s="17">
        <f>+'[22]GSP'!$E$76</f>
        <v>0</v>
      </c>
      <c r="G112" s="17">
        <f>+'[22]GSP'!$F$76</f>
        <v>0</v>
      </c>
      <c r="H112" s="33">
        <v>0</v>
      </c>
      <c r="I112" s="17">
        <f>+'[22]GSP'!$G$76</f>
        <v>424</v>
      </c>
      <c r="J112" s="17">
        <f>+'[22]GSP'!$H$76</f>
        <v>424</v>
      </c>
      <c r="K112" s="31">
        <v>0</v>
      </c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5"/>
    </row>
    <row r="113" spans="1:11" ht="14.25" thickBot="1">
      <c r="A113" s="36"/>
      <c r="B113" s="47" t="s">
        <v>14</v>
      </c>
      <c r="C113" s="48">
        <f>+'[22]GNSP'!$C$76/100</f>
        <v>0.7231550390000001</v>
      </c>
      <c r="D113" s="48">
        <f>+'[22]GNSP'!$D$76/100</f>
        <v>0.7231550390000001</v>
      </c>
      <c r="E113" s="44">
        <v>0</v>
      </c>
      <c r="F113" s="45">
        <f>+'[22]GNSP'!$E$76</f>
        <v>7</v>
      </c>
      <c r="G113" s="45">
        <f>+'[22]GNSP'!$F$76</f>
        <v>7</v>
      </c>
      <c r="H113" s="41">
        <v>0</v>
      </c>
      <c r="I113" s="45">
        <f>+'[22]GNSP'!$G$76</f>
        <v>7084</v>
      </c>
      <c r="J113" s="45">
        <f>+'[22]GNSP'!$H$76</f>
        <v>7084</v>
      </c>
      <c r="K113" s="49">
        <v>0</v>
      </c>
    </row>
    <row r="114" spans="1:11" s="55" customFormat="1" ht="13.5">
      <c r="A114" s="50"/>
      <c r="B114" s="51" t="s">
        <v>36</v>
      </c>
      <c r="C114" s="52"/>
      <c r="D114" s="52"/>
      <c r="E114" s="52"/>
      <c r="F114" s="53"/>
      <c r="G114" s="53"/>
      <c r="H114" s="53"/>
      <c r="I114" s="53"/>
      <c r="J114" s="53"/>
      <c r="K114" s="54"/>
    </row>
    <row r="115" spans="1:11" s="55" customFormat="1" ht="12.75">
      <c r="A115" s="56"/>
      <c r="B115" s="57" t="s">
        <v>11</v>
      </c>
      <c r="C115" s="12">
        <f aca="true" t="shared" si="0" ref="C115:K118">+C5+C10+C15+C20+C25+C30+C35+C40+C45+C50+C55+C60+C65+C70+C75+C80+C85+C90+C95+C100+C105+C110</f>
        <v>222.9465328759549</v>
      </c>
      <c r="D115" s="12">
        <f t="shared" si="0"/>
        <v>222.9465328759549</v>
      </c>
      <c r="E115" s="12">
        <f t="shared" si="0"/>
        <v>115.38433160099997</v>
      </c>
      <c r="F115" s="12">
        <f>+F5+F10+F15+F20+F25+F30+F35+F40+F45+F50+F55+F60+F65+F70+F75+F80+F85+F90+F95+F100+F105+F110</f>
        <v>21260</v>
      </c>
      <c r="G115" s="12">
        <f>+G5+G10+G15+G20+G25+G30+G35+G40+G45+G50+G55+G60+G65+G70+G75+G80+G85+G90+G95+G100+G105+G110</f>
        <v>21260</v>
      </c>
      <c r="H115" s="54">
        <f>+H5+H10+H15+H20+H25+H30+H35+H40+H45+H50+H55+H60+H65+H70+H75+H80+H85+H90+H95+H100+H105+H110</f>
        <v>39004</v>
      </c>
      <c r="I115" s="12"/>
      <c r="J115" s="12"/>
      <c r="K115" s="12"/>
    </row>
    <row r="116" spans="1:11" s="55" customFormat="1" ht="12.75">
      <c r="A116" s="56"/>
      <c r="B116" s="57" t="s">
        <v>12</v>
      </c>
      <c r="C116" s="12">
        <f t="shared" si="0"/>
        <v>708.5522346730631</v>
      </c>
      <c r="D116" s="12">
        <f t="shared" si="0"/>
        <v>708.5522346730631</v>
      </c>
      <c r="E116" s="12">
        <f t="shared" si="0"/>
        <v>1214.0238479091522</v>
      </c>
      <c r="F116" s="54">
        <f t="shared" si="0"/>
        <v>395779</v>
      </c>
      <c r="G116" s="54">
        <f t="shared" si="0"/>
        <v>395779</v>
      </c>
      <c r="H116" s="54">
        <f t="shared" si="0"/>
        <v>676912</v>
      </c>
      <c r="I116" s="54"/>
      <c r="J116" s="54"/>
      <c r="K116" s="54"/>
    </row>
    <row r="117" spans="1:11" s="55" customFormat="1" ht="12.75">
      <c r="A117" s="56"/>
      <c r="B117" s="57" t="s">
        <v>13</v>
      </c>
      <c r="C117" s="12">
        <f t="shared" si="0"/>
        <v>178.68503910443033</v>
      </c>
      <c r="D117" s="12">
        <f t="shared" si="0"/>
        <v>178.68503910443033</v>
      </c>
      <c r="E117" s="12">
        <f t="shared" si="0"/>
        <v>38.85248295115489</v>
      </c>
      <c r="F117" s="54">
        <f t="shared" si="0"/>
        <v>92</v>
      </c>
      <c r="G117" s="54">
        <f t="shared" si="0"/>
        <v>92</v>
      </c>
      <c r="H117" s="54">
        <f t="shared" si="0"/>
        <v>141</v>
      </c>
      <c r="I117" s="54">
        <f t="shared" si="0"/>
        <v>266027</v>
      </c>
      <c r="J117" s="54">
        <f t="shared" si="0"/>
        <v>266027</v>
      </c>
      <c r="K117" s="54">
        <f t="shared" si="0"/>
        <v>562901</v>
      </c>
    </row>
    <row r="118" spans="1:11" s="55" customFormat="1" ht="13.5" thickBot="1">
      <c r="A118" s="58"/>
      <c r="B118" s="59" t="s">
        <v>14</v>
      </c>
      <c r="C118" s="12">
        <f t="shared" si="0"/>
        <v>234.41431369284786</v>
      </c>
      <c r="D118" s="12">
        <f t="shared" si="0"/>
        <v>234.41431369284786</v>
      </c>
      <c r="E118" s="12">
        <f t="shared" si="0"/>
        <v>204.37752984939553</v>
      </c>
      <c r="F118" s="54">
        <f t="shared" si="0"/>
        <v>452</v>
      </c>
      <c r="G118" s="54">
        <f t="shared" si="0"/>
        <v>466</v>
      </c>
      <c r="H118" s="54">
        <f t="shared" si="0"/>
        <v>541</v>
      </c>
      <c r="I118" s="54">
        <f t="shared" si="0"/>
        <v>2626630</v>
      </c>
      <c r="J118" s="54">
        <f t="shared" si="0"/>
        <v>2626630</v>
      </c>
      <c r="K118" s="54">
        <f t="shared" si="0"/>
        <v>2905198</v>
      </c>
    </row>
    <row r="119" spans="1:11" s="55" customFormat="1" ht="13.5">
      <c r="A119" s="60">
        <v>23</v>
      </c>
      <c r="B119" s="51" t="s">
        <v>37</v>
      </c>
      <c r="C119" s="61"/>
      <c r="D119" s="61"/>
      <c r="E119" s="12"/>
      <c r="F119" s="53"/>
      <c r="G119" s="53"/>
      <c r="H119" s="54"/>
      <c r="I119" s="53"/>
      <c r="J119" s="53"/>
      <c r="K119" s="54"/>
    </row>
    <row r="120" spans="1:11" s="55" customFormat="1" ht="13.5">
      <c r="A120" s="62"/>
      <c r="B120" s="63" t="s">
        <v>11</v>
      </c>
      <c r="C120" s="16">
        <f>'[23]ISP'!$C$56/100</f>
        <v>853.5929</v>
      </c>
      <c r="D120" s="16">
        <f>'[23]ISP'!$D$56/100</f>
        <v>853.5929</v>
      </c>
      <c r="E120" s="16">
        <v>1610.671</v>
      </c>
      <c r="F120" s="33">
        <f>'[23]ISP'!$E$56</f>
        <v>146753.0970724191</v>
      </c>
      <c r="G120" s="33">
        <f>'[23]ISP'!$F$56</f>
        <v>146753.0970724191</v>
      </c>
      <c r="H120" s="64">
        <v>268824</v>
      </c>
      <c r="I120" s="33"/>
      <c r="J120" s="33"/>
      <c r="K120" s="64"/>
    </row>
    <row r="121" spans="1:11" s="55" customFormat="1" ht="13.5">
      <c r="A121" s="62"/>
      <c r="B121" s="63" t="s">
        <v>12</v>
      </c>
      <c r="C121" s="16">
        <f>'[23]INSP'!$C$56/100</f>
        <v>1151.0558</v>
      </c>
      <c r="D121" s="16">
        <f>'[23]INSP'!$D$56/100</f>
        <v>1151.0558</v>
      </c>
      <c r="E121" s="16">
        <v>1446.0191999999997</v>
      </c>
      <c r="F121" s="33">
        <f>'[23]INSP'!$E$56</f>
        <v>1279257.3545638558</v>
      </c>
      <c r="G121" s="33">
        <f>'[23]INSP'!$F$56</f>
        <v>1279257.3545638558</v>
      </c>
      <c r="H121" s="64">
        <v>1449607</v>
      </c>
      <c r="I121" s="33"/>
      <c r="J121" s="33"/>
      <c r="K121" s="64"/>
    </row>
    <row r="122" spans="1:11" s="55" customFormat="1" ht="13.5">
      <c r="A122" s="62"/>
      <c r="B122" s="63" t="s">
        <v>13</v>
      </c>
      <c r="C122" s="16">
        <f>'[23]GSP'!$C$76/100</f>
        <v>886.456231</v>
      </c>
      <c r="D122" s="16">
        <f>'[23]GSP'!$D$76/100</f>
        <v>886.456231</v>
      </c>
      <c r="E122" s="16">
        <v>1036.9988</v>
      </c>
      <c r="F122" s="33">
        <f>'[23]GSP'!$E$76</f>
        <v>486</v>
      </c>
      <c r="G122" s="33">
        <f>'[23]GSP'!$F$76</f>
        <v>486</v>
      </c>
      <c r="H122" s="64">
        <v>832</v>
      </c>
      <c r="I122" s="33">
        <f>'[23]GSP'!$G$76</f>
        <v>326430</v>
      </c>
      <c r="J122" s="33">
        <f>'[23]GSP'!$H$76</f>
        <v>326430</v>
      </c>
      <c r="K122" s="33">
        <v>864579</v>
      </c>
    </row>
    <row r="123" spans="1:11" s="55" customFormat="1" ht="14.25" thickBot="1">
      <c r="A123" s="65"/>
      <c r="B123" s="66" t="s">
        <v>14</v>
      </c>
      <c r="C123" s="67">
        <f>'[23]GNSP'!$C$76/100</f>
        <v>827.663492</v>
      </c>
      <c r="D123" s="67">
        <f>'[23]GNSP'!$D$76/100</f>
        <v>827.663492</v>
      </c>
      <c r="E123" s="67">
        <v>79.99990000000001</v>
      </c>
      <c r="F123" s="68">
        <f>'[23]GNSP'!$E$76</f>
        <v>214</v>
      </c>
      <c r="G123" s="68">
        <f>'[23]GNSP'!$F$76</f>
        <v>214</v>
      </c>
      <c r="H123" s="69">
        <v>0</v>
      </c>
      <c r="I123" s="68">
        <f>'[23]GNSP'!$G$76</f>
        <v>97605</v>
      </c>
      <c r="J123" s="68">
        <f>'[23]GNSP'!$H$76</f>
        <v>97605</v>
      </c>
      <c r="K123" s="68">
        <v>54125</v>
      </c>
    </row>
    <row r="124" spans="1:11" s="55" customFormat="1" ht="13.5">
      <c r="A124" s="70"/>
      <c r="B124" s="71" t="s">
        <v>38</v>
      </c>
      <c r="C124" s="12"/>
      <c r="D124" s="12"/>
      <c r="E124" s="72"/>
      <c r="F124" s="54"/>
      <c r="G124" s="54"/>
      <c r="H124" s="73"/>
      <c r="I124" s="54"/>
      <c r="J124" s="54"/>
      <c r="K124" s="73"/>
    </row>
    <row r="125" spans="1:11" s="55" customFormat="1" ht="12.75">
      <c r="A125" s="74"/>
      <c r="B125" s="57" t="s">
        <v>11</v>
      </c>
      <c r="C125" s="75">
        <f>+C120+C115</f>
        <v>1076.5394328759548</v>
      </c>
      <c r="D125" s="75">
        <f aca="true" t="shared" si="1" ref="D125:E128">+D120+D115</f>
        <v>1076.5394328759548</v>
      </c>
      <c r="E125" s="75">
        <f t="shared" si="1"/>
        <v>1726.055331601</v>
      </c>
      <c r="F125" s="76">
        <f aca="true" t="shared" si="2" ref="F125:K128">F115+F120</f>
        <v>168013.0970724191</v>
      </c>
      <c r="G125" s="76">
        <f t="shared" si="2"/>
        <v>168013.0970724191</v>
      </c>
      <c r="H125" s="76">
        <f t="shared" si="2"/>
        <v>307828</v>
      </c>
      <c r="I125" s="76"/>
      <c r="J125" s="76"/>
      <c r="K125" s="76"/>
    </row>
    <row r="126" spans="1:11" s="55" customFormat="1" ht="12.75">
      <c r="A126" s="74"/>
      <c r="B126" s="57" t="s">
        <v>12</v>
      </c>
      <c r="C126" s="75">
        <f>+C121+C116</f>
        <v>1859.6080346730632</v>
      </c>
      <c r="D126" s="75">
        <f t="shared" si="1"/>
        <v>1859.6080346730632</v>
      </c>
      <c r="E126" s="75">
        <f t="shared" si="1"/>
        <v>2660.043047909152</v>
      </c>
      <c r="F126" s="76">
        <f t="shared" si="2"/>
        <v>1675036.3545638558</v>
      </c>
      <c r="G126" s="76">
        <f t="shared" si="2"/>
        <v>1675036.3545638558</v>
      </c>
      <c r="H126" s="76">
        <f t="shared" si="2"/>
        <v>2126519</v>
      </c>
      <c r="I126" s="76"/>
      <c r="J126" s="76"/>
      <c r="K126" s="76"/>
    </row>
    <row r="127" spans="1:11" s="55" customFormat="1" ht="12.75">
      <c r="A127" s="74"/>
      <c r="B127" s="57" t="s">
        <v>13</v>
      </c>
      <c r="C127" s="75">
        <f>+C122+C117</f>
        <v>1065.1412701044303</v>
      </c>
      <c r="D127" s="75">
        <f t="shared" si="1"/>
        <v>1065.1412701044303</v>
      </c>
      <c r="E127" s="75">
        <f t="shared" si="1"/>
        <v>1075.8512829511549</v>
      </c>
      <c r="F127" s="76">
        <f t="shared" si="2"/>
        <v>578</v>
      </c>
      <c r="G127" s="76">
        <f t="shared" si="2"/>
        <v>578</v>
      </c>
      <c r="H127" s="76">
        <f t="shared" si="2"/>
        <v>973</v>
      </c>
      <c r="I127" s="76">
        <f t="shared" si="2"/>
        <v>592457</v>
      </c>
      <c r="J127" s="76">
        <f t="shared" si="2"/>
        <v>592457</v>
      </c>
      <c r="K127" s="76">
        <f t="shared" si="2"/>
        <v>1427480</v>
      </c>
    </row>
    <row r="128" spans="1:11" s="55" customFormat="1" ht="13.5" thickBot="1">
      <c r="A128" s="77"/>
      <c r="B128" s="59" t="s">
        <v>14</v>
      </c>
      <c r="C128" s="78">
        <f>+C123+C118</f>
        <v>1062.077805692848</v>
      </c>
      <c r="D128" s="78">
        <f t="shared" si="1"/>
        <v>1062.077805692848</v>
      </c>
      <c r="E128" s="78">
        <f t="shared" si="1"/>
        <v>284.3774298493955</v>
      </c>
      <c r="F128" s="79">
        <f t="shared" si="2"/>
        <v>666</v>
      </c>
      <c r="G128" s="79">
        <f t="shared" si="2"/>
        <v>680</v>
      </c>
      <c r="H128" s="79">
        <f t="shared" si="2"/>
        <v>541</v>
      </c>
      <c r="I128" s="79">
        <f t="shared" si="2"/>
        <v>2724235</v>
      </c>
      <c r="J128" s="79">
        <f t="shared" si="2"/>
        <v>2724235</v>
      </c>
      <c r="K128" s="79">
        <f t="shared" si="2"/>
        <v>2959323</v>
      </c>
    </row>
    <row r="129" spans="1:11" ht="13.5">
      <c r="A129" s="84" t="s">
        <v>39</v>
      </c>
      <c r="B129" s="84"/>
      <c r="C129" s="84"/>
      <c r="D129" s="84"/>
      <c r="E129" s="84"/>
      <c r="F129" s="84"/>
      <c r="G129" s="84"/>
      <c r="H129" s="80"/>
      <c r="I129" s="80"/>
      <c r="J129" s="80"/>
      <c r="K129" s="80"/>
    </row>
    <row r="130" spans="1:11" ht="13.5">
      <c r="A130" s="81" t="s">
        <v>40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</row>
    <row r="131" ht="12.75">
      <c r="E131" s="82"/>
    </row>
    <row r="132" spans="8:11" ht="12.75">
      <c r="H132" s="83"/>
      <c r="K132" s="83"/>
    </row>
  </sheetData>
  <sheetProtection/>
  <mergeCells count="6">
    <mergeCell ref="I2:K2"/>
    <mergeCell ref="A129:G129"/>
    <mergeCell ref="A2:A3"/>
    <mergeCell ref="B2:B3"/>
    <mergeCell ref="C2:E2"/>
    <mergeCell ref="F2:H2"/>
  </mergeCells>
  <printOptions horizontalCentered="1" verticalCentered="1"/>
  <pageMargins left="0.4724409448818898" right="0.1968503937007874" top="0" bottom="0" header="0.2362204724409449" footer="0.15748031496062992"/>
  <pageSetup fitToHeight="2" horizontalDpi="600" verticalDpi="600" orientation="landscape" paperSize="9" scale="61" r:id="rId1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2011-05-31T08:44:34Z</dcterms:modified>
  <cp:category/>
  <cp:version/>
  <cp:contentType/>
  <cp:contentStatus/>
</cp:coreProperties>
</file>