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 Lif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'April Life'!$A$1:$K$132</definedName>
    <definedName name="_xlnm.Print_Titles" localSheetId="0">'April Life'!$2:$3</definedName>
  </definedNames>
  <calcPr fullCalcOnLoad="1"/>
</workbook>
</file>

<file path=xl/sharedStrings.xml><?xml version="1.0" encoding="utf-8"?>
<sst xmlns="http://schemas.openxmlformats.org/spreadsheetml/2006/main" count="145" uniqueCount="43">
  <si>
    <t>First Year Premium of Life Insurers for the Period ended April, 2010</t>
  </si>
  <si>
    <t>(Rs Crore)</t>
  </si>
  <si>
    <t>Sl No.</t>
  </si>
  <si>
    <t>Insurer</t>
  </si>
  <si>
    <t xml:space="preserve">Premium  </t>
  </si>
  <si>
    <t>No. of Policies / Schemes</t>
  </si>
  <si>
    <t>No. of lives covered under Group Schemes</t>
  </si>
  <si>
    <t>April, 10</t>
  </si>
  <si>
    <t>Upto April, 10</t>
  </si>
  <si>
    <t>Upto April,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</si>
  <si>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</si>
  <si>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</si>
  <si>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</si>
  <si>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</si>
  <si>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</si>
  <si>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</si>
  <si>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</si>
  <si>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</si>
  <si>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</si>
  <si>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</si>
  <si>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</si>
  <si>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</si>
  <si>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</si>
  <si>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</si>
  <si>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</si>
  <si>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</si>
  <si>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</si>
  <si>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</si>
  <si>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</si>
  <si>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</si>
  <si>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</si>
  <si>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</si>
  <si>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</si>
  <si>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</si>
  <si>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>Star Union Dai-ichi @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</si>
  <si>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</si>
  <si>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</si>
  <si>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</si>
  <si>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</si>
  <si>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</si>
  <si>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</si>
  <si>
    <t xml:space="preserve">          3.@ Started operations in February,2009</t>
  </si>
  <si>
    <t xml:space="preserve">          4. #Started operations in November,2009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</si>
</sst>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pple Chancery"/>
      <family val="4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center"/>
    </xf>
    <xf numFmtId="0" fontId="6" fillId="0" borderId="0" xfId="24" applyFont="1" applyAlignment="1">
      <alignment/>
    </xf>
    <xf numFmtId="0" fontId="4" fillId="0" borderId="1" xfId="24" applyFont="1" applyBorder="1" applyAlignment="1">
      <alignment horizontal="center" vertical="center"/>
    </xf>
    <xf numFmtId="0" fontId="4" fillId="0" borderId="1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2" xfId="24" applyFont="1" applyBorder="1" applyAlignment="1">
      <alignment horizontal="center"/>
    </xf>
    <xf numFmtId="0" fontId="3" fillId="0" borderId="3" xfId="24" applyFont="1" applyBorder="1" applyAlignment="1">
      <alignment/>
    </xf>
    <xf numFmtId="2" fontId="7" fillId="0" borderId="3" xfId="24" applyNumberFormat="1" applyFont="1" applyBorder="1" applyAlignment="1">
      <alignment/>
    </xf>
    <xf numFmtId="2" fontId="7" fillId="0" borderId="3" xfId="24" applyNumberFormat="1" applyFont="1" applyFill="1" applyBorder="1" applyAlignment="1">
      <alignment/>
    </xf>
    <xf numFmtId="1" fontId="7" fillId="0" borderId="3" xfId="24" applyNumberFormat="1" applyFont="1" applyBorder="1" applyAlignment="1">
      <alignment/>
    </xf>
    <xf numFmtId="0" fontId="4" fillId="0" borderId="4" xfId="24" applyFont="1" applyBorder="1" applyAlignment="1">
      <alignment horizontal="center"/>
    </xf>
    <xf numFmtId="0" fontId="4" fillId="0" borderId="5" xfId="24" applyFont="1" applyBorder="1" applyAlignment="1">
      <alignment/>
    </xf>
    <xf numFmtId="2" fontId="8" fillId="0" borderId="5" xfId="24" applyNumberFormat="1" applyFont="1" applyBorder="1" applyAlignment="1">
      <alignment/>
    </xf>
    <xf numFmtId="1" fontId="8" fillId="0" borderId="5" xfId="24" applyNumberFormat="1" applyFont="1" applyBorder="1" applyAlignment="1">
      <alignment/>
    </xf>
    <xf numFmtId="0" fontId="3" fillId="0" borderId="5" xfId="24" applyFont="1" applyBorder="1" applyAlignment="1">
      <alignment/>
    </xf>
    <xf numFmtId="2" fontId="7" fillId="0" borderId="5" xfId="24" applyNumberFormat="1" applyFont="1" applyBorder="1" applyAlignment="1">
      <alignment/>
    </xf>
    <xf numFmtId="1" fontId="7" fillId="0" borderId="5" xfId="24" applyNumberFormat="1" applyFont="1" applyBorder="1" applyAlignment="1">
      <alignment/>
    </xf>
    <xf numFmtId="2" fontId="8" fillId="0" borderId="5" xfId="16" applyNumberFormat="1" applyFont="1" applyBorder="1" applyAlignment="1">
      <alignment/>
    </xf>
    <xf numFmtId="1" fontId="8" fillId="0" borderId="5" xfId="16" applyNumberFormat="1" applyFont="1" applyBorder="1" applyAlignment="1">
      <alignment/>
    </xf>
    <xf numFmtId="0" fontId="3" fillId="0" borderId="5" xfId="24" applyFont="1" applyBorder="1" applyAlignment="1" quotePrefix="1">
      <alignment horizontal="left"/>
    </xf>
    <xf numFmtId="2" fontId="8" fillId="0" borderId="5" xfId="24" applyNumberFormat="1" applyFont="1" applyBorder="1" applyAlignment="1">
      <alignment horizontal="right"/>
    </xf>
    <xf numFmtId="1" fontId="8" fillId="0" borderId="5" xfId="24" applyNumberFormat="1" applyFont="1" applyBorder="1" applyAlignment="1">
      <alignment horizontal="right"/>
    </xf>
    <xf numFmtId="0" fontId="4" fillId="0" borderId="6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1" fontId="8" fillId="0" borderId="7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5" xfId="24" applyBorder="1" applyAlignment="1">
      <alignment/>
    </xf>
    <xf numFmtId="2" fontId="8" fillId="0" borderId="5" xfId="24" applyNumberFormat="1" applyFont="1" applyFill="1" applyBorder="1" applyAlignment="1">
      <alignment/>
    </xf>
    <xf numFmtId="1" fontId="8" fillId="0" borderId="5" xfId="24" applyNumberFormat="1" applyFont="1" applyFill="1" applyBorder="1" applyAlignment="1">
      <alignment/>
    </xf>
    <xf numFmtId="2" fontId="8" fillId="0" borderId="7" xfId="24" applyNumberFormat="1" applyFont="1" applyFill="1" applyBorder="1" applyAlignment="1">
      <alignment/>
    </xf>
    <xf numFmtId="0" fontId="0" fillId="0" borderId="8" xfId="24" applyBorder="1" applyAlignment="1">
      <alignment/>
    </xf>
    <xf numFmtId="0" fontId="4" fillId="0" borderId="9" xfId="24" applyFont="1" applyBorder="1" applyAlignment="1">
      <alignment horizontal="center"/>
    </xf>
    <xf numFmtId="0" fontId="4" fillId="0" borderId="3" xfId="24" applyFont="1" applyBorder="1" applyAlignment="1">
      <alignment/>
    </xf>
    <xf numFmtId="2" fontId="8" fillId="0" borderId="3" xfId="24" applyNumberFormat="1" applyFont="1" applyBorder="1" applyAlignment="1">
      <alignment/>
    </xf>
    <xf numFmtId="2" fontId="8" fillId="0" borderId="3" xfId="24" applyNumberFormat="1" applyFont="1" applyFill="1" applyBorder="1" applyAlignment="1">
      <alignment/>
    </xf>
    <xf numFmtId="1" fontId="8" fillId="0" borderId="3" xfId="24" applyNumberFormat="1" applyFont="1" applyBorder="1" applyAlignment="1">
      <alignment/>
    </xf>
    <xf numFmtId="1" fontId="8" fillId="0" borderId="3" xfId="24" applyNumberFormat="1" applyFont="1" applyFill="1" applyBorder="1" applyAlignment="1">
      <alignment/>
    </xf>
    <xf numFmtId="1" fontId="8" fillId="0" borderId="7" xfId="24" applyNumberFormat="1" applyFont="1" applyFill="1" applyBorder="1" applyAlignment="1">
      <alignment/>
    </xf>
    <xf numFmtId="0" fontId="3" fillId="0" borderId="10" xfId="24" applyFont="1" applyBorder="1" applyAlignment="1">
      <alignment/>
    </xf>
    <xf numFmtId="2" fontId="8" fillId="0" borderId="10" xfId="24" applyNumberFormat="1" applyFont="1" applyFill="1" applyBorder="1" applyAlignment="1">
      <alignment/>
    </xf>
    <xf numFmtId="1" fontId="8" fillId="0" borderId="10" xfId="24" applyNumberFormat="1" applyFont="1" applyBorder="1" applyAlignment="1">
      <alignment/>
    </xf>
    <xf numFmtId="0" fontId="3" fillId="0" borderId="5" xfId="22" applyFont="1" applyBorder="1" applyAlignment="1">
      <alignment/>
    </xf>
    <xf numFmtId="0" fontId="4" fillId="0" borderId="10" xfId="24" applyFont="1" applyBorder="1" applyAlignment="1">
      <alignment/>
    </xf>
    <xf numFmtId="2" fontId="8" fillId="0" borderId="10" xfId="24" applyNumberFormat="1" applyFont="1" applyBorder="1" applyAlignment="1">
      <alignment/>
    </xf>
    <xf numFmtId="0" fontId="4" fillId="0" borderId="11" xfId="24" applyFont="1" applyFill="1" applyBorder="1" applyAlignment="1">
      <alignment/>
    </xf>
    <xf numFmtId="0" fontId="3" fillId="0" borderId="12" xfId="24" applyFont="1" applyFill="1" applyBorder="1" applyAlignment="1">
      <alignment/>
    </xf>
    <xf numFmtId="2" fontId="7" fillId="0" borderId="12" xfId="24" applyNumberFormat="1" applyFont="1" applyFill="1" applyBorder="1" applyAlignment="1">
      <alignment/>
    </xf>
    <xf numFmtId="1" fontId="7" fillId="0" borderId="12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1" fontId="7" fillId="0" borderId="3" xfId="24" applyNumberFormat="1" applyFont="1" applyFill="1" applyBorder="1" applyAlignment="1">
      <alignment/>
    </xf>
    <xf numFmtId="0" fontId="3" fillId="0" borderId="13" xfId="24" applyFont="1" applyFill="1" applyBorder="1" applyAlignment="1">
      <alignment/>
    </xf>
    <xf numFmtId="0" fontId="3" fillId="0" borderId="1" xfId="24" applyFont="1" applyFill="1" applyBorder="1" applyAlignment="1">
      <alignment/>
    </xf>
    <xf numFmtId="0" fontId="4" fillId="0" borderId="11" xfId="24" applyFont="1" applyFill="1" applyBorder="1" applyAlignment="1">
      <alignment horizontal="center"/>
    </xf>
    <xf numFmtId="2" fontId="7" fillId="0" borderId="12" xfId="24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3" applyNumberFormat="1" applyFont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13" xfId="24" applyFont="1" applyFill="1" applyBorder="1" applyAlignment="1">
      <alignment/>
    </xf>
    <xf numFmtId="0" fontId="4" fillId="0" borderId="1" xfId="24" applyFont="1" applyFill="1" applyBorder="1" applyAlignment="1">
      <alignment/>
    </xf>
    <xf numFmtId="2" fontId="8" fillId="0" borderId="1" xfId="24" applyNumberFormat="1" applyFont="1" applyBorder="1" applyAlignment="1">
      <alignment/>
    </xf>
    <xf numFmtId="2" fontId="8" fillId="0" borderId="1" xfId="23" applyNumberFormat="1" applyFont="1" applyBorder="1" applyAlignment="1">
      <alignment/>
    </xf>
    <xf numFmtId="1" fontId="8" fillId="0" borderId="1" xfId="24" applyNumberFormat="1" applyFont="1" applyFill="1" applyBorder="1" applyAlignment="1">
      <alignment/>
    </xf>
    <xf numFmtId="1" fontId="8" fillId="0" borderId="1" xfId="23" applyNumberFormat="1" applyFont="1" applyBorder="1" applyAlignment="1">
      <alignment/>
    </xf>
    <xf numFmtId="0" fontId="4" fillId="0" borderId="2" xfId="24" applyFont="1" applyFill="1" applyBorder="1" applyAlignment="1">
      <alignment/>
    </xf>
    <xf numFmtId="0" fontId="3" fillId="0" borderId="3" xfId="24" applyFont="1" applyFill="1" applyBorder="1" applyAlignment="1">
      <alignment/>
    </xf>
    <xf numFmtId="2" fontId="7" fillId="0" borderId="10" xfId="24" applyNumberFormat="1" applyFont="1" applyFill="1" applyBorder="1" applyAlignment="1">
      <alignment/>
    </xf>
    <xf numFmtId="1" fontId="7" fillId="0" borderId="10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0" fillId="0" borderId="13" xfId="24" applyFont="1" applyFill="1" applyBorder="1" applyAlignment="1">
      <alignment/>
    </xf>
    <xf numFmtId="2" fontId="7" fillId="0" borderId="1" xfId="24" applyNumberFormat="1" applyFont="1" applyFill="1" applyBorder="1" applyAlignment="1">
      <alignment/>
    </xf>
    <xf numFmtId="1" fontId="7" fillId="0" borderId="1" xfId="24" applyNumberFormat="1" applyFont="1" applyFill="1" applyBorder="1" applyAlignment="1">
      <alignment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  <xf numFmtId="0" fontId="4" fillId="0" borderId="0" xfId="22" applyFont="1" applyBorder="1" applyAlignment="1">
      <alignment horizontal="left"/>
    </xf>
    <xf numFmtId="0" fontId="3" fillId="0" borderId="12" xfId="24" applyFont="1" applyBorder="1" applyAlignment="1">
      <alignment horizontal="center" vertical="center" wrapText="1"/>
    </xf>
    <xf numFmtId="0" fontId="3" fillId="0" borderId="14" xfId="24" applyFont="1" applyBorder="1" applyAlignment="1">
      <alignment horizontal="center" vertical="center" wrapText="1"/>
    </xf>
    <xf numFmtId="0" fontId="3" fillId="0" borderId="12" xfId="24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11" xfId="24" applyFont="1" applyBorder="1" applyAlignment="1">
      <alignment horizontal="center" vertical="center"/>
    </xf>
    <xf numFmtId="0" fontId="3" fillId="0" borderId="13" xfId="24" applyFont="1" applyBorder="1" applyAlignment="1">
      <alignment horizontal="center" vertical="center"/>
    </xf>
    <xf numFmtId="0" fontId="3" fillId="0" borderId="12" xfId="24" applyFont="1" applyBorder="1" applyAlignment="1" quotePrefix="1">
      <alignment horizontal="center" vertical="center" wrapText="1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April, 20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DLF%20PRAMERIC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METLIF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SAHAR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CANARA%20HSB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SB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INDIAFIR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MAX%20NEWY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AVIV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TATA%20AIG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BAJAJ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FUTURE%20GENER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AEGON%20RELIGAR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STAR%20UN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HDFC%20STANDAR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RELIAN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APRIL%202010\LIFE\IDBI%20FORT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BIR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BHARTI%20AX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ICICI%20PR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SHRIR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INGVYS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KOTAK%20MAHIND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LIFE\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DLF PRAMERICA"/>
    </sheetNames>
    <sheetDataSet>
      <sheetData sheetId="0">
        <row r="56">
          <cell r="C56">
            <v>27.418999999999997</v>
          </cell>
          <cell r="D56">
            <v>27.418999999999997</v>
          </cell>
          <cell r="E56">
            <v>44</v>
          </cell>
          <cell r="F56">
            <v>44</v>
          </cell>
        </row>
      </sheetData>
      <sheetData sheetId="3">
        <row r="56">
          <cell r="C56">
            <v>547.25012</v>
          </cell>
          <cell r="D56">
            <v>547.25012</v>
          </cell>
          <cell r="E56">
            <v>2305</v>
          </cell>
          <cell r="F56">
            <v>2305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METLIFE"/>
    </sheetNames>
    <sheetDataSet>
      <sheetData sheetId="0">
        <row r="56">
          <cell r="C56">
            <v>129.70000000000002</v>
          </cell>
          <cell r="D56">
            <v>129.70000000000002</v>
          </cell>
          <cell r="E56">
            <v>321</v>
          </cell>
          <cell r="F56">
            <v>321</v>
          </cell>
        </row>
      </sheetData>
      <sheetData sheetId="3">
        <row r="56">
          <cell r="C56">
            <v>1969.947</v>
          </cell>
          <cell r="D56">
            <v>1969.947</v>
          </cell>
          <cell r="E56">
            <v>8506</v>
          </cell>
          <cell r="F56">
            <v>8506</v>
          </cell>
        </row>
      </sheetData>
      <sheetData sheetId="6">
        <row r="76">
          <cell r="C76">
            <v>190.28</v>
          </cell>
          <cell r="D76">
            <v>190.28</v>
          </cell>
          <cell r="E76">
            <v>0</v>
          </cell>
          <cell r="F76">
            <v>0</v>
          </cell>
          <cell r="G76">
            <v>912</v>
          </cell>
          <cell r="H76">
            <v>912</v>
          </cell>
        </row>
      </sheetData>
      <sheetData sheetId="9">
        <row r="76">
          <cell r="C76">
            <v>398</v>
          </cell>
          <cell r="D76">
            <v>398</v>
          </cell>
          <cell r="E76">
            <v>20</v>
          </cell>
          <cell r="F76">
            <v>20</v>
          </cell>
          <cell r="G76">
            <v>44048</v>
          </cell>
          <cell r="H76">
            <v>44048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SAHARA"/>
    </sheetNames>
    <sheetDataSet>
      <sheetData sheetId="0">
        <row r="56">
          <cell r="C56">
            <v>71.112</v>
          </cell>
          <cell r="D56">
            <v>71.112</v>
          </cell>
          <cell r="E56">
            <v>175</v>
          </cell>
          <cell r="F56">
            <v>175</v>
          </cell>
        </row>
      </sheetData>
      <sheetData sheetId="3">
        <row r="56">
          <cell r="C56">
            <v>205.80514</v>
          </cell>
          <cell r="D56">
            <v>205.80514</v>
          </cell>
          <cell r="E56">
            <v>2231</v>
          </cell>
          <cell r="F56">
            <v>2231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ANARA HSBC"/>
    </sheetNames>
    <sheetDataSet>
      <sheetData sheetId="0">
        <row r="56">
          <cell r="C56">
            <v>67.645</v>
          </cell>
          <cell r="D56">
            <v>67.645</v>
          </cell>
          <cell r="E56">
            <v>31</v>
          </cell>
          <cell r="F56">
            <v>31</v>
          </cell>
        </row>
      </sheetData>
      <sheetData sheetId="3">
        <row r="56">
          <cell r="C56">
            <v>5317.8278061002175</v>
          </cell>
          <cell r="D56">
            <v>5317.8278061002175</v>
          </cell>
          <cell r="E56">
            <v>6385</v>
          </cell>
          <cell r="F56">
            <v>6385</v>
          </cell>
        </row>
      </sheetData>
      <sheetData sheetId="6">
        <row r="76">
          <cell r="C76">
            <v>102.36</v>
          </cell>
          <cell r="D76">
            <v>102.36</v>
          </cell>
          <cell r="E76">
            <v>0</v>
          </cell>
          <cell r="F76">
            <v>0</v>
          </cell>
          <cell r="G76">
            <v>574</v>
          </cell>
          <cell r="H76">
            <v>574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1934.524514499999</v>
          </cell>
          <cell r="D56">
            <v>1934.524514499999</v>
          </cell>
          <cell r="E56">
            <v>2442</v>
          </cell>
          <cell r="F56">
            <v>2442</v>
          </cell>
        </row>
      </sheetData>
      <sheetData sheetId="3">
        <row r="56">
          <cell r="C56">
            <v>8738.1478233</v>
          </cell>
          <cell r="D56">
            <v>8738.1478233</v>
          </cell>
          <cell r="E56">
            <v>22622</v>
          </cell>
          <cell r="F56">
            <v>22622</v>
          </cell>
        </row>
      </sheetData>
      <sheetData sheetId="6">
        <row r="76">
          <cell r="C76">
            <v>405.83923999999996</v>
          </cell>
          <cell r="D76">
            <v>405.83923999999996</v>
          </cell>
          <cell r="E76">
            <v>1</v>
          </cell>
          <cell r="F76">
            <v>1</v>
          </cell>
          <cell r="G76">
            <v>261</v>
          </cell>
          <cell r="H76">
            <v>261</v>
          </cell>
        </row>
      </sheetData>
      <sheetData sheetId="9">
        <row r="76">
          <cell r="C76">
            <v>7461.1695953</v>
          </cell>
          <cell r="D76">
            <v>7461.1695953</v>
          </cell>
          <cell r="E76">
            <v>1</v>
          </cell>
          <cell r="F76">
            <v>1</v>
          </cell>
          <cell r="G76">
            <v>20119</v>
          </cell>
          <cell r="H76">
            <v>20119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DIAFIRST"/>
    </sheetNames>
    <sheetDataSet>
      <sheetData sheetId="0">
        <row r="56">
          <cell r="C56">
            <v>648.575</v>
          </cell>
          <cell r="D56">
            <v>648.575</v>
          </cell>
          <cell r="E56">
            <v>655</v>
          </cell>
          <cell r="F56">
            <v>655</v>
          </cell>
        </row>
      </sheetData>
      <sheetData sheetId="3">
        <row r="56">
          <cell r="C56">
            <v>2898.43402</v>
          </cell>
          <cell r="D56">
            <v>2898.43394</v>
          </cell>
          <cell r="E56">
            <v>8957</v>
          </cell>
          <cell r="F56">
            <v>8957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  <sheetName val="MAX NEWYORK"/>
    </sheetNames>
    <sheetDataSet>
      <sheetData sheetId="0">
        <row r="56">
          <cell r="C56">
            <v>1265.6905705</v>
          </cell>
          <cell r="D56">
            <v>1265.6905705</v>
          </cell>
          <cell r="E56">
            <v>102</v>
          </cell>
          <cell r="F56">
            <v>102</v>
          </cell>
        </row>
      </sheetData>
      <sheetData sheetId="1">
        <row r="56">
          <cell r="C56">
            <v>11919.6681338</v>
          </cell>
          <cell r="D56">
            <v>11919.6681338</v>
          </cell>
          <cell r="E56">
            <v>65392</v>
          </cell>
          <cell r="F56">
            <v>65392</v>
          </cell>
        </row>
      </sheetData>
      <sheetData sheetId="2">
        <row r="76">
          <cell r="C76">
            <v>117.3320965</v>
          </cell>
          <cell r="D76">
            <v>117.3320965</v>
          </cell>
          <cell r="E76">
            <v>6</v>
          </cell>
          <cell r="F76">
            <v>6</v>
          </cell>
          <cell r="G76">
            <v>365749</v>
          </cell>
          <cell r="H76">
            <v>365749</v>
          </cell>
        </row>
      </sheetData>
      <sheetData sheetId="3">
        <row r="76">
          <cell r="C76">
            <v>539.5748702000001</v>
          </cell>
          <cell r="D76">
            <v>539.5748702000001</v>
          </cell>
          <cell r="E76">
            <v>161</v>
          </cell>
          <cell r="F76">
            <v>161</v>
          </cell>
          <cell r="G76">
            <v>201213</v>
          </cell>
          <cell r="H76">
            <v>201213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SP(R) "/>
      <sheetName val="GSP(R) "/>
      <sheetName val="AVIVA"/>
    </sheetNames>
    <sheetDataSet>
      <sheetData sheetId="0">
        <row r="56">
          <cell r="C56">
            <v>110.07675000000002</v>
          </cell>
          <cell r="D56">
            <v>110.07675000000002</v>
          </cell>
          <cell r="E56">
            <v>62</v>
          </cell>
          <cell r="F56">
            <v>62</v>
          </cell>
        </row>
      </sheetData>
      <sheetData sheetId="3">
        <row r="56">
          <cell r="C56">
            <v>2339.2845</v>
          </cell>
          <cell r="D56">
            <v>2339.2845</v>
          </cell>
          <cell r="E56">
            <v>11170</v>
          </cell>
          <cell r="F56">
            <v>11170</v>
          </cell>
        </row>
      </sheetData>
      <sheetData sheetId="6">
        <row r="76">
          <cell r="C76">
            <v>1.3807075</v>
          </cell>
          <cell r="D76">
            <v>1.3807075</v>
          </cell>
          <cell r="E76">
            <v>0</v>
          </cell>
          <cell r="F76">
            <v>0</v>
          </cell>
          <cell r="G76">
            <v>29</v>
          </cell>
          <cell r="H76">
            <v>29</v>
          </cell>
        </row>
      </sheetData>
      <sheetData sheetId="9">
        <row r="76">
          <cell r="C76">
            <v>253.4997207</v>
          </cell>
          <cell r="D76">
            <v>253.4997207</v>
          </cell>
          <cell r="E76">
            <v>8</v>
          </cell>
          <cell r="F76">
            <v>8</v>
          </cell>
          <cell r="G76">
            <v>179336</v>
          </cell>
          <cell r="H76">
            <v>179336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229.03139</v>
          </cell>
          <cell r="D56">
            <v>229.03139</v>
          </cell>
          <cell r="E56">
            <v>321</v>
          </cell>
          <cell r="F56">
            <v>321</v>
          </cell>
        </row>
      </sheetData>
      <sheetData sheetId="3">
        <row r="56">
          <cell r="C56">
            <v>6145.8280734</v>
          </cell>
          <cell r="D56">
            <v>6145.8280734</v>
          </cell>
          <cell r="E56">
            <v>42480</v>
          </cell>
          <cell r="F56">
            <v>42480</v>
          </cell>
        </row>
      </sheetData>
      <sheetData sheetId="6">
        <row r="76">
          <cell r="C76">
            <v>206.3245814</v>
          </cell>
          <cell r="D76">
            <v>206.3245814</v>
          </cell>
          <cell r="E76">
            <v>0</v>
          </cell>
          <cell r="F76">
            <v>0</v>
          </cell>
          <cell r="G76">
            <v>3828</v>
          </cell>
          <cell r="H76">
            <v>3828</v>
          </cell>
        </row>
      </sheetData>
      <sheetData sheetId="9">
        <row r="76">
          <cell r="C76">
            <v>115.76102879999999</v>
          </cell>
          <cell r="D76">
            <v>115.76102879999999</v>
          </cell>
          <cell r="E76">
            <v>7</v>
          </cell>
          <cell r="F76">
            <v>7</v>
          </cell>
          <cell r="G76">
            <v>13183</v>
          </cell>
          <cell r="H76">
            <v>13183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AJAJ"/>
    </sheetNames>
    <sheetDataSet>
      <sheetData sheetId="0">
        <row r="56">
          <cell r="C56">
            <v>2665.04823</v>
          </cell>
          <cell r="D56">
            <v>2665.04823</v>
          </cell>
          <cell r="E56">
            <v>5341</v>
          </cell>
          <cell r="F56">
            <v>5341</v>
          </cell>
        </row>
      </sheetData>
      <sheetData sheetId="3">
        <row r="56">
          <cell r="C56">
            <v>11790.41037</v>
          </cell>
          <cell r="D56">
            <v>11790.41037</v>
          </cell>
          <cell r="E56">
            <v>106379</v>
          </cell>
          <cell r="F56">
            <v>106379</v>
          </cell>
        </row>
      </sheetData>
      <sheetData sheetId="6">
        <row r="76">
          <cell r="C76">
            <v>479.664212887966</v>
          </cell>
          <cell r="D76">
            <v>479.664212887966</v>
          </cell>
          <cell r="E76">
            <v>1</v>
          </cell>
          <cell r="F76">
            <v>1</v>
          </cell>
          <cell r="G76">
            <v>6001</v>
          </cell>
          <cell r="H76">
            <v>6001</v>
          </cell>
        </row>
      </sheetData>
      <sheetData sheetId="9">
        <row r="76">
          <cell r="C76">
            <v>1467.518712771086</v>
          </cell>
          <cell r="D76">
            <v>1467.518712771086</v>
          </cell>
          <cell r="E76">
            <v>106</v>
          </cell>
          <cell r="F76">
            <v>106</v>
          </cell>
          <cell r="G76">
            <v>1646877</v>
          </cell>
          <cell r="H76">
            <v>1646877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FUTURE GENERALI"/>
    </sheetNames>
    <sheetDataSet>
      <sheetData sheetId="0">
        <row r="56">
          <cell r="C56">
            <v>15.981000000000002</v>
          </cell>
          <cell r="D56">
            <v>15.981000000000002</v>
          </cell>
          <cell r="E56">
            <v>24</v>
          </cell>
          <cell r="F56">
            <v>24</v>
          </cell>
        </row>
      </sheetData>
      <sheetData sheetId="3">
        <row r="56">
          <cell r="C56">
            <v>1311.0886146</v>
          </cell>
          <cell r="D56">
            <v>1311.0886146</v>
          </cell>
          <cell r="E56">
            <v>10567</v>
          </cell>
          <cell r="F56">
            <v>10567</v>
          </cell>
        </row>
      </sheetData>
      <sheetData sheetId="6">
        <row r="76">
          <cell r="C76">
            <v>2.5858295</v>
          </cell>
          <cell r="D76">
            <v>2.5858295</v>
          </cell>
          <cell r="E76">
            <v>0</v>
          </cell>
          <cell r="F76">
            <v>0</v>
          </cell>
          <cell r="G76">
            <v>604</v>
          </cell>
          <cell r="H76">
            <v>604</v>
          </cell>
        </row>
      </sheetData>
      <sheetData sheetId="9">
        <row r="76">
          <cell r="C76">
            <v>206.43916280000002</v>
          </cell>
          <cell r="D76">
            <v>206.43916280000002</v>
          </cell>
          <cell r="E76">
            <v>7</v>
          </cell>
          <cell r="F76">
            <v>7</v>
          </cell>
          <cell r="G76">
            <v>498181</v>
          </cell>
          <cell r="H76">
            <v>498181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  <sheetName val="AEGON RELIGARE"/>
    </sheetNames>
    <sheetDataSet>
      <sheetData sheetId="0">
        <row r="56">
          <cell r="C56">
            <v>37.6785505</v>
          </cell>
          <cell r="D56">
            <v>37.6785505</v>
          </cell>
          <cell r="E56">
            <v>23</v>
          </cell>
          <cell r="F56">
            <v>23</v>
          </cell>
        </row>
      </sheetData>
      <sheetData sheetId="3">
        <row r="56">
          <cell r="C56">
            <v>628.804984</v>
          </cell>
          <cell r="D56">
            <v>628.804984</v>
          </cell>
          <cell r="E56">
            <v>1649</v>
          </cell>
          <cell r="F56">
            <v>1649</v>
          </cell>
        </row>
      </sheetData>
      <sheetData sheetId="6">
        <row r="76">
          <cell r="C76">
            <v>4.9131815</v>
          </cell>
          <cell r="D76">
            <v>4.9131815</v>
          </cell>
          <cell r="E76">
            <v>0</v>
          </cell>
          <cell r="F76">
            <v>0</v>
          </cell>
          <cell r="G76">
            <v>110</v>
          </cell>
          <cell r="H76">
            <v>110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539.87923</v>
          </cell>
          <cell r="D56">
            <v>539.87923</v>
          </cell>
          <cell r="E56">
            <v>346</v>
          </cell>
          <cell r="F56">
            <v>346</v>
          </cell>
        </row>
      </sheetData>
      <sheetData sheetId="3">
        <row r="56">
          <cell r="C56">
            <v>463.92279670000005</v>
          </cell>
          <cell r="D56">
            <v>463.92279670000005</v>
          </cell>
          <cell r="E56">
            <v>1339</v>
          </cell>
          <cell r="F56">
            <v>1339</v>
          </cell>
        </row>
      </sheetData>
      <sheetData sheetId="6">
        <row r="76">
          <cell r="C76">
            <v>238.08</v>
          </cell>
          <cell r="D76">
            <v>238.08</v>
          </cell>
          <cell r="E76">
            <v>0</v>
          </cell>
          <cell r="F76">
            <v>0</v>
          </cell>
          <cell r="G76">
            <v>572</v>
          </cell>
          <cell r="H76">
            <v>572</v>
          </cell>
        </row>
      </sheetData>
      <sheetData sheetId="9">
        <row r="76">
          <cell r="C76">
            <v>50.699999999999996</v>
          </cell>
          <cell r="D76">
            <v>50.699999999999996</v>
          </cell>
          <cell r="E76">
            <v>1</v>
          </cell>
          <cell r="F76">
            <v>1</v>
          </cell>
          <cell r="G76">
            <v>5536</v>
          </cell>
          <cell r="H76">
            <v>5536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385.08125920000003</v>
          </cell>
          <cell r="D56">
            <v>385.08125920000003</v>
          </cell>
          <cell r="E56">
            <v>1998</v>
          </cell>
          <cell r="F56">
            <v>1998</v>
          </cell>
        </row>
      </sheetData>
      <sheetData sheetId="3">
        <row r="56">
          <cell r="C56">
            <v>11706.626299700001</v>
          </cell>
          <cell r="D56">
            <v>11706.626299700001</v>
          </cell>
          <cell r="E56">
            <v>29559</v>
          </cell>
          <cell r="F56">
            <v>29559</v>
          </cell>
        </row>
      </sheetData>
      <sheetData sheetId="6">
        <row r="76">
          <cell r="C76">
            <v>138.08890309999998</v>
          </cell>
          <cell r="D76">
            <v>138.08890309999998</v>
          </cell>
          <cell r="E76">
            <v>21</v>
          </cell>
          <cell r="F76">
            <v>21</v>
          </cell>
          <cell r="G76">
            <v>22320</v>
          </cell>
          <cell r="H76">
            <v>22320</v>
          </cell>
        </row>
      </sheetData>
      <sheetData sheetId="9">
        <row r="76">
          <cell r="C76">
            <v>4103.719795199999</v>
          </cell>
          <cell r="D76">
            <v>4103.719795199999</v>
          </cell>
          <cell r="E76">
            <v>6</v>
          </cell>
          <cell r="F76">
            <v>6</v>
          </cell>
          <cell r="G76">
            <v>21434</v>
          </cell>
          <cell r="H76">
            <v>21434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818.8463299999999</v>
          </cell>
          <cell r="D56">
            <v>818.8463299999999</v>
          </cell>
          <cell r="E56">
            <v>2159</v>
          </cell>
          <cell r="F56">
            <v>2159</v>
          </cell>
        </row>
      </sheetData>
      <sheetData sheetId="3">
        <row r="56">
          <cell r="C56">
            <v>11080.6294782</v>
          </cell>
          <cell r="D56">
            <v>11080.6294782</v>
          </cell>
          <cell r="E56">
            <v>91249</v>
          </cell>
          <cell r="F56">
            <v>91249</v>
          </cell>
        </row>
      </sheetData>
      <sheetData sheetId="6">
        <row r="76">
          <cell r="C76">
            <v>176.85516384156847</v>
          </cell>
          <cell r="D76">
            <v>176.85516384156847</v>
          </cell>
          <cell r="E76">
            <v>24</v>
          </cell>
          <cell r="F76">
            <v>24</v>
          </cell>
          <cell r="G76">
            <v>41226</v>
          </cell>
          <cell r="H76">
            <v>41226</v>
          </cell>
        </row>
      </sheetData>
      <sheetData sheetId="9">
        <row r="76">
          <cell r="C76">
            <v>1171.7931222686307</v>
          </cell>
          <cell r="D76">
            <v>1171.7931222686307</v>
          </cell>
          <cell r="E76">
            <v>17</v>
          </cell>
          <cell r="F76">
            <v>17</v>
          </cell>
          <cell r="G76">
            <v>3922</v>
          </cell>
          <cell r="H76">
            <v>3922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384.33061449999997</v>
          </cell>
          <cell r="D56">
            <v>384.33061449999997</v>
          </cell>
          <cell r="E56">
            <v>836</v>
          </cell>
          <cell r="F56">
            <v>836</v>
          </cell>
        </row>
      </sheetData>
      <sheetData sheetId="3">
        <row r="56">
          <cell r="C56">
            <v>1241.5833336</v>
          </cell>
          <cell r="D56">
            <v>1241.5833336</v>
          </cell>
          <cell r="E56">
            <v>3724</v>
          </cell>
          <cell r="F56">
            <v>3724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2.8767645</v>
          </cell>
          <cell r="D76">
            <v>2.8767645</v>
          </cell>
          <cell r="E76">
            <v>5</v>
          </cell>
          <cell r="F76">
            <v>5</v>
          </cell>
          <cell r="G76">
            <v>7434</v>
          </cell>
          <cell r="H76">
            <v>7434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IRLA"/>
    </sheetNames>
    <sheetDataSet>
      <sheetData sheetId="0">
        <row r="56">
          <cell r="C56">
            <v>191.91657989999996</v>
          </cell>
          <cell r="D56">
            <v>191.91657989999996</v>
          </cell>
          <cell r="E56">
            <v>21765</v>
          </cell>
          <cell r="F56">
            <v>21765</v>
          </cell>
        </row>
      </sheetData>
      <sheetData sheetId="3">
        <row r="56">
          <cell r="C56">
            <v>7074.240738999999</v>
          </cell>
          <cell r="D56">
            <v>7074.240738999999</v>
          </cell>
          <cell r="E56">
            <v>125867</v>
          </cell>
          <cell r="F56">
            <v>125867</v>
          </cell>
        </row>
      </sheetData>
      <sheetData sheetId="6">
        <row r="76">
          <cell r="C76">
            <v>21.7567726</v>
          </cell>
          <cell r="D76">
            <v>21.7567726</v>
          </cell>
          <cell r="E76">
            <v>0</v>
          </cell>
          <cell r="F76">
            <v>0</v>
          </cell>
          <cell r="G76">
            <v>81</v>
          </cell>
          <cell r="H76">
            <v>81</v>
          </cell>
        </row>
      </sheetData>
      <sheetData sheetId="9">
        <row r="76">
          <cell r="C76">
            <v>1256.559767</v>
          </cell>
          <cell r="D76">
            <v>1256.559767</v>
          </cell>
          <cell r="E76">
            <v>22</v>
          </cell>
          <cell r="F76">
            <v>22</v>
          </cell>
          <cell r="G76">
            <v>45322</v>
          </cell>
          <cell r="H76">
            <v>45322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HARTI AXA"/>
    </sheetNames>
    <sheetDataSet>
      <sheetData sheetId="0">
        <row r="56">
          <cell r="C56">
            <v>55.99035450000001</v>
          </cell>
          <cell r="D56">
            <v>55.99035450000001</v>
          </cell>
          <cell r="E56">
            <v>378</v>
          </cell>
          <cell r="F56">
            <v>378</v>
          </cell>
        </row>
      </sheetData>
      <sheetData sheetId="3">
        <row r="56">
          <cell r="C56">
            <v>2009.0993625150002</v>
          </cell>
          <cell r="D56">
            <v>2009.0993625150002</v>
          </cell>
          <cell r="E56">
            <v>7851</v>
          </cell>
          <cell r="F56">
            <v>7851</v>
          </cell>
        </row>
      </sheetData>
      <sheetData sheetId="6">
        <row r="76">
          <cell r="C76">
            <v>148.3095045911</v>
          </cell>
          <cell r="D76">
            <v>148.3095045911</v>
          </cell>
          <cell r="E76">
            <v>0</v>
          </cell>
          <cell r="F76">
            <v>0</v>
          </cell>
          <cell r="G76">
            <v>1017</v>
          </cell>
          <cell r="H76">
            <v>1017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  <sheetName val="ICICI PRU"/>
    </sheetNames>
    <sheetDataSet>
      <sheetData sheetId="0">
        <row r="56">
          <cell r="C56">
            <v>110.8348125</v>
          </cell>
          <cell r="D56">
            <v>110.8348125</v>
          </cell>
          <cell r="E56">
            <v>54</v>
          </cell>
          <cell r="F56">
            <v>54</v>
          </cell>
        </row>
      </sheetData>
      <sheetData sheetId="3">
        <row r="56">
          <cell r="C56">
            <v>26641.748743100005</v>
          </cell>
          <cell r="D56">
            <v>26641.749083100003</v>
          </cell>
          <cell r="E56">
            <v>99199</v>
          </cell>
          <cell r="F56">
            <v>99199</v>
          </cell>
        </row>
      </sheetData>
      <sheetData sheetId="6">
        <row r="76">
          <cell r="C76">
            <v>1024.6601411</v>
          </cell>
          <cell r="D76">
            <v>1024.6601411</v>
          </cell>
          <cell r="E76">
            <v>88</v>
          </cell>
          <cell r="F76">
            <v>88</v>
          </cell>
          <cell r="G76">
            <v>95207</v>
          </cell>
          <cell r="H76">
            <v>95207</v>
          </cell>
        </row>
      </sheetData>
      <sheetData sheetId="9">
        <row r="76">
          <cell r="C76">
            <v>2589.5</v>
          </cell>
          <cell r="D76">
            <v>2589.5</v>
          </cell>
          <cell r="E76">
            <v>130</v>
          </cell>
          <cell r="F76">
            <v>130</v>
          </cell>
          <cell r="G76">
            <v>117032</v>
          </cell>
          <cell r="H76">
            <v>117032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SHRIRAM"/>
    </sheetNames>
    <sheetDataSet>
      <sheetData sheetId="0">
        <row r="56">
          <cell r="C56">
            <v>1319.3200000000002</v>
          </cell>
          <cell r="D56">
            <v>1319.3200000000002</v>
          </cell>
          <cell r="E56">
            <v>1488</v>
          </cell>
          <cell r="F56">
            <v>1488</v>
          </cell>
        </row>
      </sheetData>
      <sheetData sheetId="3">
        <row r="56">
          <cell r="C56">
            <v>1264.5</v>
          </cell>
          <cell r="D56">
            <v>1264.5</v>
          </cell>
          <cell r="E56">
            <v>4772</v>
          </cell>
          <cell r="F56">
            <v>4772</v>
          </cell>
        </row>
      </sheetData>
      <sheetData sheetId="6">
        <row r="76">
          <cell r="C76">
            <v>179.57102</v>
          </cell>
          <cell r="D76">
            <v>179.57102</v>
          </cell>
          <cell r="E76">
            <v>0</v>
          </cell>
          <cell r="F76">
            <v>0</v>
          </cell>
          <cell r="G76">
            <v>7427</v>
          </cell>
          <cell r="H76">
            <v>7427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GVYSY"/>
    </sheetNames>
    <sheetDataSet>
      <sheetData sheetId="0">
        <row r="56">
          <cell r="C56">
            <v>1.426624</v>
          </cell>
          <cell r="D56">
            <v>1.426624</v>
          </cell>
          <cell r="E56">
            <v>2</v>
          </cell>
          <cell r="F56">
            <v>2</v>
          </cell>
        </row>
      </sheetData>
      <sheetData sheetId="3">
        <row r="56">
          <cell r="C56">
            <v>2893.9852181</v>
          </cell>
          <cell r="D56">
            <v>2893.9852181</v>
          </cell>
          <cell r="E56">
            <v>14409</v>
          </cell>
          <cell r="F56">
            <v>14409</v>
          </cell>
        </row>
      </sheetData>
      <sheetData sheetId="6">
        <row r="76">
          <cell r="C76">
            <v>54.1152503</v>
          </cell>
          <cell r="D76">
            <v>54.1152503</v>
          </cell>
          <cell r="E76">
            <v>0</v>
          </cell>
          <cell r="F76">
            <v>0</v>
          </cell>
          <cell r="G76">
            <v>106</v>
          </cell>
          <cell r="H76">
            <v>106</v>
          </cell>
        </row>
      </sheetData>
      <sheetData sheetId="9">
        <row r="76">
          <cell r="C76">
            <v>0.01411</v>
          </cell>
          <cell r="D76">
            <v>0.01411</v>
          </cell>
          <cell r="E76">
            <v>0</v>
          </cell>
          <cell r="F76">
            <v>0</v>
          </cell>
          <cell r="G76">
            <v>43</v>
          </cell>
          <cell r="H76">
            <v>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KOTAK MAHINDRA"/>
    </sheetNames>
    <sheetDataSet>
      <sheetData sheetId="0">
        <row r="56">
          <cell r="C56">
            <v>528.3253500000001</v>
          </cell>
          <cell r="D56">
            <v>528.3253500000001</v>
          </cell>
          <cell r="E56">
            <v>437</v>
          </cell>
          <cell r="F56">
            <v>437</v>
          </cell>
        </row>
      </sheetData>
      <sheetData sheetId="3">
        <row r="56">
          <cell r="C56">
            <v>3213.5522348</v>
          </cell>
          <cell r="D56">
            <v>3213.5522348</v>
          </cell>
          <cell r="E56">
            <v>10300</v>
          </cell>
          <cell r="F56">
            <v>10300</v>
          </cell>
        </row>
      </sheetData>
      <sheetData sheetId="6">
        <row r="76">
          <cell r="C76">
            <v>393.1316902948544</v>
          </cell>
          <cell r="D76">
            <v>393.1316902948544</v>
          </cell>
          <cell r="E76">
            <v>0</v>
          </cell>
          <cell r="F76">
            <v>0</v>
          </cell>
          <cell r="G76">
            <v>16877</v>
          </cell>
          <cell r="H76">
            <v>16877</v>
          </cell>
        </row>
      </sheetData>
      <sheetData sheetId="9">
        <row r="76">
          <cell r="C76">
            <v>820.6263353998387</v>
          </cell>
          <cell r="D76">
            <v>820.6263353998387</v>
          </cell>
          <cell r="E76">
            <v>50</v>
          </cell>
          <cell r="F76">
            <v>50</v>
          </cell>
          <cell r="G76">
            <v>101518</v>
          </cell>
          <cell r="H76">
            <v>101518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LIC"/>
    </sheetNames>
    <sheetDataSet>
      <sheetData sheetId="0">
        <row r="56">
          <cell r="C56">
            <v>161067.1</v>
          </cell>
          <cell r="D56">
            <v>161067.1</v>
          </cell>
          <cell r="E56">
            <v>268824</v>
          </cell>
          <cell r="F56">
            <v>268824</v>
          </cell>
        </row>
      </sheetData>
      <sheetData sheetId="3">
        <row r="56">
          <cell r="C56">
            <v>144601.91999999998</v>
          </cell>
          <cell r="D56">
            <v>144601.91999999998</v>
          </cell>
          <cell r="E56">
            <v>1449607</v>
          </cell>
          <cell r="F56">
            <v>1449607</v>
          </cell>
        </row>
      </sheetData>
      <sheetData sheetId="6">
        <row r="76">
          <cell r="C76">
            <v>103699.88</v>
          </cell>
          <cell r="D76">
            <v>103699.88</v>
          </cell>
          <cell r="E76">
            <v>832</v>
          </cell>
          <cell r="F76">
            <v>832</v>
          </cell>
          <cell r="G76">
            <v>864579</v>
          </cell>
          <cell r="H76">
            <v>864579</v>
          </cell>
        </row>
      </sheetData>
      <sheetData sheetId="9">
        <row r="76">
          <cell r="C76">
            <v>7999.990000000001</v>
          </cell>
          <cell r="D76">
            <v>7999.990000000001</v>
          </cell>
          <cell r="E76">
            <v>0</v>
          </cell>
          <cell r="F76">
            <v>0</v>
          </cell>
          <cell r="G76">
            <v>54125</v>
          </cell>
          <cell r="H76">
            <v>54125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="120" zoomScaleNormal="120" workbookViewId="0" topLeftCell="A1">
      <pane xSplit="2" ySplit="3" topLeftCell="E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E12" sqref="E12"/>
    </sheetView>
  </sheetViews>
  <sheetFormatPr defaultColWidth="9.140625" defaultRowHeight="12.75"/>
  <cols>
    <col min="1" max="1" width="6.421875" style="8" customWidth="1"/>
    <col min="2" max="2" width="30.421875" style="8" bestFit="1" customWidth="1"/>
    <col min="3" max="3" width="13.7109375" style="8" customWidth="1"/>
    <col min="4" max="5" width="19.28125" style="8" bestFit="1" customWidth="1"/>
    <col min="6" max="6" width="14.140625" style="8" bestFit="1" customWidth="1"/>
    <col min="7" max="8" width="19.28125" style="8" bestFit="1" customWidth="1"/>
    <col min="9" max="9" width="14.140625" style="8" bestFit="1" customWidth="1"/>
    <col min="10" max="11" width="19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90" t="s">
        <v>2</v>
      </c>
      <c r="B2" s="88" t="s">
        <v>3</v>
      </c>
      <c r="C2" s="92" t="s">
        <v>4</v>
      </c>
      <c r="D2" s="92"/>
      <c r="E2" s="92"/>
      <c r="F2" s="92" t="s">
        <v>5</v>
      </c>
      <c r="G2" s="92"/>
      <c r="H2" s="92"/>
      <c r="I2" s="86" t="s">
        <v>6</v>
      </c>
      <c r="J2" s="86"/>
      <c r="K2" s="87"/>
    </row>
    <row r="3" spans="1:11" ht="13.5" customHeight="1" thickBot="1">
      <c r="A3" s="91"/>
      <c r="B3" s="89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'[18]ISP'!$C$56/100</f>
        <v>26.6504823</v>
      </c>
      <c r="D5" s="16">
        <f>'[18]ISP'!$D$56/100</f>
        <v>26.6504823</v>
      </c>
      <c r="E5" s="16">
        <v>4.826079203481001</v>
      </c>
      <c r="F5" s="17">
        <f>'[18]ISP'!$E$56</f>
        <v>5341</v>
      </c>
      <c r="G5" s="17">
        <f>'[18]ISP'!$F$56</f>
        <v>5341</v>
      </c>
      <c r="H5" s="17">
        <v>2820</v>
      </c>
      <c r="I5" s="17"/>
      <c r="J5" s="17"/>
      <c r="K5" s="17"/>
    </row>
    <row r="6" spans="1:11" ht="13.5">
      <c r="A6" s="14"/>
      <c r="B6" s="15" t="s">
        <v>12</v>
      </c>
      <c r="C6" s="16">
        <f>'[18]INSP'!$C$56/100</f>
        <v>117.9041037</v>
      </c>
      <c r="D6" s="16">
        <f>'[18]INSP'!$D$56/100</f>
        <v>117.9041037</v>
      </c>
      <c r="E6" s="16">
        <v>87.42116253540001</v>
      </c>
      <c r="F6" s="17">
        <f>'[18]INSP'!$E$56</f>
        <v>106379</v>
      </c>
      <c r="G6" s="17">
        <f>'[18]INSP'!$F$56</f>
        <v>106379</v>
      </c>
      <c r="H6" s="17">
        <v>76108</v>
      </c>
      <c r="I6" s="17"/>
      <c r="J6" s="17"/>
      <c r="K6" s="17"/>
    </row>
    <row r="7" spans="1:11" ht="13.5">
      <c r="A7" s="14"/>
      <c r="B7" s="15" t="s">
        <v>13</v>
      </c>
      <c r="C7" s="16">
        <f>'[18]GSP'!$C$76/100</f>
        <v>4.79664212887966</v>
      </c>
      <c r="D7" s="16">
        <f>'[18]GSP'!$D$76/100</f>
        <v>4.79664212887966</v>
      </c>
      <c r="E7" s="16">
        <v>1.0786511895927366</v>
      </c>
      <c r="F7" s="17">
        <f>'[18]GSP'!$E$76</f>
        <v>1</v>
      </c>
      <c r="G7" s="17">
        <f>'[18]GSP'!$F$76</f>
        <v>1</v>
      </c>
      <c r="H7" s="17">
        <v>1</v>
      </c>
      <c r="I7" s="17">
        <f>'[18]GSP'!$G$76</f>
        <v>6001</v>
      </c>
      <c r="J7" s="17">
        <f>'[18]GSP'!$H$76</f>
        <v>6001</v>
      </c>
      <c r="K7" s="17">
        <v>183</v>
      </c>
    </row>
    <row r="8" spans="1:11" ht="13.5">
      <c r="A8" s="14"/>
      <c r="B8" s="15" t="s">
        <v>14</v>
      </c>
      <c r="C8" s="16">
        <f>'[18]GNSP'!$C$76/100</f>
        <v>14.67518712771086</v>
      </c>
      <c r="D8" s="16">
        <f>'[18]GNSP'!$D$76/100</f>
        <v>14.67518712771086</v>
      </c>
      <c r="E8" s="16">
        <v>69.86633357836774</v>
      </c>
      <c r="F8" s="17">
        <f>'[18]GNSP'!$E$76</f>
        <v>106</v>
      </c>
      <c r="G8" s="17">
        <f>'[18]GNSP'!$F$76</f>
        <v>106</v>
      </c>
      <c r="H8" s="17">
        <v>34</v>
      </c>
      <c r="I8" s="17">
        <f>'[18]GNSP'!$G$76</f>
        <v>1646877</v>
      </c>
      <c r="J8" s="17">
        <f>'[18]GNSP'!$H$76</f>
        <v>1646877</v>
      </c>
      <c r="K8" s="17">
        <v>141645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'[7]ISP'!$C$56/100</f>
        <v>0.01426624</v>
      </c>
      <c r="D10" s="16">
        <f>'[7]ISP'!$D$56/100</f>
        <v>0.01426624</v>
      </c>
      <c r="E10" s="16">
        <v>0.401304231</v>
      </c>
      <c r="F10" s="17">
        <f>'[7]ISP'!$E$56</f>
        <v>2</v>
      </c>
      <c r="G10" s="17">
        <f>'[7]ISP'!$F$56</f>
        <v>2</v>
      </c>
      <c r="H10" s="17">
        <v>72</v>
      </c>
      <c r="I10" s="17"/>
      <c r="J10" s="17"/>
      <c r="K10" s="17"/>
    </row>
    <row r="11" spans="1:11" ht="13.5">
      <c r="A11" s="14"/>
      <c r="B11" s="15" t="s">
        <v>12</v>
      </c>
      <c r="C11" s="16">
        <f>'[7]INSP'!$C$56/100</f>
        <v>28.939852181000003</v>
      </c>
      <c r="D11" s="16">
        <f>'[7]INSP'!$D$56/100</f>
        <v>28.939852181000003</v>
      </c>
      <c r="E11" s="16">
        <v>36.76683155799999</v>
      </c>
      <c r="F11" s="17">
        <f>'[7]INSP'!$E$56</f>
        <v>14409</v>
      </c>
      <c r="G11" s="17">
        <f>'[7]INSP'!$F$56</f>
        <v>14409</v>
      </c>
      <c r="H11" s="17">
        <v>21880</v>
      </c>
      <c r="I11" s="17"/>
      <c r="J11" s="17"/>
      <c r="K11" s="17"/>
    </row>
    <row r="12" spans="1:11" ht="13.5">
      <c r="A12" s="14"/>
      <c r="B12" s="15" t="s">
        <v>13</v>
      </c>
      <c r="C12" s="16">
        <f>'[7]GSP'!$C$76/100</f>
        <v>0.541152503</v>
      </c>
      <c r="D12" s="16">
        <f>'[7]GSP'!$D$76/100</f>
        <v>0.541152503</v>
      </c>
      <c r="E12" s="16">
        <v>0.561312778</v>
      </c>
      <c r="F12" s="17">
        <f>'[7]GSP'!$E$76</f>
        <v>0</v>
      </c>
      <c r="G12" s="17">
        <f>'[7]GSP'!$F$76</f>
        <v>0</v>
      </c>
      <c r="H12" s="17">
        <v>0</v>
      </c>
      <c r="I12" s="17">
        <f>'[7]GSP'!$G$76</f>
        <v>106</v>
      </c>
      <c r="J12" s="17">
        <f>'[7]GSP'!$H$76</f>
        <v>106</v>
      </c>
      <c r="K12" s="17">
        <v>228</v>
      </c>
    </row>
    <row r="13" spans="1:11" ht="13.5">
      <c r="A13" s="14"/>
      <c r="B13" s="15" t="s">
        <v>14</v>
      </c>
      <c r="C13" s="16">
        <f>'[7]GNSP'!$C$76/100</f>
        <v>0.0001411</v>
      </c>
      <c r="D13" s="16">
        <f>'[7]GNSP'!$D$76/100</f>
        <v>0.0001411</v>
      </c>
      <c r="E13" s="16">
        <v>0.025754600000000002</v>
      </c>
      <c r="F13" s="17">
        <f>'[7]GNSP'!$E$76</f>
        <v>0</v>
      </c>
      <c r="G13" s="17">
        <f>'[7]GNSP'!$F$76</f>
        <v>0</v>
      </c>
      <c r="H13" s="17">
        <v>0</v>
      </c>
      <c r="I13" s="17">
        <f>'[7]GNSP'!$G$76</f>
        <v>43</v>
      </c>
      <c r="J13" s="17">
        <f>'[7]GNSP'!$H$76</f>
        <v>43</v>
      </c>
      <c r="K13" s="17">
        <v>221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'[22]ISP'!$C$56/100</f>
        <v>8.188463299999999</v>
      </c>
      <c r="D15" s="16">
        <f>'[22]ISP'!$D$56/100</f>
        <v>8.188463299999999</v>
      </c>
      <c r="E15" s="16">
        <v>0.24560949999999998</v>
      </c>
      <c r="F15" s="17">
        <f>'[22]ISP'!$E$56</f>
        <v>2159</v>
      </c>
      <c r="G15" s="17">
        <f>'[22]ISP'!$F$56</f>
        <v>2159</v>
      </c>
      <c r="H15" s="17">
        <v>555</v>
      </c>
      <c r="I15" s="17"/>
      <c r="J15" s="17"/>
      <c r="K15" s="17"/>
    </row>
    <row r="16" spans="1:11" ht="13.5">
      <c r="A16" s="14"/>
      <c r="B16" s="15" t="s">
        <v>12</v>
      </c>
      <c r="C16" s="21">
        <f>'[22]INSP'!$C$56/100</f>
        <v>110.80629478200001</v>
      </c>
      <c r="D16" s="21">
        <f>'[22]INSP'!$D$56/100</f>
        <v>110.80629478200001</v>
      </c>
      <c r="E16" s="21">
        <v>88.24519835400001</v>
      </c>
      <c r="F16" s="22">
        <f>'[22]INSP'!$E$56</f>
        <v>91249</v>
      </c>
      <c r="G16" s="22">
        <f>'[22]INSP'!$F$56</f>
        <v>91249</v>
      </c>
      <c r="H16" s="22">
        <v>92281</v>
      </c>
      <c r="I16" s="22"/>
      <c r="J16" s="22"/>
      <c r="K16" s="22"/>
    </row>
    <row r="17" spans="1:11" ht="13.5">
      <c r="A17" s="14"/>
      <c r="B17" s="15" t="s">
        <v>13</v>
      </c>
      <c r="C17" s="16">
        <f>'[22]GSP'!$C$76/100</f>
        <v>1.7685516384156847</v>
      </c>
      <c r="D17" s="16">
        <f>'[22]GSP'!$D$76/100</f>
        <v>1.7685516384156847</v>
      </c>
      <c r="E17" s="16">
        <v>18.819416669089733</v>
      </c>
      <c r="F17" s="17">
        <f>'[22]GSP'!$E$76</f>
        <v>24</v>
      </c>
      <c r="G17" s="17">
        <f>'[22]GSP'!$F$76</f>
        <v>24</v>
      </c>
      <c r="H17" s="17">
        <v>0</v>
      </c>
      <c r="I17" s="17">
        <f>'[22]GSP'!$G$76</f>
        <v>41226</v>
      </c>
      <c r="J17" s="17">
        <f>'[22]GSP'!$H$76</f>
        <v>41226</v>
      </c>
      <c r="K17" s="17">
        <v>29</v>
      </c>
    </row>
    <row r="18" spans="1:11" ht="13.5">
      <c r="A18" s="14"/>
      <c r="B18" s="15" t="s">
        <v>14</v>
      </c>
      <c r="C18" s="16">
        <f>'[22]GNSP'!$C$76/100</f>
        <v>11.717931222686307</v>
      </c>
      <c r="D18" s="16">
        <f>'[22]GNSP'!$D$76/100</f>
        <v>11.717931222686307</v>
      </c>
      <c r="E18" s="16">
        <v>3.45958124123971</v>
      </c>
      <c r="F18" s="17">
        <f>'[22]GNSP'!$E$76</f>
        <v>17</v>
      </c>
      <c r="G18" s="17">
        <f>'[22]GNSP'!$F$76</f>
        <v>17</v>
      </c>
      <c r="H18" s="17">
        <v>59</v>
      </c>
      <c r="I18" s="17">
        <f>'[22]GNSP'!$G$76</f>
        <v>3922</v>
      </c>
      <c r="J18" s="17">
        <f>'[22]GNSP'!$H$76</f>
        <v>3922</v>
      </c>
      <c r="K18" s="17">
        <v>59309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'[13]ISP'!$C$56/100</f>
        <v>19.34524514499999</v>
      </c>
      <c r="D20" s="16">
        <f>'[13]ISP'!$D$56/100</f>
        <v>19.34524514499999</v>
      </c>
      <c r="E20" s="16">
        <v>10.993063733999998</v>
      </c>
      <c r="F20" s="17">
        <f>'[13]ISP'!$E$56</f>
        <v>2442</v>
      </c>
      <c r="G20" s="17">
        <f>'[13]ISP'!$F$56</f>
        <v>2442</v>
      </c>
      <c r="H20" s="17">
        <v>1971</v>
      </c>
      <c r="I20" s="17"/>
      <c r="J20" s="17"/>
      <c r="K20" s="17"/>
    </row>
    <row r="21" spans="1:11" ht="13.5">
      <c r="A21" s="14"/>
      <c r="B21" s="15" t="s">
        <v>12</v>
      </c>
      <c r="C21" s="16">
        <f>'[13]INSP'!$C$56/100</f>
        <v>87.381478233</v>
      </c>
      <c r="D21" s="16">
        <f>'[13]INSP'!$D$56/100</f>
        <v>87.381478233</v>
      </c>
      <c r="E21" s="16">
        <v>108.72078154900001</v>
      </c>
      <c r="F21" s="17">
        <f>'[13]INSP'!$E$56</f>
        <v>22622</v>
      </c>
      <c r="G21" s="17">
        <f>'[13]INSP'!$F$56</f>
        <v>22622</v>
      </c>
      <c r="H21" s="17">
        <v>34317</v>
      </c>
      <c r="I21" s="17"/>
      <c r="J21" s="17"/>
      <c r="K21" s="17"/>
    </row>
    <row r="22" spans="1:11" ht="13.5">
      <c r="A22" s="14"/>
      <c r="B22" s="15" t="s">
        <v>13</v>
      </c>
      <c r="C22" s="16">
        <f>'[13]GSP'!$C$76/100</f>
        <v>4.0583924</v>
      </c>
      <c r="D22" s="16">
        <f>'[13]GSP'!$D$76/100</f>
        <v>4.0583924</v>
      </c>
      <c r="E22" s="16">
        <v>12.8915927</v>
      </c>
      <c r="F22" s="17">
        <f>'[13]GSP'!$E$76</f>
        <v>1</v>
      </c>
      <c r="G22" s="17">
        <f>'[13]GSP'!$F$76</f>
        <v>1</v>
      </c>
      <c r="H22" s="17">
        <v>0</v>
      </c>
      <c r="I22" s="17">
        <f>'[13]GSP'!$G$76</f>
        <v>261</v>
      </c>
      <c r="J22" s="17">
        <f>'[13]GSP'!$H$76</f>
        <v>261</v>
      </c>
      <c r="K22" s="17">
        <v>14210</v>
      </c>
    </row>
    <row r="23" spans="1:11" ht="13.5">
      <c r="A23" s="14"/>
      <c r="B23" s="15" t="s">
        <v>14</v>
      </c>
      <c r="C23" s="16">
        <f>'[13]GNSP'!$C$76/100</f>
        <v>74.611695953</v>
      </c>
      <c r="D23" s="16">
        <f>'[13]GNSP'!$D$76/100</f>
        <v>74.611695953</v>
      </c>
      <c r="E23" s="16">
        <v>327.656636834</v>
      </c>
      <c r="F23" s="17">
        <f>'[13]GNSP'!$E$76</f>
        <v>1</v>
      </c>
      <c r="G23" s="17">
        <f>'[13]GNSP'!$F$76</f>
        <v>1</v>
      </c>
      <c r="H23" s="17">
        <v>4</v>
      </c>
      <c r="I23" s="17">
        <f>'[13]GNSP'!$G$76</f>
        <v>20119</v>
      </c>
      <c r="J23" s="17">
        <f>'[13]GNSP'!$H$76</f>
        <v>20119</v>
      </c>
      <c r="K23" s="17">
        <v>38604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'[17]ISP'!$C$56/100</f>
        <v>2.2903138999999997</v>
      </c>
      <c r="D25" s="21">
        <f>'[17]ISP'!$D$56/100</f>
        <v>2.2903138999999997</v>
      </c>
      <c r="E25" s="21">
        <v>1.8412058000000002</v>
      </c>
      <c r="F25" s="22">
        <f>'[17]ISP'!$E$56</f>
        <v>321</v>
      </c>
      <c r="G25" s="22">
        <f>'[17]ISP'!$F$56</f>
        <v>321</v>
      </c>
      <c r="H25" s="22">
        <v>624</v>
      </c>
      <c r="I25" s="22"/>
      <c r="J25" s="22"/>
      <c r="K25" s="22"/>
    </row>
    <row r="26" spans="1:11" ht="13.5">
      <c r="A26" s="14"/>
      <c r="B26" s="15" t="s">
        <v>12</v>
      </c>
      <c r="C26" s="16">
        <f>'[17]INSP'!$C$56/100</f>
        <v>61.458280734</v>
      </c>
      <c r="D26" s="16">
        <f>'[17]INSP'!$D$56/100</f>
        <v>61.458280734</v>
      </c>
      <c r="E26" s="16">
        <v>43.45673959999999</v>
      </c>
      <c r="F26" s="17">
        <f>'[17]INSP'!$E$56</f>
        <v>42480</v>
      </c>
      <c r="G26" s="17">
        <f>'[17]INSP'!$F$56</f>
        <v>42480</v>
      </c>
      <c r="H26" s="17">
        <v>48964</v>
      </c>
      <c r="I26" s="17"/>
      <c r="J26" s="17"/>
      <c r="K26" s="17"/>
    </row>
    <row r="27" spans="1:11" ht="13.5">
      <c r="A27" s="14"/>
      <c r="B27" s="15" t="s">
        <v>13</v>
      </c>
      <c r="C27" s="16">
        <f>'[17]GSP'!$C$76/100</f>
        <v>2.063245814</v>
      </c>
      <c r="D27" s="16">
        <f>'[17]GSP'!$D$76/100</f>
        <v>2.063245814</v>
      </c>
      <c r="E27" s="16">
        <v>1.6299287</v>
      </c>
      <c r="F27" s="17">
        <f>'[17]GSP'!$E$76</f>
        <v>0</v>
      </c>
      <c r="G27" s="17">
        <f>'[17]GSP'!$F$76</f>
        <v>0</v>
      </c>
      <c r="H27" s="17">
        <v>0</v>
      </c>
      <c r="I27" s="17">
        <f>'[17]GSP'!$G$76</f>
        <v>3828</v>
      </c>
      <c r="J27" s="17">
        <f>'[17]GSP'!$H$76</f>
        <v>3828</v>
      </c>
      <c r="K27" s="17">
        <v>1992</v>
      </c>
    </row>
    <row r="28" spans="1:11" ht="13.5">
      <c r="A28" s="14"/>
      <c r="B28" s="15" t="s">
        <v>14</v>
      </c>
      <c r="C28" s="21">
        <f>'[17]GNSP'!$C$76/100</f>
        <v>1.1576102879999999</v>
      </c>
      <c r="D28" s="21">
        <f>'[17]GNSP'!$D$76/100</f>
        <v>1.1576102879999999</v>
      </c>
      <c r="E28" s="21">
        <v>2.31292433</v>
      </c>
      <c r="F28" s="22">
        <f>'[17]GNSP'!$E$76</f>
        <v>7</v>
      </c>
      <c r="G28" s="22">
        <f>'[17]GNSP'!$F$76</f>
        <v>7</v>
      </c>
      <c r="H28" s="22">
        <v>8</v>
      </c>
      <c r="I28" s="22">
        <f>'[17]GNSP'!$G$76</f>
        <v>13183</v>
      </c>
      <c r="J28" s="22">
        <f>'[17]GNSP'!$H$76</f>
        <v>13183</v>
      </c>
      <c r="K28" s="22">
        <v>11022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'[21]ISP'!$C$56/100</f>
        <v>3.8508125920000005</v>
      </c>
      <c r="D30" s="16">
        <f>'[21]ISP'!$D$56/100</f>
        <v>3.8508125920000005</v>
      </c>
      <c r="E30" s="16">
        <v>7.5807</v>
      </c>
      <c r="F30" s="17">
        <f>'[21]ISP'!$E$56</f>
        <v>1998</v>
      </c>
      <c r="G30" s="17">
        <f>'[21]ISP'!$F$56</f>
        <v>1998</v>
      </c>
      <c r="H30" s="17">
        <v>1196</v>
      </c>
      <c r="I30" s="17"/>
      <c r="J30" s="17"/>
      <c r="K30" s="17"/>
    </row>
    <row r="31" spans="1:11" ht="13.5">
      <c r="A31" s="14"/>
      <c r="B31" s="15" t="s">
        <v>12</v>
      </c>
      <c r="C31" s="16">
        <f>'[21]INSP'!$C$56/100</f>
        <v>117.06626299700001</v>
      </c>
      <c r="D31" s="16">
        <f>'[21]INSP'!$D$56/100</f>
        <v>117.06626299700001</v>
      </c>
      <c r="E31" s="16">
        <v>71.77539999999999</v>
      </c>
      <c r="F31" s="17">
        <f>'[21]INSP'!$E$56</f>
        <v>29559</v>
      </c>
      <c r="G31" s="17">
        <f>'[21]INSP'!$F$56</f>
        <v>29559</v>
      </c>
      <c r="H31" s="17">
        <v>31004</v>
      </c>
      <c r="I31" s="17"/>
      <c r="J31" s="17"/>
      <c r="K31" s="17"/>
    </row>
    <row r="32" spans="1:11" ht="13.5">
      <c r="A32" s="14"/>
      <c r="B32" s="15" t="s">
        <v>13</v>
      </c>
      <c r="C32" s="21">
        <f>'[21]GSP'!$C$76/100</f>
        <v>1.3808890309999997</v>
      </c>
      <c r="D32" s="21">
        <f>'[21]GSP'!$D$76/100</f>
        <v>1.3808890309999997</v>
      </c>
      <c r="E32" s="21">
        <v>19.427794091</v>
      </c>
      <c r="F32" s="22">
        <f>'[21]GSP'!$E$76</f>
        <v>21</v>
      </c>
      <c r="G32" s="22">
        <f>'[21]GSP'!$F$76</f>
        <v>21</v>
      </c>
      <c r="H32" s="22">
        <v>10</v>
      </c>
      <c r="I32" s="22">
        <f>'[21]GSP'!$G$76</f>
        <v>22320</v>
      </c>
      <c r="J32" s="22">
        <f>'[21]GSP'!$H$76</f>
        <v>22320</v>
      </c>
      <c r="K32" s="22">
        <v>52457</v>
      </c>
    </row>
    <row r="33" spans="1:11" ht="13.5">
      <c r="A33" s="14"/>
      <c r="B33" s="15" t="s">
        <v>14</v>
      </c>
      <c r="C33" s="21">
        <f>'[21]GNSP'!$C$76/100</f>
        <v>41.037197951999985</v>
      </c>
      <c r="D33" s="21">
        <f>'[21]GNSP'!$D$76/100</f>
        <v>41.037197951999985</v>
      </c>
      <c r="E33" s="21">
        <v>0.162795269</v>
      </c>
      <c r="F33" s="22">
        <f>'[21]GNSP'!$E$76</f>
        <v>6</v>
      </c>
      <c r="G33" s="22">
        <f>'[21]GNSP'!$F$76</f>
        <v>6</v>
      </c>
      <c r="H33" s="22">
        <v>0</v>
      </c>
      <c r="I33" s="22">
        <f>'[21]GNSP'!$G$76</f>
        <v>21434</v>
      </c>
      <c r="J33" s="22">
        <f>'[21]GNSP'!$H$76</f>
        <v>21434</v>
      </c>
      <c r="K33" s="22">
        <v>161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'[5]ISP'!$C$56/100</f>
        <v>1.108348125</v>
      </c>
      <c r="D35" s="21">
        <f>'[5]ISP'!$D$56/100</f>
        <v>1.108348125</v>
      </c>
      <c r="E35" s="21">
        <v>8.593178365</v>
      </c>
      <c r="F35" s="17">
        <f>'[5]ISP'!$E$56</f>
        <v>54</v>
      </c>
      <c r="G35" s="22">
        <f>'[5]ISP'!$F$56</f>
        <v>54</v>
      </c>
      <c r="H35" s="22">
        <v>1022</v>
      </c>
      <c r="I35" s="17"/>
      <c r="J35" s="22"/>
      <c r="K35" s="22"/>
    </row>
    <row r="36" spans="1:11" ht="13.5">
      <c r="A36" s="14"/>
      <c r="B36" s="15" t="s">
        <v>12</v>
      </c>
      <c r="C36" s="21">
        <f>'[5]INSP'!$C$56/100</f>
        <v>266.41748743100004</v>
      </c>
      <c r="D36" s="21">
        <f>'[5]INSP'!$D$56/100</f>
        <v>266.417490831</v>
      </c>
      <c r="E36" s="21">
        <v>91.87273625000002</v>
      </c>
      <c r="F36" s="22">
        <f>'[5]INSP'!$E$56</f>
        <v>99199</v>
      </c>
      <c r="G36" s="22">
        <f>'[5]INSP'!$F$56</f>
        <v>99199</v>
      </c>
      <c r="H36" s="22">
        <v>114899</v>
      </c>
      <c r="I36" s="22"/>
      <c r="J36" s="22"/>
      <c r="K36" s="22"/>
    </row>
    <row r="37" spans="1:11" ht="13.5">
      <c r="A37" s="14"/>
      <c r="B37" s="15" t="s">
        <v>13</v>
      </c>
      <c r="C37" s="24">
        <f>'[5]GSP'!$C$76/100</f>
        <v>10.246601410999999</v>
      </c>
      <c r="D37" s="24">
        <f>'[5]GSP'!$D$76/100</f>
        <v>10.246601410999999</v>
      </c>
      <c r="E37" s="24">
        <v>18.209062185232096</v>
      </c>
      <c r="F37" s="25">
        <f>'[5]GSP'!$E$76</f>
        <v>88</v>
      </c>
      <c r="G37" s="25">
        <f>'[5]GSP'!$F$76</f>
        <v>88</v>
      </c>
      <c r="H37" s="25">
        <v>67</v>
      </c>
      <c r="I37" s="25">
        <f>'[5]GSP'!$G$76</f>
        <v>95207</v>
      </c>
      <c r="J37" s="25">
        <f>'[5]GSP'!$H$76</f>
        <v>95207</v>
      </c>
      <c r="K37" s="25">
        <v>52628</v>
      </c>
    </row>
    <row r="38" spans="1:11" ht="13.5">
      <c r="A38" s="26"/>
      <c r="B38" s="27" t="s">
        <v>14</v>
      </c>
      <c r="C38" s="28">
        <f>'[5]GNSP'!$C$76/100</f>
        <v>25.895</v>
      </c>
      <c r="D38" s="28">
        <f>'[5]GNSP'!$D$76/100</f>
        <v>25.895</v>
      </c>
      <c r="E38" s="16">
        <v>17.154141866</v>
      </c>
      <c r="F38" s="29">
        <f>'[5]GNSP'!$E$76</f>
        <v>130</v>
      </c>
      <c r="G38" s="29">
        <f>'[5]GNSP'!$F$76</f>
        <v>130</v>
      </c>
      <c r="H38" s="17">
        <v>128</v>
      </c>
      <c r="I38" s="29">
        <f>'[5]GNSP'!$G$76</f>
        <v>117032</v>
      </c>
      <c r="J38" s="29">
        <f>'[5]GNSP'!$H$76</f>
        <v>117032</v>
      </c>
      <c r="K38" s="17">
        <v>152788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'[3]ISP'!$C$56/100</f>
        <v>1.9191657989999995</v>
      </c>
      <c r="D40" s="32">
        <f>'[3]ISP'!$D$56/100</f>
        <v>1.9191657989999995</v>
      </c>
      <c r="E40" s="32">
        <v>3.941566092999999</v>
      </c>
      <c r="F40" s="33">
        <f>'[3]ISP'!$E$56</f>
        <v>21765</v>
      </c>
      <c r="G40" s="33">
        <f>'[3]ISP'!$F$56</f>
        <v>21765</v>
      </c>
      <c r="H40" s="33">
        <v>7266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'[3]INSP'!$C$56/100</f>
        <v>70.74240738999998</v>
      </c>
      <c r="D41" s="32">
        <f>'[3]INSP'!$D$56/100</f>
        <v>70.74240738999998</v>
      </c>
      <c r="E41" s="32">
        <v>61.760265808999996</v>
      </c>
      <c r="F41" s="33">
        <f>'[3]INSP'!$E$56</f>
        <v>125867</v>
      </c>
      <c r="G41" s="33">
        <f>'[3]INSP'!$F$56</f>
        <v>125867</v>
      </c>
      <c r="H41" s="33">
        <v>67267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'[3]GSP'!$C$76/100</f>
        <v>0.21756772600000002</v>
      </c>
      <c r="D42" s="32">
        <f>'[3]GSP'!$D$76/100</f>
        <v>0.21756772600000002</v>
      </c>
      <c r="E42" s="32">
        <v>0.04230013</v>
      </c>
      <c r="F42" s="33">
        <f>'[3]GSP'!$E$76</f>
        <v>0</v>
      </c>
      <c r="G42" s="33">
        <f>'[3]GSP'!$F$76</f>
        <v>0</v>
      </c>
      <c r="H42" s="33">
        <v>0</v>
      </c>
      <c r="I42" s="33">
        <f>'[3]GSP'!$G$76</f>
        <v>81</v>
      </c>
      <c r="J42" s="33">
        <f>'[3]GSP'!$H$76</f>
        <v>81</v>
      </c>
      <c r="K42" s="33">
        <v>28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'[3]GNSP'!$C$76/100</f>
        <v>12.565597669999999</v>
      </c>
      <c r="D43" s="16">
        <f>'[3]GNSP'!$D$76/100</f>
        <v>12.565597669999999</v>
      </c>
      <c r="E43" s="16">
        <v>17.1757897</v>
      </c>
      <c r="F43" s="17">
        <f>'[3]GNSP'!$E$76</f>
        <v>22</v>
      </c>
      <c r="G43" s="17">
        <f>'[3]GNSP'!$F$76</f>
        <v>22</v>
      </c>
      <c r="H43" s="17">
        <v>21</v>
      </c>
      <c r="I43" s="17">
        <f>'[3]GNSP'!$G$76</f>
        <v>45322</v>
      </c>
      <c r="J43" s="17">
        <f>'[3]GNSP'!$H$76</f>
        <v>45322</v>
      </c>
      <c r="K43" s="17">
        <v>14238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20"/>
    </row>
    <row r="45" spans="1:11" ht="13.5">
      <c r="A45" s="14"/>
      <c r="B45" s="15" t="s">
        <v>11</v>
      </c>
      <c r="C45" s="21">
        <f>'[16]ISP'!$C$56/100</f>
        <v>1.1007675000000001</v>
      </c>
      <c r="D45" s="21">
        <f>'[16]ISP'!$D$56/100</f>
        <v>1.1007675000000001</v>
      </c>
      <c r="E45" s="21">
        <v>5.3413775999999995</v>
      </c>
      <c r="F45" s="22">
        <f>'[16]ISP'!$E$56</f>
        <v>62</v>
      </c>
      <c r="G45" s="22">
        <f>'[16]ISP'!$F$56</f>
        <v>62</v>
      </c>
      <c r="H45" s="22">
        <v>1114</v>
      </c>
      <c r="I45" s="22"/>
      <c r="J45" s="22"/>
      <c r="K45" s="22"/>
    </row>
    <row r="46" spans="1:11" ht="13.5">
      <c r="A46" s="14"/>
      <c r="B46" s="15" t="s">
        <v>12</v>
      </c>
      <c r="C46" s="21">
        <f>'[16]INSP'!$C$56/100</f>
        <v>23.392845</v>
      </c>
      <c r="D46" s="21">
        <f>'[16]INSP'!$D$56/100</f>
        <v>23.392845</v>
      </c>
      <c r="E46" s="21">
        <v>23.829838100000003</v>
      </c>
      <c r="F46" s="22">
        <f>'[16]INSP'!$E$56</f>
        <v>11170</v>
      </c>
      <c r="G46" s="22">
        <f>'[16]INSP'!$F$56</f>
        <v>11170</v>
      </c>
      <c r="H46" s="22">
        <v>9831</v>
      </c>
      <c r="I46" s="22"/>
      <c r="J46" s="22"/>
      <c r="K46" s="22"/>
    </row>
    <row r="47" spans="1:11" ht="13.5">
      <c r="A47" s="14"/>
      <c r="B47" s="15" t="s">
        <v>13</v>
      </c>
      <c r="C47" s="21">
        <f>'[16]GSP'!$C$76/100</f>
        <v>0.013807075</v>
      </c>
      <c r="D47" s="21">
        <f>'[16]GSP'!$D$76/100</f>
        <v>0.013807075</v>
      </c>
      <c r="E47" s="21">
        <v>0</v>
      </c>
      <c r="F47" s="22">
        <f>'[16]GSP'!$E$76</f>
        <v>0</v>
      </c>
      <c r="G47" s="22">
        <f>'[16]GSP'!$F$76</f>
        <v>0</v>
      </c>
      <c r="H47" s="22">
        <v>0</v>
      </c>
      <c r="I47" s="22">
        <f>'[16]GSP'!$G$76</f>
        <v>29</v>
      </c>
      <c r="J47" s="22">
        <f>'[16]GSP'!$H$76</f>
        <v>29</v>
      </c>
      <c r="K47" s="22">
        <v>0</v>
      </c>
    </row>
    <row r="48" spans="1:11" ht="13.5">
      <c r="A48" s="14"/>
      <c r="B48" s="15" t="s">
        <v>14</v>
      </c>
      <c r="C48" s="21">
        <f>'[16]GNSP'!$C$76/100</f>
        <v>2.534997207</v>
      </c>
      <c r="D48" s="21">
        <f>'[16]GNSP'!$D$76/100</f>
        <v>2.534997207</v>
      </c>
      <c r="E48" s="21">
        <v>3.3967237</v>
      </c>
      <c r="F48" s="22">
        <f>'[16]GNSP'!$E$76</f>
        <v>8</v>
      </c>
      <c r="G48" s="22">
        <f>'[16]GNSP'!$F$76</f>
        <v>8</v>
      </c>
      <c r="H48" s="22">
        <v>4</v>
      </c>
      <c r="I48" s="22">
        <f>'[16]GNSP'!$G$76</f>
        <v>179336</v>
      </c>
      <c r="J48" s="22">
        <f>'[16]GNSP'!$H$76</f>
        <v>179336</v>
      </c>
      <c r="K48" s="22">
        <v>132856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'[8]ISP'!$C$56/100</f>
        <v>5.283253500000001</v>
      </c>
      <c r="D50" s="16">
        <f>'[8]ISP'!$D$56/100</f>
        <v>5.283253500000001</v>
      </c>
      <c r="E50" s="16">
        <v>0.30801219999999996</v>
      </c>
      <c r="F50" s="17">
        <f>'[8]ISP'!$E$56</f>
        <v>437</v>
      </c>
      <c r="G50" s="17">
        <f>'[8]ISP'!$F$56</f>
        <v>437</v>
      </c>
      <c r="H50" s="17">
        <v>52</v>
      </c>
      <c r="I50" s="17"/>
      <c r="J50" s="17"/>
      <c r="K50" s="17"/>
    </row>
    <row r="51" spans="1:11" ht="13.5">
      <c r="A51" s="14"/>
      <c r="B51" s="15" t="s">
        <v>12</v>
      </c>
      <c r="C51" s="16">
        <f>'[8]INSP'!$C$56/100</f>
        <v>32.135522348</v>
      </c>
      <c r="D51" s="16">
        <f>'[8]INSP'!$D$56/100</f>
        <v>32.135522348</v>
      </c>
      <c r="E51" s="16">
        <v>25.022619029</v>
      </c>
      <c r="F51" s="17">
        <f>'[8]INSP'!$E$56</f>
        <v>10300</v>
      </c>
      <c r="G51" s="17">
        <f>'[8]INSP'!$F$56</f>
        <v>10300</v>
      </c>
      <c r="H51" s="17">
        <v>9543</v>
      </c>
      <c r="I51" s="17"/>
      <c r="J51" s="17"/>
      <c r="K51" s="17"/>
    </row>
    <row r="52" spans="1:11" ht="13.5">
      <c r="A52" s="14"/>
      <c r="B52" s="15" t="s">
        <v>13</v>
      </c>
      <c r="C52" s="16">
        <f>'[8]GSP'!$C$76/100</f>
        <v>3.931316902948544</v>
      </c>
      <c r="D52" s="16">
        <f>'[8]GSP'!$D$76/100</f>
        <v>3.931316902948544</v>
      </c>
      <c r="E52" s="16">
        <v>0.7753395817958803</v>
      </c>
      <c r="F52" s="17">
        <f>'[8]GSP'!$E$76</f>
        <v>0</v>
      </c>
      <c r="G52" s="17">
        <f>'[8]GSP'!$F$76</f>
        <v>0</v>
      </c>
      <c r="H52" s="17">
        <v>0</v>
      </c>
      <c r="I52" s="17">
        <f>'[8]GSP'!$G$76</f>
        <v>16877</v>
      </c>
      <c r="J52" s="17">
        <f>'[8]GSP'!$H$76</f>
        <v>16877</v>
      </c>
      <c r="K52" s="17">
        <v>2853</v>
      </c>
    </row>
    <row r="53" spans="1:11" ht="13.5">
      <c r="A53" s="14"/>
      <c r="B53" s="15" t="s">
        <v>14</v>
      </c>
      <c r="C53" s="16">
        <f>'[8]GNSP'!$C$76/100</f>
        <v>8.206263353998388</v>
      </c>
      <c r="D53" s="16">
        <f>'[8]GNSP'!$D$76/100</f>
        <v>8.206263353998388</v>
      </c>
      <c r="E53" s="16">
        <v>3.181051830300628</v>
      </c>
      <c r="F53" s="17">
        <f>'[8]GNSP'!$E$76</f>
        <v>50</v>
      </c>
      <c r="G53" s="17">
        <f>'[8]GNSP'!$F$76</f>
        <v>50</v>
      </c>
      <c r="H53" s="17">
        <v>42</v>
      </c>
      <c r="I53" s="17">
        <f>'[8]GNSP'!$G$76</f>
        <v>101518</v>
      </c>
      <c r="J53" s="17">
        <f>'[8]GNSP'!$H$76</f>
        <v>101518</v>
      </c>
      <c r="K53" s="17">
        <v>27003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'[15]ISP'!$C$56/100</f>
        <v>12.656905705</v>
      </c>
      <c r="D55" s="16">
        <f>'[15]ISP'!$D$56/100</f>
        <v>12.656905705</v>
      </c>
      <c r="E55" s="16">
        <v>19.066861545</v>
      </c>
      <c r="F55" s="17">
        <f>'[15]ISP'!$E$56</f>
        <v>102</v>
      </c>
      <c r="G55" s="17">
        <f>'[15]ISP'!$F$56</f>
        <v>102</v>
      </c>
      <c r="H55" s="17">
        <v>1547</v>
      </c>
      <c r="I55" s="17"/>
      <c r="J55" s="17"/>
      <c r="K55" s="17"/>
    </row>
    <row r="56" spans="1:11" ht="13.5">
      <c r="A56" s="14"/>
      <c r="B56" s="15" t="s">
        <v>12</v>
      </c>
      <c r="C56" s="16">
        <f>'[15]INSP'!$C$56/100</f>
        <v>119.196681338</v>
      </c>
      <c r="D56" s="16">
        <f>'[15]INSP'!$D$56/100</f>
        <v>119.196681338</v>
      </c>
      <c r="E56" s="16">
        <v>124.5691756</v>
      </c>
      <c r="F56" s="17">
        <f>'[15]INSP'!$E$56</f>
        <v>65392</v>
      </c>
      <c r="G56" s="17">
        <f>'[15]INSP'!$F$56</f>
        <v>65392</v>
      </c>
      <c r="H56" s="17">
        <v>80852</v>
      </c>
      <c r="I56" s="17"/>
      <c r="J56" s="17"/>
      <c r="K56" s="17"/>
    </row>
    <row r="57" spans="1:11" ht="13.5">
      <c r="A57" s="14"/>
      <c r="B57" s="15" t="s">
        <v>13</v>
      </c>
      <c r="C57" s="16">
        <f>'[15]GSP'!$C$76/100</f>
        <v>1.173320965</v>
      </c>
      <c r="D57" s="16">
        <f>'[15]GSP'!$D$76/100</f>
        <v>1.173320965</v>
      </c>
      <c r="E57" s="16">
        <v>0.032062265</v>
      </c>
      <c r="F57" s="17">
        <f>'[15]GSP'!$E$76</f>
        <v>6</v>
      </c>
      <c r="G57" s="17">
        <f>'[15]GSP'!$F$76</f>
        <v>6</v>
      </c>
      <c r="H57" s="17">
        <v>4</v>
      </c>
      <c r="I57" s="17">
        <f>'[15]GSP'!$G$76</f>
        <v>365749</v>
      </c>
      <c r="J57" s="17">
        <f>'[15]GSP'!$H$76</f>
        <v>365749</v>
      </c>
      <c r="K57" s="17">
        <v>205683</v>
      </c>
    </row>
    <row r="58" spans="1:11" ht="13.5">
      <c r="A58" s="14"/>
      <c r="B58" s="15" t="s">
        <v>14</v>
      </c>
      <c r="C58" s="16">
        <f>'[15]GNSP'!$C$76/100</f>
        <v>5.395748702000001</v>
      </c>
      <c r="D58" s="16">
        <f>'[15]GNSP'!$D$76/100</f>
        <v>5.395748702000001</v>
      </c>
      <c r="E58" s="16">
        <v>1.516686569</v>
      </c>
      <c r="F58" s="17">
        <f>'[15]GNSP'!$E$76</f>
        <v>161</v>
      </c>
      <c r="G58" s="17">
        <f>'[15]GNSP'!$F$76</f>
        <v>161</v>
      </c>
      <c r="H58" s="17">
        <v>111</v>
      </c>
      <c r="I58" s="17">
        <f>'[15]GNSP'!$G$76</f>
        <v>201213</v>
      </c>
      <c r="J58" s="17">
        <f>'[15]GNSP'!$H$76</f>
        <v>201213</v>
      </c>
      <c r="K58" s="17">
        <v>93576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'[10]ISP'!$C$56/100</f>
        <v>1.2970000000000002</v>
      </c>
      <c r="D60" s="21">
        <f>'[10]ISP'!$D$56/100</f>
        <v>1.2970000000000002</v>
      </c>
      <c r="E60" s="21">
        <v>0.0433</v>
      </c>
      <c r="F60" s="22">
        <f>'[10]ISP'!$E$56</f>
        <v>321</v>
      </c>
      <c r="G60" s="22">
        <f>'[10]ISP'!$F$56</f>
        <v>321</v>
      </c>
      <c r="H60" s="22">
        <v>23</v>
      </c>
      <c r="I60" s="22"/>
      <c r="J60" s="22"/>
      <c r="K60" s="22"/>
    </row>
    <row r="61" spans="1:11" ht="13.5">
      <c r="A61" s="14"/>
      <c r="B61" s="15" t="s">
        <v>12</v>
      </c>
      <c r="C61" s="21">
        <f>'[10]INSP'!$C$56/100</f>
        <v>19.699469999999998</v>
      </c>
      <c r="D61" s="21">
        <f>'[10]INSP'!$D$56/100</f>
        <v>19.699469999999998</v>
      </c>
      <c r="E61" s="21">
        <v>14.754299999999999</v>
      </c>
      <c r="F61" s="22">
        <f>'[10]INSP'!$E$56</f>
        <v>8506</v>
      </c>
      <c r="G61" s="22">
        <f>'[10]INSP'!$F$56</f>
        <v>8506</v>
      </c>
      <c r="H61" s="22">
        <v>5097</v>
      </c>
      <c r="I61" s="22"/>
      <c r="J61" s="22"/>
      <c r="K61" s="22"/>
    </row>
    <row r="62" spans="1:11" ht="13.5">
      <c r="A62" s="14"/>
      <c r="B62" s="15" t="s">
        <v>13</v>
      </c>
      <c r="C62" s="16">
        <f>'[10]GSP'!$C$76/100</f>
        <v>1.9028</v>
      </c>
      <c r="D62" s="16">
        <f>'[10]GSP'!$D$76/100</f>
        <v>1.9028</v>
      </c>
      <c r="E62" s="16">
        <v>10.5003</v>
      </c>
      <c r="F62" s="17">
        <f>'[10]GSP'!$E$76</f>
        <v>0</v>
      </c>
      <c r="G62" s="17">
        <f>'[10]GSP'!$F$76</f>
        <v>0</v>
      </c>
      <c r="H62" s="17">
        <v>16</v>
      </c>
      <c r="I62" s="17">
        <f>'[10]GSP'!$G$76</f>
        <v>912</v>
      </c>
      <c r="J62" s="17">
        <f>'[10]GSP'!$H$76</f>
        <v>912</v>
      </c>
      <c r="K62" s="17">
        <v>44480</v>
      </c>
    </row>
    <row r="63" spans="1:11" ht="13.5">
      <c r="A63" s="14"/>
      <c r="B63" s="15" t="s">
        <v>14</v>
      </c>
      <c r="C63" s="16">
        <f>'[10]GNSP'!$C$76/100</f>
        <v>3.98</v>
      </c>
      <c r="D63" s="16">
        <f>'[10]GNSP'!$D$76/100</f>
        <v>3.98</v>
      </c>
      <c r="E63" s="16">
        <v>0</v>
      </c>
      <c r="F63" s="17">
        <f>'[10]GNSP'!$E$76</f>
        <v>20</v>
      </c>
      <c r="G63" s="17">
        <f>'[10]GNSP'!$F$76</f>
        <v>20</v>
      </c>
      <c r="H63" s="17">
        <v>0</v>
      </c>
      <c r="I63" s="17">
        <f>'[10]GNSP'!$G$76</f>
        <v>44048</v>
      </c>
      <c r="J63" s="17">
        <f>'[10]GNSP'!$H$76</f>
        <v>44048</v>
      </c>
      <c r="K63" s="17">
        <v>0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'[11]ISP'!$C$56/100</f>
        <v>0.71112</v>
      </c>
      <c r="D65" s="16">
        <f>'[11]ISP'!$D$56/100</f>
        <v>0.71112</v>
      </c>
      <c r="E65" s="16">
        <v>0.9475</v>
      </c>
      <c r="F65" s="17">
        <f>'[11]ISP'!$E$56</f>
        <v>175</v>
      </c>
      <c r="G65" s="17">
        <f>'[11]ISP'!$F$56</f>
        <v>175</v>
      </c>
      <c r="H65" s="17">
        <v>281</v>
      </c>
      <c r="I65" s="17"/>
      <c r="J65" s="17"/>
      <c r="K65" s="17"/>
    </row>
    <row r="66" spans="1:11" ht="13.5">
      <c r="A66" s="14"/>
      <c r="B66" s="15" t="s">
        <v>12</v>
      </c>
      <c r="C66" s="16">
        <f>'[11]INSP'!$C$56/100</f>
        <v>2.0580514</v>
      </c>
      <c r="D66" s="16">
        <f>'[11]INSP'!$D$56/100</f>
        <v>2.0580514</v>
      </c>
      <c r="E66" s="16">
        <v>2.1662999999999997</v>
      </c>
      <c r="F66" s="17">
        <f>'[11]INSP'!$E$56</f>
        <v>2231</v>
      </c>
      <c r="G66" s="17">
        <f>'[11]INSP'!$F$56</f>
        <v>2231</v>
      </c>
      <c r="H66" s="17">
        <v>2277</v>
      </c>
      <c r="I66" s="17"/>
      <c r="J66" s="17"/>
      <c r="K66" s="17"/>
    </row>
    <row r="67" spans="1:11" ht="13.5">
      <c r="A67" s="14"/>
      <c r="B67" s="15" t="s">
        <v>13</v>
      </c>
      <c r="C67" s="16">
        <f>'[11]GSP'!$C$76/100</f>
        <v>0</v>
      </c>
      <c r="D67" s="16">
        <f>'[11]GSP'!$D$76/100</f>
        <v>0</v>
      </c>
      <c r="E67" s="16">
        <v>0</v>
      </c>
      <c r="F67" s="17">
        <f>'[11]GSP'!$E$76</f>
        <v>0</v>
      </c>
      <c r="G67" s="17">
        <f>'[11]GSP'!$F$76</f>
        <v>0</v>
      </c>
      <c r="H67" s="17">
        <v>0</v>
      </c>
      <c r="I67" s="17">
        <f>'[11]GSP'!$G$76</f>
        <v>0</v>
      </c>
      <c r="J67" s="17">
        <f>'[11]GSP'!$H$76</f>
        <v>0</v>
      </c>
      <c r="K67" s="17">
        <v>0</v>
      </c>
    </row>
    <row r="68" spans="1:11" ht="13.5">
      <c r="A68" s="14"/>
      <c r="B68" s="15" t="s">
        <v>14</v>
      </c>
      <c r="C68" s="16">
        <f>'[11]GNSP'!$C$76/100</f>
        <v>0</v>
      </c>
      <c r="D68" s="16">
        <f>'[11]GNSP'!$D$76/100</f>
        <v>0</v>
      </c>
      <c r="E68" s="16">
        <v>1.640172669</v>
      </c>
      <c r="F68" s="17">
        <f>'[11]GNSP'!$E$76</f>
        <v>0</v>
      </c>
      <c r="G68" s="17">
        <f>'[11]GNSP'!$F$76</f>
        <v>0</v>
      </c>
      <c r="H68" s="17">
        <v>0</v>
      </c>
      <c r="I68" s="17">
        <f>'[11]GNSP'!$G$76</f>
        <v>0</v>
      </c>
      <c r="J68" s="17">
        <f>'[11]GNSP'!$H$76</f>
        <v>0</v>
      </c>
      <c r="K68" s="17">
        <v>209570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'[6]ISP'!$C$56/100</f>
        <v>13.193200000000001</v>
      </c>
      <c r="D70" s="16">
        <f>'[6]ISP'!$D$56/100</f>
        <v>13.193200000000001</v>
      </c>
      <c r="E70" s="16">
        <v>1.6336000000000002</v>
      </c>
      <c r="F70" s="17">
        <f>'[6]ISP'!$E$56</f>
        <v>1488</v>
      </c>
      <c r="G70" s="17">
        <f>'[6]ISP'!$F$56</f>
        <v>1488</v>
      </c>
      <c r="H70" s="17">
        <v>246</v>
      </c>
      <c r="I70" s="17"/>
      <c r="J70" s="17"/>
      <c r="K70" s="17"/>
    </row>
    <row r="71" spans="1:11" ht="13.5">
      <c r="A71" s="14"/>
      <c r="B71" s="15" t="s">
        <v>12</v>
      </c>
      <c r="C71" s="16">
        <f>'[6]INSP'!$C$56/100</f>
        <v>12.645</v>
      </c>
      <c r="D71" s="16">
        <f>'[6]INSP'!$D$56/100</f>
        <v>12.645</v>
      </c>
      <c r="E71" s="24">
        <v>13.963099999999999</v>
      </c>
      <c r="F71" s="17">
        <f>'[6]INSP'!$E$56</f>
        <v>4772</v>
      </c>
      <c r="G71" s="17">
        <f>'[6]INSP'!$F$56</f>
        <v>4772</v>
      </c>
      <c r="H71" s="17">
        <v>7874</v>
      </c>
      <c r="I71" s="17"/>
      <c r="J71" s="17"/>
      <c r="K71" s="17"/>
    </row>
    <row r="72" spans="1:11" ht="13.5">
      <c r="A72" s="14"/>
      <c r="B72" s="15" t="s">
        <v>13</v>
      </c>
      <c r="C72" s="16">
        <f>'[6]GSP'!$C$76/100</f>
        <v>1.7957102</v>
      </c>
      <c r="D72" s="16">
        <f>'[6]GSP'!$D$76/100</f>
        <v>1.7957102</v>
      </c>
      <c r="E72" s="16">
        <v>0</v>
      </c>
      <c r="F72" s="17">
        <f>'[6]GSP'!$E$76</f>
        <v>0</v>
      </c>
      <c r="G72" s="17">
        <f>'[6]GSP'!$F$76</f>
        <v>0</v>
      </c>
      <c r="H72" s="17">
        <v>0</v>
      </c>
      <c r="I72" s="17">
        <f>'[6]GSP'!$G$76</f>
        <v>7427</v>
      </c>
      <c r="J72" s="17">
        <f>'[6]GSP'!$H$76</f>
        <v>7427</v>
      </c>
      <c r="K72" s="17">
        <v>0</v>
      </c>
    </row>
    <row r="73" spans="1:11" ht="13.5">
      <c r="A73" s="14"/>
      <c r="B73" s="15" t="s">
        <v>14</v>
      </c>
      <c r="C73" s="16">
        <f>'[6]GNSP'!$C$76/100</f>
        <v>0</v>
      </c>
      <c r="D73" s="16">
        <f>'[6]GNSP'!$D$76/100</f>
        <v>0</v>
      </c>
      <c r="E73" s="16">
        <v>0</v>
      </c>
      <c r="F73" s="17">
        <f>'[6]GNSP'!$E$76</f>
        <v>0</v>
      </c>
      <c r="G73" s="17">
        <f>'[6]GNSP'!$F$76</f>
        <v>0</v>
      </c>
      <c r="H73" s="17">
        <v>0</v>
      </c>
      <c r="I73" s="17">
        <f>'[6]GNSP'!$G$76</f>
        <v>0</v>
      </c>
      <c r="J73" s="17">
        <f>'[6]GNSP'!$H$76</f>
        <v>0</v>
      </c>
      <c r="K73" s="17">
        <v>0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'[4]ISP'!$C$56/100</f>
        <v>0.5599035450000001</v>
      </c>
      <c r="D75" s="16">
        <f>'[4]ISP'!$D$56/100</f>
        <v>0.5599035450000001</v>
      </c>
      <c r="E75" s="16">
        <v>0.221182934</v>
      </c>
      <c r="F75" s="17">
        <f>'[4]ISP'!$E$56</f>
        <v>378</v>
      </c>
      <c r="G75" s="17">
        <f>'[4]ISP'!$F$56</f>
        <v>378</v>
      </c>
      <c r="H75" s="17">
        <v>24</v>
      </c>
      <c r="I75" s="17"/>
      <c r="J75" s="17"/>
      <c r="K75" s="17"/>
    </row>
    <row r="76" spans="1:11" ht="13.5">
      <c r="A76" s="14"/>
      <c r="B76" s="15" t="s">
        <v>12</v>
      </c>
      <c r="C76" s="16">
        <f>'[4]INSP'!$C$56/100</f>
        <v>20.090993625150002</v>
      </c>
      <c r="D76" s="16">
        <f>'[4]INSP'!$D$56/100</f>
        <v>20.090993625150002</v>
      </c>
      <c r="E76" s="16">
        <v>16.56877716399993</v>
      </c>
      <c r="F76" s="17">
        <f>'[4]INSP'!$E$56</f>
        <v>7851</v>
      </c>
      <c r="G76" s="17">
        <f>'[4]INSP'!$F$56</f>
        <v>7851</v>
      </c>
      <c r="H76" s="17">
        <v>8145</v>
      </c>
      <c r="I76" s="17"/>
      <c r="J76" s="17"/>
      <c r="K76" s="17"/>
    </row>
    <row r="77" spans="1:11" ht="13.5">
      <c r="A77" s="14"/>
      <c r="B77" s="15" t="s">
        <v>13</v>
      </c>
      <c r="C77" s="16">
        <f>'[4]GSP'!$C$76/100</f>
        <v>1.483095045911</v>
      </c>
      <c r="D77" s="16">
        <f>'[4]GSP'!$D$76/100</f>
        <v>1.483095045911</v>
      </c>
      <c r="E77" s="16">
        <v>1.4900396083408887</v>
      </c>
      <c r="F77" s="17">
        <f>'[4]GSP'!$E$76</f>
        <v>0</v>
      </c>
      <c r="G77" s="17">
        <f>'[4]GSP'!$F$76</f>
        <v>0</v>
      </c>
      <c r="H77" s="17">
        <v>1</v>
      </c>
      <c r="I77" s="17">
        <f>'[4]GSP'!$G$76</f>
        <v>1017</v>
      </c>
      <c r="J77" s="17">
        <f>'[4]GSP'!$H$76</f>
        <v>1017</v>
      </c>
      <c r="K77" s="17">
        <v>1420</v>
      </c>
    </row>
    <row r="78" spans="1:11" ht="13.5">
      <c r="A78" s="26"/>
      <c r="B78" s="27" t="s">
        <v>14</v>
      </c>
      <c r="C78" s="28">
        <f>'[4]GNSP'!$C$76/100</f>
        <v>0</v>
      </c>
      <c r="D78" s="28">
        <f>'[4]GNSP'!$D$76/100</f>
        <v>0</v>
      </c>
      <c r="E78" s="28">
        <v>0</v>
      </c>
      <c r="F78" s="29">
        <f>'[4]GNSP'!$E$76</f>
        <v>0</v>
      </c>
      <c r="G78" s="29">
        <f>'[4]GNSP'!$F$76</f>
        <v>0</v>
      </c>
      <c r="H78" s="29">
        <v>0</v>
      </c>
      <c r="I78" s="29">
        <f>'[4]GNSP'!$G$76</f>
        <v>0</v>
      </c>
      <c r="J78" s="29">
        <f>'[4]GNSP'!$H$76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'[19]ISP'!$C$56/100</f>
        <v>0.15981</v>
      </c>
      <c r="D80" s="16">
        <f>'[19]ISP'!$D$56/100</f>
        <v>0.15981</v>
      </c>
      <c r="E80" s="32">
        <v>0.2653998</v>
      </c>
      <c r="F80" s="17">
        <f>'[19]ISP'!$E$56</f>
        <v>24</v>
      </c>
      <c r="G80" s="17">
        <f>'[19]ISP'!$F$56</f>
        <v>24</v>
      </c>
      <c r="H80" s="17">
        <v>46</v>
      </c>
      <c r="I80" s="17"/>
      <c r="J80" s="17"/>
      <c r="K80" s="17"/>
    </row>
    <row r="81" spans="1:11" ht="13.5">
      <c r="A81" s="14"/>
      <c r="B81" s="15" t="s">
        <v>12</v>
      </c>
      <c r="C81" s="16">
        <f>'[19]INSP'!$C$56/100</f>
        <v>13.110886146</v>
      </c>
      <c r="D81" s="16">
        <f>'[19]INSP'!$D$56/100</f>
        <v>13.110886146</v>
      </c>
      <c r="E81" s="32">
        <v>7.224094423230001</v>
      </c>
      <c r="F81" s="17">
        <f>'[19]INSP'!$E$56</f>
        <v>10567</v>
      </c>
      <c r="G81" s="17">
        <f>'[19]INSP'!$F$56</f>
        <v>10567</v>
      </c>
      <c r="H81" s="17">
        <v>6524</v>
      </c>
      <c r="I81" s="17"/>
      <c r="J81" s="17"/>
      <c r="K81" s="17"/>
    </row>
    <row r="82" spans="1:11" ht="13.5">
      <c r="A82" s="14"/>
      <c r="B82" s="15" t="s">
        <v>13</v>
      </c>
      <c r="C82" s="16">
        <f>'[19]GSP'!$C$76/100</f>
        <v>0.025858295</v>
      </c>
      <c r="D82" s="16">
        <f>'[19]GSP'!$D$76/100</f>
        <v>0.025858295</v>
      </c>
      <c r="E82" s="32">
        <v>0</v>
      </c>
      <c r="F82" s="17">
        <f>'[19]GSP'!$E$76</f>
        <v>0</v>
      </c>
      <c r="G82" s="17">
        <f>'[19]GSP'!$F$76</f>
        <v>0</v>
      </c>
      <c r="H82" s="17">
        <v>0</v>
      </c>
      <c r="I82" s="17">
        <f>'[19]GSP'!$G$76</f>
        <v>604</v>
      </c>
      <c r="J82" s="17">
        <f>'[19]GSP'!$H$76</f>
        <v>604</v>
      </c>
      <c r="K82" s="17">
        <v>0</v>
      </c>
    </row>
    <row r="83" spans="1:11" ht="13.5">
      <c r="A83" s="26"/>
      <c r="B83" s="27" t="s">
        <v>14</v>
      </c>
      <c r="C83" s="28">
        <f>'[19]GNSP'!$C$76/100</f>
        <v>2.064391628</v>
      </c>
      <c r="D83" s="28">
        <f>'[19]GNSP'!$D$76/100</f>
        <v>2.064391628</v>
      </c>
      <c r="E83" s="34">
        <v>3.51451768946691</v>
      </c>
      <c r="F83" s="29">
        <f>'[19]GNSP'!$E$76</f>
        <v>7</v>
      </c>
      <c r="G83" s="29">
        <f>'[19]GNSP'!$F$76</f>
        <v>7</v>
      </c>
      <c r="H83" s="29">
        <v>8</v>
      </c>
      <c r="I83" s="29">
        <f>'[19]GNSP'!$G$76</f>
        <v>498181</v>
      </c>
      <c r="J83" s="29">
        <f>'[19]GNSP'!$H$76</f>
        <v>498181</v>
      </c>
      <c r="K83" s="29">
        <v>24633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33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+'[23]ISP'!$C$56/100</f>
        <v>3.8433061449999997</v>
      </c>
      <c r="D85" s="16">
        <f>+'[23]ISP'!$D$56/100</f>
        <v>3.8433061449999997</v>
      </c>
      <c r="E85" s="32">
        <v>4.6558600960000005</v>
      </c>
      <c r="F85" s="17">
        <f>+'[23]ISP'!$E$56</f>
        <v>836</v>
      </c>
      <c r="G85" s="17">
        <f>+'[23]ISP'!$F$56</f>
        <v>836</v>
      </c>
      <c r="H85" s="33">
        <v>745</v>
      </c>
      <c r="I85" s="17"/>
      <c r="J85" s="17"/>
      <c r="K85" s="33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+'[23]INSP'!$C$56/100</f>
        <v>12.415833336</v>
      </c>
      <c r="D86" s="16">
        <f>+'[23]INSP'!$D$56/100</f>
        <v>12.415833336</v>
      </c>
      <c r="E86" s="32">
        <v>9.936961294</v>
      </c>
      <c r="F86" s="17">
        <f>+'[23]INSP'!$E$56</f>
        <v>3724</v>
      </c>
      <c r="G86" s="17">
        <f>+'[23]INSP'!$F$56</f>
        <v>3724</v>
      </c>
      <c r="H86" s="33">
        <v>3088</v>
      </c>
      <c r="I86" s="17"/>
      <c r="J86" s="17"/>
      <c r="K86" s="33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+'[23]GSP'!$C$76/100</f>
        <v>0</v>
      </c>
      <c r="D87" s="16">
        <f>+'[23]GSP'!$D$76/100</f>
        <v>0</v>
      </c>
      <c r="E87" s="32">
        <v>0</v>
      </c>
      <c r="F87" s="17">
        <f>+'[23]GSP'!$E$76</f>
        <v>0</v>
      </c>
      <c r="G87" s="17">
        <f>+'[23]GSP'!$F$76</f>
        <v>0</v>
      </c>
      <c r="H87" s="33">
        <v>0</v>
      </c>
      <c r="I87" s="17">
        <f>+'[23]GSP'!$G$76</f>
        <v>0</v>
      </c>
      <c r="J87" s="17">
        <f>+'[23]GSP'!$H$76</f>
        <v>0</v>
      </c>
      <c r="K87" s="33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+'[23]GNSP'!$C$76/100</f>
        <v>0.028767645</v>
      </c>
      <c r="D88" s="16">
        <f>+'[23]GNSP'!$D$76/100</f>
        <v>0.028767645</v>
      </c>
      <c r="E88" s="32">
        <v>0.0039000000000000003</v>
      </c>
      <c r="F88" s="17">
        <f>+'[23]GNSP'!$E$76</f>
        <v>5</v>
      </c>
      <c r="G88" s="17">
        <f>+'[23]GNSP'!$F$76</f>
        <v>5</v>
      </c>
      <c r="H88" s="33">
        <v>2</v>
      </c>
      <c r="I88" s="17">
        <f>+'[23]GNSP'!$G$76</f>
        <v>7434</v>
      </c>
      <c r="J88" s="17">
        <f>+'[23]GNSP'!$H$76</f>
        <v>7434</v>
      </c>
      <c r="K88" s="33">
        <v>2503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33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+'[12]ISP'!$C$56/100</f>
        <v>0.67645</v>
      </c>
      <c r="D90" s="38">
        <f>+'[12]ISP'!$D$56/100</f>
        <v>0.67645</v>
      </c>
      <c r="E90" s="39">
        <v>0.4043</v>
      </c>
      <c r="F90" s="40">
        <f>+'[12]ISP'!$E$56</f>
        <v>31</v>
      </c>
      <c r="G90" s="40">
        <f>+'[12]ISP'!$F$56</f>
        <v>31</v>
      </c>
      <c r="H90" s="41">
        <v>28</v>
      </c>
      <c r="I90" s="40"/>
      <c r="J90" s="40"/>
      <c r="K90" s="41"/>
    </row>
    <row r="91" spans="1:11" ht="13.5">
      <c r="A91" s="36"/>
      <c r="B91" s="15" t="s">
        <v>12</v>
      </c>
      <c r="C91" s="16">
        <f>+'[12]INSP'!$C$56/100</f>
        <v>53.178278061002175</v>
      </c>
      <c r="D91" s="16">
        <f>+'[12]INSP'!$D$56/100</f>
        <v>53.178278061002175</v>
      </c>
      <c r="E91" s="32">
        <v>45.49475988500008</v>
      </c>
      <c r="F91" s="17">
        <f>+'[12]INSP'!$E$56</f>
        <v>6385</v>
      </c>
      <c r="G91" s="17">
        <f>+'[12]INSP'!$F$56</f>
        <v>6385</v>
      </c>
      <c r="H91" s="33">
        <v>4906</v>
      </c>
      <c r="I91" s="17"/>
      <c r="J91" s="17"/>
      <c r="K91" s="33"/>
    </row>
    <row r="92" spans="1:11" ht="13.5">
      <c r="A92" s="36"/>
      <c r="B92" s="27" t="s">
        <v>13</v>
      </c>
      <c r="C92" s="28">
        <f>+'[12]GSP'!$C$76/100</f>
        <v>1.0236</v>
      </c>
      <c r="D92" s="28">
        <f>+'[12]GSP'!$D$76/100</f>
        <v>1.0236</v>
      </c>
      <c r="E92" s="34">
        <v>0</v>
      </c>
      <c r="F92" s="29">
        <f>+'[12]GSP'!$E$76</f>
        <v>0</v>
      </c>
      <c r="G92" s="29">
        <f>+'[12]GSP'!$F$76</f>
        <v>0</v>
      </c>
      <c r="H92" s="42">
        <v>0</v>
      </c>
      <c r="I92" s="29">
        <f>+'[12]GSP'!$G$76</f>
        <v>574</v>
      </c>
      <c r="J92" s="29">
        <f>+'[12]GSP'!$H$76</f>
        <v>574</v>
      </c>
      <c r="K92" s="33">
        <v>0</v>
      </c>
    </row>
    <row r="93" spans="1:22" s="31" customFormat="1" ht="13.5">
      <c r="A93" s="14"/>
      <c r="B93" s="15" t="s">
        <v>14</v>
      </c>
      <c r="C93" s="16">
        <f>+'[12]GNSP'!$C$76/100</f>
        <v>0</v>
      </c>
      <c r="D93" s="16">
        <f>+'[12]GNSP'!$D$76/100</f>
        <v>0</v>
      </c>
      <c r="E93" s="32">
        <v>0</v>
      </c>
      <c r="F93" s="17">
        <f>+'[12]GNSP'!$E$76</f>
        <v>0</v>
      </c>
      <c r="G93" s="17">
        <f>+'[12]GNSP'!$F$76</f>
        <v>0</v>
      </c>
      <c r="H93" s="33">
        <v>0</v>
      </c>
      <c r="I93" s="17">
        <f>+'[12]GNSP'!$G$76</f>
        <v>0</v>
      </c>
      <c r="J93" s="17">
        <f>+'[12]GNSP'!$H$76</f>
        <v>0</v>
      </c>
      <c r="K93" s="33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1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+'[2]ISP'!$C$56/100</f>
        <v>0.376785505</v>
      </c>
      <c r="D95" s="16">
        <f>+'[2]ISP'!$D$56/100</f>
        <v>0.376785505</v>
      </c>
      <c r="E95" s="32">
        <v>0.063624966476</v>
      </c>
      <c r="F95" s="17">
        <f>+'[2]ISP'!$E$56</f>
        <v>23</v>
      </c>
      <c r="G95" s="17">
        <f>+'[2]ISP'!$F$56</f>
        <v>23</v>
      </c>
      <c r="H95" s="33">
        <v>9</v>
      </c>
      <c r="I95" s="17"/>
      <c r="J95" s="17"/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+'[2]INSP'!$C$56/100</f>
        <v>6.28804984</v>
      </c>
      <c r="D96" s="16">
        <f>+'[2]INSP'!$D$56/100</f>
        <v>6.28804984</v>
      </c>
      <c r="E96" s="32">
        <v>1.8945233855240002</v>
      </c>
      <c r="F96" s="17">
        <f>+'[2]INSP'!$E$56</f>
        <v>1649</v>
      </c>
      <c r="G96" s="17">
        <f>+'[2]INSP'!$F$56</f>
        <v>1649</v>
      </c>
      <c r="H96" s="33">
        <v>792</v>
      </c>
      <c r="I96" s="17"/>
      <c r="J96" s="17"/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+'[2]GSP'!$C$76/100</f>
        <v>0.049131815</v>
      </c>
      <c r="D97" s="16">
        <f>+'[2]GSP'!$D$76/100</f>
        <v>0.049131815</v>
      </c>
      <c r="E97" s="32">
        <v>0</v>
      </c>
      <c r="F97" s="17">
        <f>+'[2]GSP'!$E$76</f>
        <v>0</v>
      </c>
      <c r="G97" s="17">
        <f>+'[2]GSP'!$F$76</f>
        <v>0</v>
      </c>
      <c r="H97" s="33">
        <v>0</v>
      </c>
      <c r="I97" s="17">
        <f>+'[2]GSP'!$G$76</f>
        <v>110</v>
      </c>
      <c r="J97" s="17">
        <f>+'[2]GSP'!$H$76</f>
        <v>110</v>
      </c>
      <c r="K97" s="33">
        <v>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+'[2]GNSP'!$C$76/100</f>
        <v>0</v>
      </c>
      <c r="D98" s="28">
        <f>+'[2]GNSP'!$D$76/100</f>
        <v>0</v>
      </c>
      <c r="E98" s="34">
        <v>0</v>
      </c>
      <c r="F98" s="29">
        <f>+'[2]GNSP'!$E$76</f>
        <v>0</v>
      </c>
      <c r="G98" s="29">
        <f>+'[2]GNSP'!$F$76</f>
        <v>0</v>
      </c>
      <c r="H98" s="42">
        <v>0</v>
      </c>
      <c r="I98" s="29">
        <f>+'[2]GNSP'!$G$76</f>
        <v>0</v>
      </c>
      <c r="J98" s="29">
        <f>+'[2]GNSP'!$H$76</f>
        <v>0</v>
      </c>
      <c r="K98" s="33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33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+'[1]ISP'!$C$56/100</f>
        <v>0.27419</v>
      </c>
      <c r="D100" s="16">
        <f>+'[1]ISP'!$D$56/100</f>
        <v>0.27419</v>
      </c>
      <c r="E100" s="32">
        <v>0</v>
      </c>
      <c r="F100" s="17">
        <f>+'[1]ISP'!$E$56</f>
        <v>44</v>
      </c>
      <c r="G100" s="17">
        <f>+'[1]ISP'!$F$56</f>
        <v>44</v>
      </c>
      <c r="H100" s="33">
        <v>0</v>
      </c>
      <c r="I100" s="17"/>
      <c r="J100" s="17"/>
      <c r="K100" s="33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+'[1]INSP'!$C$56/100</f>
        <v>5.4725012</v>
      </c>
      <c r="D101" s="16">
        <f>+'[1]INSP'!$D$56/100</f>
        <v>5.4725012</v>
      </c>
      <c r="E101" s="32">
        <v>1.0333475</v>
      </c>
      <c r="F101" s="17">
        <f>+'[1]INSP'!$E$56</f>
        <v>2305</v>
      </c>
      <c r="G101" s="17">
        <f>+'[1]INSP'!$F$56</f>
        <v>2305</v>
      </c>
      <c r="H101" s="33">
        <v>786</v>
      </c>
      <c r="I101" s="17"/>
      <c r="J101" s="17"/>
      <c r="K101" s="33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+'[1]GSP'!$C$76/100</f>
        <v>0</v>
      </c>
      <c r="D102" s="16">
        <f>+'[1]GSP'!$D$76/100</f>
        <v>0</v>
      </c>
      <c r="E102" s="32">
        <v>0</v>
      </c>
      <c r="F102" s="17">
        <f>+'[1]GSP'!$E$76</f>
        <v>0</v>
      </c>
      <c r="G102" s="17">
        <f>+'[1]GSP'!$F$76</f>
        <v>0</v>
      </c>
      <c r="H102" s="33">
        <v>0</v>
      </c>
      <c r="I102" s="17">
        <f>+'[1]GSP'!$G$76</f>
        <v>0</v>
      </c>
      <c r="J102" s="17">
        <f>+'[1]GSP'!$H$76</f>
        <v>0</v>
      </c>
      <c r="K102" s="33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+'[1]GNSP'!$C$76/100</f>
        <v>0</v>
      </c>
      <c r="D103" s="48">
        <f>+'[1]GNSP'!$D$76/100</f>
        <v>0</v>
      </c>
      <c r="E103" s="44">
        <v>0</v>
      </c>
      <c r="F103" s="45">
        <f>+'[1]GNSP'!$E$76</f>
        <v>0</v>
      </c>
      <c r="G103" s="45">
        <f>+'[1]GNSP'!$F$76</f>
        <v>0</v>
      </c>
      <c r="H103" s="41">
        <v>0</v>
      </c>
      <c r="I103" s="45">
        <f>+'[1]GNSP'!$G$76</f>
        <v>0</v>
      </c>
      <c r="J103" s="45">
        <f>+'[1]GNSP'!$H$76</f>
        <v>0</v>
      </c>
      <c r="K103" s="33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33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+'[20]ISP'!$C$56/100</f>
        <v>5.3987923</v>
      </c>
      <c r="D105" s="16">
        <f>+'[20]ISP'!$D$56/100</f>
        <v>5.3987923</v>
      </c>
      <c r="E105" s="32">
        <v>1.3953</v>
      </c>
      <c r="F105" s="17">
        <f>+'[20]ISP'!$E$56</f>
        <v>346</v>
      </c>
      <c r="G105" s="17">
        <f>+'[20]ISP'!$F$56</f>
        <v>346</v>
      </c>
      <c r="H105" s="33">
        <v>249</v>
      </c>
      <c r="I105" s="17"/>
      <c r="J105" s="17"/>
      <c r="K105" s="33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+'[20]INSP'!$C$56/100</f>
        <v>4.639227967</v>
      </c>
      <c r="D106" s="16">
        <f>+'[20]INSP'!$D$56/100</f>
        <v>4.639227967</v>
      </c>
      <c r="E106" s="32">
        <v>2.7003</v>
      </c>
      <c r="F106" s="17">
        <f>+'[20]INSP'!$E$56</f>
        <v>1339</v>
      </c>
      <c r="G106" s="17">
        <f>+'[20]INSP'!$F$56</f>
        <v>1339</v>
      </c>
      <c r="H106" s="33">
        <v>1166</v>
      </c>
      <c r="I106" s="17"/>
      <c r="J106" s="17"/>
      <c r="K106" s="33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+'[20]GSP'!$C$76/100</f>
        <v>2.3808000000000002</v>
      </c>
      <c r="D107" s="16">
        <f>+'[20]GSP'!$D$76/100</f>
        <v>2.3808000000000002</v>
      </c>
      <c r="E107" s="32">
        <v>0</v>
      </c>
      <c r="F107" s="17">
        <f>+'[20]GSP'!$E$76</f>
        <v>0</v>
      </c>
      <c r="G107" s="17">
        <f>+'[20]GSP'!$F$76</f>
        <v>0</v>
      </c>
      <c r="H107" s="33">
        <v>0</v>
      </c>
      <c r="I107" s="17">
        <f>+'[20]GSP'!$G$76</f>
        <v>572</v>
      </c>
      <c r="J107" s="17">
        <f>+'[20]GSP'!$H$76</f>
        <v>572</v>
      </c>
      <c r="K107" s="33">
        <v>0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+'[20]GNSP'!$C$76/100</f>
        <v>0.507</v>
      </c>
      <c r="D108" s="48">
        <f>+'[20]GNSP'!$D$76/100</f>
        <v>0.507</v>
      </c>
      <c r="E108" s="44">
        <v>0</v>
      </c>
      <c r="F108" s="45">
        <f>+'[20]GNSP'!$E$76</f>
        <v>1</v>
      </c>
      <c r="G108" s="45">
        <f>+'[20]GNSP'!$F$76</f>
        <v>1</v>
      </c>
      <c r="H108" s="41">
        <v>0</v>
      </c>
      <c r="I108" s="45">
        <f>+'[20]GNSP'!$G$76</f>
        <v>5536</v>
      </c>
      <c r="J108" s="45">
        <f>+'[20]GNSP'!$H$76</f>
        <v>5536</v>
      </c>
      <c r="K108" s="41">
        <v>0</v>
      </c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+'[14]ISP'!$C$56/100</f>
        <v>6.48575</v>
      </c>
      <c r="D110" s="16">
        <f>+'[14]ISP'!$D$56/100</f>
        <v>6.48575</v>
      </c>
      <c r="E110" s="32"/>
      <c r="F110" s="17">
        <f>+'[14]ISP'!$E$56</f>
        <v>655</v>
      </c>
      <c r="G110" s="17">
        <f>+'[14]ISP'!$F$56</f>
        <v>655</v>
      </c>
      <c r="H110" s="33"/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+'[14]INSP'!$C$56/100</f>
        <v>28.984340200000002</v>
      </c>
      <c r="D111" s="16">
        <f>+'[14]INSP'!$D$56/100</f>
        <v>28.9843394</v>
      </c>
      <c r="E111" s="32"/>
      <c r="F111" s="17">
        <f>+'[14]INSP'!$E$56</f>
        <v>8957</v>
      </c>
      <c r="G111" s="17">
        <f>+'[14]INSP'!$F$56</f>
        <v>8957</v>
      </c>
      <c r="H111" s="33"/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+'[14]GSP'!$C$76/100</f>
        <v>0</v>
      </c>
      <c r="D112" s="16">
        <f>+'[14]GSP'!$D$76/100</f>
        <v>0</v>
      </c>
      <c r="E112" s="32"/>
      <c r="F112" s="17">
        <f>+'[14]GSP'!$E$76</f>
        <v>0</v>
      </c>
      <c r="G112" s="17">
        <f>+'[14]GSP'!$F$76</f>
        <v>0</v>
      </c>
      <c r="H112" s="33"/>
      <c r="I112" s="17">
        <f>+'[14]GSP'!$G$76</f>
        <v>0</v>
      </c>
      <c r="J112" s="17">
        <f>+'[14]GSP'!$H$76</f>
        <v>0</v>
      </c>
      <c r="K112" s="33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+'[14]GNSP'!$C$76/100</f>
        <v>0</v>
      </c>
      <c r="D113" s="48">
        <f>+'[14]GNSP'!$D$76/100</f>
        <v>0</v>
      </c>
      <c r="E113" s="44"/>
      <c r="F113" s="45">
        <f>+'[14]GNSP'!$E$76</f>
        <v>0</v>
      </c>
      <c r="G113" s="45">
        <f>+'[14]GSP'!$F$76</f>
        <v>0</v>
      </c>
      <c r="H113" s="41"/>
      <c r="I113" s="45">
        <f>+'[14]GNSP'!$G$76</f>
        <v>0</v>
      </c>
      <c r="J113" s="45">
        <f>+'[14]GNSP'!$H$76</f>
        <v>0</v>
      </c>
      <c r="K113" s="41"/>
    </row>
    <row r="114" spans="1:11" s="53" customFormat="1" ht="13.5">
      <c r="A114" s="49"/>
      <c r="B114" s="50" t="s">
        <v>36</v>
      </c>
      <c r="C114" s="51"/>
      <c r="D114" s="51"/>
      <c r="E114" s="51"/>
      <c r="F114" s="52"/>
      <c r="G114" s="52"/>
      <c r="H114" s="52"/>
      <c r="I114" s="52"/>
      <c r="J114" s="52"/>
      <c r="K114" s="52"/>
    </row>
    <row r="115" spans="1:11" s="53" customFormat="1" ht="12.75">
      <c r="A115" s="54"/>
      <c r="B115" s="55" t="s">
        <v>11</v>
      </c>
      <c r="C115" s="12">
        <f aca="true" t="shared" si="0" ref="C115:H118">+C5+C10+C15+C20+C25+C30+C35+C40+C45+C50+C55+C60+C65+C70+C75+C80+C85+C90+C95+C100+C105+C110</f>
        <v>115.38433160099997</v>
      </c>
      <c r="D115" s="12">
        <f t="shared" si="0"/>
        <v>115.38433160099997</v>
      </c>
      <c r="E115" s="12">
        <f t="shared" si="0"/>
        <v>72.76902606795701</v>
      </c>
      <c r="F115" s="56">
        <f t="shared" si="0"/>
        <v>39004</v>
      </c>
      <c r="G115" s="56">
        <f t="shared" si="0"/>
        <v>39004</v>
      </c>
      <c r="H115" s="56">
        <f t="shared" si="0"/>
        <v>19890</v>
      </c>
      <c r="I115" s="56"/>
      <c r="J115" s="56"/>
      <c r="K115" s="56"/>
    </row>
    <row r="116" spans="1:11" s="53" customFormat="1" ht="12.75">
      <c r="A116" s="54"/>
      <c r="B116" s="55" t="s">
        <v>12</v>
      </c>
      <c r="C116" s="12">
        <f t="shared" si="0"/>
        <v>1214.0238479091522</v>
      </c>
      <c r="D116" s="12">
        <f t="shared" si="0"/>
        <v>1214.0238505091522</v>
      </c>
      <c r="E116" s="12">
        <f t="shared" si="0"/>
        <v>879.177212036154</v>
      </c>
      <c r="F116" s="56">
        <f t="shared" si="0"/>
        <v>676912</v>
      </c>
      <c r="G116" s="56">
        <f t="shared" si="0"/>
        <v>676912</v>
      </c>
      <c r="H116" s="56">
        <f t="shared" si="0"/>
        <v>627601</v>
      </c>
      <c r="I116" s="56"/>
      <c r="J116" s="56"/>
      <c r="K116" s="56"/>
    </row>
    <row r="117" spans="1:11" s="53" customFormat="1" ht="12.75">
      <c r="A117" s="54"/>
      <c r="B117" s="55" t="s">
        <v>13</v>
      </c>
      <c r="C117" s="12">
        <f t="shared" si="0"/>
        <v>38.85248295115489</v>
      </c>
      <c r="D117" s="12">
        <f t="shared" si="0"/>
        <v>38.85248295115489</v>
      </c>
      <c r="E117" s="12">
        <f t="shared" si="0"/>
        <v>85.45779989805133</v>
      </c>
      <c r="F117" s="56">
        <f t="shared" si="0"/>
        <v>141</v>
      </c>
      <c r="G117" s="56">
        <f t="shared" si="0"/>
        <v>141</v>
      </c>
      <c r="H117" s="56">
        <f t="shared" si="0"/>
        <v>99</v>
      </c>
      <c r="I117" s="56">
        <f aca="true" t="shared" si="1" ref="I117:K118">+I7+I12+I17+I22+I27+I32+I37+I42+I47+I52+I57+I62+I67+I72+I77+I82+I87+I92+I97+I102+I107+I112</f>
        <v>562901</v>
      </c>
      <c r="J117" s="56">
        <f t="shared" si="1"/>
        <v>562901</v>
      </c>
      <c r="K117" s="56">
        <f t="shared" si="1"/>
        <v>376191</v>
      </c>
    </row>
    <row r="118" spans="1:11" s="53" customFormat="1" ht="13.5" thickBot="1">
      <c r="A118" s="57"/>
      <c r="B118" s="58" t="s">
        <v>14</v>
      </c>
      <c r="C118" s="12">
        <f t="shared" si="0"/>
        <v>204.37752984939553</v>
      </c>
      <c r="D118" s="12">
        <f t="shared" si="0"/>
        <v>204.37752984939553</v>
      </c>
      <c r="E118" s="12">
        <f t="shared" si="0"/>
        <v>451.0670098763749</v>
      </c>
      <c r="F118" s="56">
        <f t="shared" si="0"/>
        <v>541</v>
      </c>
      <c r="G118" s="56">
        <f t="shared" si="0"/>
        <v>541</v>
      </c>
      <c r="H118" s="56">
        <f t="shared" si="0"/>
        <v>421</v>
      </c>
      <c r="I118" s="56">
        <f t="shared" si="1"/>
        <v>2905198</v>
      </c>
      <c r="J118" s="56">
        <f t="shared" si="1"/>
        <v>2905198</v>
      </c>
      <c r="K118" s="56">
        <f t="shared" si="1"/>
        <v>908129</v>
      </c>
    </row>
    <row r="119" spans="1:11" s="53" customFormat="1" ht="13.5">
      <c r="A119" s="59">
        <v>23</v>
      </c>
      <c r="B119" s="50" t="s">
        <v>37</v>
      </c>
      <c r="C119" s="60"/>
      <c r="D119" s="60"/>
      <c r="E119" s="12"/>
      <c r="F119" s="52"/>
      <c r="G119" s="52"/>
      <c r="H119" s="56"/>
      <c r="I119" s="52"/>
      <c r="J119" s="52"/>
      <c r="K119" s="56"/>
    </row>
    <row r="120" spans="1:11" s="53" customFormat="1" ht="13.5">
      <c r="A120" s="61"/>
      <c r="B120" s="62" t="s">
        <v>11</v>
      </c>
      <c r="C120" s="16">
        <f>'[9]ISP'!$C$56/100</f>
        <v>1610.671</v>
      </c>
      <c r="D120" s="16">
        <f>'[9]ISP'!$D$56/100</f>
        <v>1610.671</v>
      </c>
      <c r="E120" s="63">
        <v>426.897</v>
      </c>
      <c r="F120" s="33">
        <f>'[9]ISP'!$E$56</f>
        <v>268824</v>
      </c>
      <c r="G120" s="33">
        <f>'[9]ISP'!$F$56</f>
        <v>268824</v>
      </c>
      <c r="H120" s="64">
        <v>122646</v>
      </c>
      <c r="I120" s="33"/>
      <c r="J120" s="33"/>
      <c r="K120" s="64"/>
    </row>
    <row r="121" spans="1:11" s="53" customFormat="1" ht="13.5">
      <c r="A121" s="61"/>
      <c r="B121" s="62" t="s">
        <v>12</v>
      </c>
      <c r="C121" s="16">
        <f>'[9]INSP'!$C$56/100</f>
        <v>1446.0191999999997</v>
      </c>
      <c r="D121" s="16">
        <f>'[9]INSP'!$D$56/100</f>
        <v>1446.0191999999997</v>
      </c>
      <c r="E121" s="63">
        <v>756.5862999999999</v>
      </c>
      <c r="F121" s="33">
        <f>'[9]INSP'!$E$56</f>
        <v>1449607</v>
      </c>
      <c r="G121" s="33">
        <f>'[9]INSP'!$F$56</f>
        <v>1449607</v>
      </c>
      <c r="H121" s="64">
        <v>1271573</v>
      </c>
      <c r="I121" s="33"/>
      <c r="J121" s="33"/>
      <c r="K121" s="64"/>
    </row>
    <row r="122" spans="1:11" s="53" customFormat="1" ht="13.5">
      <c r="A122" s="61"/>
      <c r="B122" s="62" t="s">
        <v>13</v>
      </c>
      <c r="C122" s="16">
        <f>'[9]GSP'!$C$76/100</f>
        <v>1036.9988</v>
      </c>
      <c r="D122" s="16">
        <f>'[9]GSP'!$D$76/100</f>
        <v>1036.9988</v>
      </c>
      <c r="E122" s="63">
        <v>929.6214</v>
      </c>
      <c r="F122" s="33">
        <f>'[9]GSP'!$E$76</f>
        <v>832</v>
      </c>
      <c r="G122" s="33">
        <f>'[9]GSP'!$F$76</f>
        <v>832</v>
      </c>
      <c r="H122" s="64">
        <v>787</v>
      </c>
      <c r="I122" s="33">
        <f>'[9]GSP'!$G$76</f>
        <v>864579</v>
      </c>
      <c r="J122" s="33">
        <f>'[9]GSP'!$H$76</f>
        <v>864579</v>
      </c>
      <c r="K122" s="64">
        <v>952179</v>
      </c>
    </row>
    <row r="123" spans="1:11" s="53" customFormat="1" ht="14.25" thickBot="1">
      <c r="A123" s="65"/>
      <c r="B123" s="66" t="s">
        <v>14</v>
      </c>
      <c r="C123" s="67">
        <f>'[9]GNSP'!$C$76/100</f>
        <v>79.99990000000001</v>
      </c>
      <c r="D123" s="67">
        <f>'[9]GNSP'!$D$76/100</f>
        <v>79.99990000000001</v>
      </c>
      <c r="E123" s="68">
        <v>0</v>
      </c>
      <c r="F123" s="69">
        <f>'[9]GNSP'!$E$76</f>
        <v>0</v>
      </c>
      <c r="G123" s="69">
        <f>'[9]GNSP'!$F$76</f>
        <v>0</v>
      </c>
      <c r="H123" s="70">
        <v>0</v>
      </c>
      <c r="I123" s="69">
        <f>'[9]GNSP'!$G$76</f>
        <v>54125</v>
      </c>
      <c r="J123" s="69">
        <f>'[9]GNSP'!$H$76</f>
        <v>54125</v>
      </c>
      <c r="K123" s="70">
        <v>0</v>
      </c>
    </row>
    <row r="124" spans="1:11" s="53" customFormat="1" ht="13.5">
      <c r="A124" s="71"/>
      <c r="B124" s="72" t="s">
        <v>38</v>
      </c>
      <c r="C124" s="12"/>
      <c r="D124" s="12"/>
      <c r="E124" s="73"/>
      <c r="F124" s="56"/>
      <c r="G124" s="56"/>
      <c r="H124" s="74"/>
      <c r="I124" s="56"/>
      <c r="J124" s="56"/>
      <c r="K124" s="74"/>
    </row>
    <row r="125" spans="1:11" s="53" customFormat="1" ht="12.75">
      <c r="A125" s="75"/>
      <c r="B125" s="55" t="s">
        <v>11</v>
      </c>
      <c r="C125" s="76">
        <f aca="true" t="shared" si="2" ref="C125:E128">+C120+C115</f>
        <v>1726.055331601</v>
      </c>
      <c r="D125" s="76">
        <f t="shared" si="2"/>
        <v>1726.055331601</v>
      </c>
      <c r="E125" s="76">
        <f t="shared" si="2"/>
        <v>499.666026067957</v>
      </c>
      <c r="F125" s="77">
        <f aca="true" t="shared" si="3" ref="F125:H128">F115+F120</f>
        <v>307828</v>
      </c>
      <c r="G125" s="77">
        <f t="shared" si="3"/>
        <v>307828</v>
      </c>
      <c r="H125" s="77">
        <f t="shared" si="3"/>
        <v>142536</v>
      </c>
      <c r="I125" s="77"/>
      <c r="J125" s="77"/>
      <c r="K125" s="77"/>
    </row>
    <row r="126" spans="1:11" s="53" customFormat="1" ht="12.75">
      <c r="A126" s="75"/>
      <c r="B126" s="55" t="s">
        <v>12</v>
      </c>
      <c r="C126" s="76">
        <f t="shared" si="2"/>
        <v>2660.043047909152</v>
      </c>
      <c r="D126" s="76">
        <f t="shared" si="2"/>
        <v>2660.0430505091517</v>
      </c>
      <c r="E126" s="76">
        <f t="shared" si="2"/>
        <v>1635.7635120361538</v>
      </c>
      <c r="F126" s="77">
        <f t="shared" si="3"/>
        <v>2126519</v>
      </c>
      <c r="G126" s="77">
        <f t="shared" si="3"/>
        <v>2126519</v>
      </c>
      <c r="H126" s="77">
        <f t="shared" si="3"/>
        <v>1899174</v>
      </c>
      <c r="I126" s="77"/>
      <c r="J126" s="77"/>
      <c r="K126" s="77"/>
    </row>
    <row r="127" spans="1:11" s="53" customFormat="1" ht="12.75">
      <c r="A127" s="75"/>
      <c r="B127" s="55" t="s">
        <v>13</v>
      </c>
      <c r="C127" s="76">
        <f t="shared" si="2"/>
        <v>1075.8512829511549</v>
      </c>
      <c r="D127" s="76">
        <f t="shared" si="2"/>
        <v>1075.8512829511549</v>
      </c>
      <c r="E127" s="76">
        <f t="shared" si="2"/>
        <v>1015.0791998980513</v>
      </c>
      <c r="F127" s="77">
        <f t="shared" si="3"/>
        <v>973</v>
      </c>
      <c r="G127" s="77">
        <f t="shared" si="3"/>
        <v>973</v>
      </c>
      <c r="H127" s="77">
        <f t="shared" si="3"/>
        <v>886</v>
      </c>
      <c r="I127" s="77">
        <f aca="true" t="shared" si="4" ref="I127:K128">I117+I122</f>
        <v>1427480</v>
      </c>
      <c r="J127" s="77">
        <f t="shared" si="4"/>
        <v>1427480</v>
      </c>
      <c r="K127" s="77">
        <f t="shared" si="4"/>
        <v>1328370</v>
      </c>
    </row>
    <row r="128" spans="1:11" s="53" customFormat="1" ht="13.5" thickBot="1">
      <c r="A128" s="78"/>
      <c r="B128" s="58" t="s">
        <v>14</v>
      </c>
      <c r="C128" s="79">
        <f t="shared" si="2"/>
        <v>284.3774298493955</v>
      </c>
      <c r="D128" s="79">
        <f t="shared" si="2"/>
        <v>284.3774298493955</v>
      </c>
      <c r="E128" s="79">
        <f t="shared" si="2"/>
        <v>451.0670098763749</v>
      </c>
      <c r="F128" s="80">
        <f t="shared" si="3"/>
        <v>541</v>
      </c>
      <c r="G128" s="80">
        <f t="shared" si="3"/>
        <v>541</v>
      </c>
      <c r="H128" s="80">
        <f t="shared" si="3"/>
        <v>421</v>
      </c>
      <c r="I128" s="80">
        <f t="shared" si="4"/>
        <v>2959323</v>
      </c>
      <c r="J128" s="80">
        <f t="shared" si="4"/>
        <v>2959323</v>
      </c>
      <c r="K128" s="80">
        <f t="shared" si="4"/>
        <v>908129</v>
      </c>
    </row>
    <row r="129" spans="1:11" ht="13.5">
      <c r="A129" s="85" t="s">
        <v>39</v>
      </c>
      <c r="B129" s="85"/>
      <c r="C129" s="85"/>
      <c r="D129" s="85"/>
      <c r="E129" s="85"/>
      <c r="F129" s="85"/>
      <c r="G129" s="85"/>
      <c r="H129" s="81"/>
      <c r="I129" s="81"/>
      <c r="J129" s="81"/>
      <c r="K129" s="81"/>
    </row>
    <row r="130" spans="1:11" ht="13.5">
      <c r="A130" s="82" t="s">
        <v>40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1:11" ht="13.5">
      <c r="A131" s="2" t="s">
        <v>41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3.5">
      <c r="A132" s="2" t="s">
        <v>42</v>
      </c>
      <c r="B132" s="81"/>
      <c r="C132" s="81"/>
      <c r="E132" s="83"/>
      <c r="H132" s="83"/>
      <c r="K132" s="83"/>
    </row>
    <row r="134" spans="8:11" ht="12.75">
      <c r="H134" s="84"/>
      <c r="K134" s="84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669291338582677" right="0.78740157480315" top="0" bottom="0" header="0.236220472440945" footer="0.15748031496063"/>
  <pageSetup fitToHeight="2" horizontalDpi="600" verticalDpi="600" orientation="landscape" paperSize="9" scale="59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2010-05-25T06:02:37Z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