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960" windowHeight="3315" tabRatio="695" firstSheet="2" activeTab="2"/>
  </bookViews>
  <sheets>
    <sheet name="FYP as at 31st March, 2018_TEMP" sheetId="1" state="hidden" r:id="rId1"/>
    <sheet name="Authority Vs Life Council" sheetId="2" state="hidden" r:id="rId2"/>
    <sheet name="FYP as at 31st March' 2019" sheetId="3" r:id="rId3"/>
  </sheets>
  <definedNames>
    <definedName name="_xlnm.Print_Area" localSheetId="0">'FYP as at 31st March, 2018_TEMP'!$A$1:$J$31</definedName>
    <definedName name="_xlnm.Print_Titles" localSheetId="0">'FYP as at 31st March, 2018_TEMP'!$A:$B,'FYP as at 31st March, 2018_TEMP'!$1:$3</definedName>
  </definedNames>
  <calcPr fullCalcOnLoad="1"/>
</workbook>
</file>

<file path=xl/sharedStrings.xml><?xml version="1.0" encoding="utf-8"?>
<sst xmlns="http://schemas.openxmlformats.org/spreadsheetml/2006/main" count="1227" uniqueCount="108">
  <si>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</si>
  <si>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</si>
  <si>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</si>
  <si>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</si>
  <si>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</si>
  <si>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</si>
  <si>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</si>
  <si>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</si>
  <si>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</si>
  <si>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</si>
  <si>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</si>
  <si>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</si>
  <si>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</si>
  <si>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</si>
  <si>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</si>
  <si>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</si>
  <si>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</si>
  <si>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</si>
  <si>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</si>
  <si>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</si>
  <si>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</si>
  <si>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</si>
  <si>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</si>
  <si>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</si>
  <si>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</si>
  <si>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</si>
  <si>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</si>
  <si>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</si>
  <si>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</si>
  <si>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</si>
  <si>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</si>
  <si>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</si>
  <si>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</si>
  <si>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</si>
  <si>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</si>
  <si>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</si>
  <si>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</si>
  <si>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</si>
  <si>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</si>
  <si>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</si>
  <si>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</si>
  <si>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</si>
  <si>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</si>
  <si>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</si>
  <si>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</si>
  <si>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</si>
  <si>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</si>
  <si>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</si>
  <si>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</si>
  <si>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</si>
  <si>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</si>
  <si>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</si>
  <si>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</si>
  <si>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</si>
  <si>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NA</t>
  </si>
  <si>
    <t>एकल प्रीमियम (व्यक्तिगत)</t>
  </si>
  <si>
    <t>नियमितप्रीमियम (व्यक्तिगत)</t>
  </si>
  <si>
    <t>एकल प्रीमियम (समूहबीमा)</t>
  </si>
  <si>
    <t>नियमितप्रीमियम(समूहबीमा)</t>
  </si>
  <si>
    <t>ओ वाइआरजीटीए  प्रीमियम (समूहबीमा)</t>
  </si>
  <si>
    <t>आदित्य बिरला सन लाइफ</t>
  </si>
  <si>
    <t>एईगोंन लाइफ</t>
  </si>
  <si>
    <t>अवीवा लाइफ</t>
  </si>
  <si>
    <t>बजाज आल्लियांज़ लाइफ</t>
  </si>
  <si>
    <t>भारती आक्सा लाइफ</t>
  </si>
  <si>
    <t>केनेरा एचएसबीसी ओबीसी लाइफ</t>
  </si>
  <si>
    <t xml:space="preserve">डीएचएफएल प्रामेरिका लाइफ </t>
  </si>
  <si>
    <t>एडेलवेइस्स टोकिओ लाइफ</t>
  </si>
  <si>
    <t>एक्साइड लाइफ</t>
  </si>
  <si>
    <t>फ्यूचर जनराली लाइफ</t>
  </si>
  <si>
    <t>एचडीएफसी स्तांदर्द लाइफ</t>
  </si>
  <si>
    <t>आइ सी आइ सी आइ प्रुडेन्षियल लाइफ</t>
  </si>
  <si>
    <t>आइ डी बी आइ फेडरल लाइफ</t>
  </si>
  <si>
    <t xml:space="preserve">इंडिया फर्स्ट लाइफ </t>
  </si>
  <si>
    <t>कोटक महिन्द्रा लाइफ</t>
  </si>
  <si>
    <t>मॅक्स लाइफ</t>
  </si>
  <si>
    <t>पी एन बी मेट लाइफ</t>
  </si>
  <si>
    <t>रिलायंस निप्पॉन लाइफ</t>
  </si>
  <si>
    <t>सहारा लाइफ</t>
  </si>
  <si>
    <t>एस बी आइ लाइफ</t>
  </si>
  <si>
    <t>श्रीराम लाइफ</t>
  </si>
  <si>
    <t xml:space="preserve">स्टार यूनियन दाई ईछी लाइफ </t>
  </si>
  <si>
    <t>टाटा ए आइ ए लाइफ</t>
  </si>
  <si>
    <t>निजी कुल</t>
  </si>
  <si>
    <t>एल आइ सी</t>
  </si>
  <si>
    <t>कुल योग</t>
  </si>
  <si>
    <t>व्रुद्धि दर
  %</t>
  </si>
  <si>
    <t>मार्केट शेयर %</t>
  </si>
  <si>
    <r>
      <t>सूचना</t>
    </r>
    <r>
      <rPr>
        <sz val="11"/>
        <rFont val="Calibri"/>
        <family val="2"/>
      </rPr>
      <t xml:space="preserve">: </t>
    </r>
    <r>
      <rPr>
        <sz val="10"/>
        <rFont val="Mangal"/>
        <family val="1"/>
      </rPr>
      <t>माह</t>
    </r>
    <r>
      <rPr>
        <sz val="10"/>
        <rFont val="Calibri"/>
        <family val="2"/>
      </rPr>
      <t xml:space="preserve"> </t>
    </r>
    <r>
      <rPr>
        <sz val="10"/>
        <rFont val="Mangal"/>
        <family val="1"/>
      </rPr>
      <t>अंतकेसंचयी प्रीमियम फ्रीलुक अवधि में निरस्त पॉलिसियों के प्रीमियम घट कर दिखाया गया है</t>
    </r>
  </si>
  <si>
    <t>प्रीमियम</t>
  </si>
  <si>
    <t>कुल पॉलिसियां / योजना</t>
  </si>
  <si>
    <t>समूह योजनाओं में बीमित सदस्य</t>
  </si>
  <si>
    <t>बीमा राशि</t>
  </si>
  <si>
    <t>(प्रीमियम &amp; बीमा राशि (रुकरोड़))</t>
  </si>
  <si>
    <t>३१ मार्च २०१९ माह जीवन बीमा कंपनियोंका प्रथम वार्षिक प्रीमियम</t>
  </si>
  <si>
    <t>३१ मार्च २०१८ तक</t>
  </si>
  <si>
    <t>३१ मार्च २०१९ तक</t>
  </si>
  <si>
    <t>मार्च २०१८ माह के लिये</t>
  </si>
  <si>
    <t>मार्च २०१९ माह के लिये</t>
  </si>
  <si>
    <t>First Year Premium of Life Insurers for the Period ended 31st March, 2019</t>
  </si>
  <si>
    <t>(Premium &amp; Sum Assured in Rs.Crore)</t>
  </si>
  <si>
    <t>Sum Assured</t>
  </si>
  <si>
    <t>For March, 2018</t>
  </si>
  <si>
    <t>For March, 2019</t>
  </si>
  <si>
    <t>Up to 31st March, 2019</t>
  </si>
  <si>
    <t>Market Share</t>
  </si>
  <si>
    <t>HDFC Life</t>
  </si>
  <si>
    <t>Star Union Dai-ichi Life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</si>
</sst>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* #,##0.00_);_(* \(#,##0.00\);_(* &quot;-&quot;??_);_(@_)"/>
  </numFmts>
  <fonts count="54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Century Gothic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sz val="10"/>
      <name val="Mangal"/>
      <family val="1"/>
    </font>
    <font>
      <sz val="11"/>
      <name val="Calibri"/>
      <family val="2"/>
    </font>
    <font>
      <sz val="10"/>
      <name val="Calibri"/>
      <family val="2"/>
    </font>
    <font>
      <b/>
      <i/>
      <sz val="10"/>
      <name val="Rupee Foradian"/>
      <family val="2"/>
    </font>
    <font>
      <i/>
      <sz val="10"/>
      <name val="Rupee Foradi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i/>
      <sz val="10"/>
      <name val="Century Gothic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7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65" applyFont="1" applyFill="1" applyBorder="1" applyAlignment="1">
      <alignment horizontal="center"/>
    </xf>
    <xf numFmtId="0" fontId="3" fillId="33" borderId="0" xfId="65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4" fillId="33" borderId="10" xfId="65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 quotePrefix="1">
      <alignment horizontal="left" vertical="center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2" fontId="6" fillId="33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52" fillId="34" borderId="10" xfId="0" applyFont="1" applyFill="1" applyBorder="1" applyAlignment="1">
      <alignment horizontal="right" wrapText="1"/>
    </xf>
    <xf numFmtId="2" fontId="7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3" fillId="34" borderId="10" xfId="0" applyFont="1" applyFill="1" applyBorder="1" applyAlignment="1">
      <alignment horizontal="right" wrapText="1"/>
    </xf>
    <xf numFmtId="2" fontId="53" fillId="34" borderId="10" xfId="0" applyNumberFormat="1" applyFont="1" applyFill="1" applyBorder="1" applyAlignment="1">
      <alignment horizontal="right" wrapText="1"/>
    </xf>
    <xf numFmtId="2" fontId="11" fillId="0" borderId="10" xfId="0" applyNumberFormat="1" applyFont="1" applyBorder="1" applyAlignment="1">
      <alignment/>
    </xf>
    <xf numFmtId="1" fontId="53" fillId="34" borderId="10" xfId="0" applyNumberFormat="1" applyFont="1" applyFill="1" applyBorder="1" applyAlignment="1">
      <alignment horizontal="right" wrapText="1"/>
    </xf>
    <xf numFmtId="1" fontId="11" fillId="0" borderId="10" xfId="0" applyNumberFormat="1" applyFont="1" applyBorder="1" applyAlignment="1">
      <alignment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2" fontId="7" fillId="33" borderId="10" xfId="0" applyNumberFormat="1" applyFont="1" applyFill="1" applyBorder="1" applyAlignment="1">
      <alignment horizontal="right" vertical="center"/>
    </xf>
    <xf numFmtId="1" fontId="7" fillId="33" borderId="10" xfId="0" applyNumberFormat="1" applyFont="1" applyFill="1" applyBorder="1" applyAlignment="1">
      <alignment horizontal="right" vertical="center"/>
    </xf>
    <xf numFmtId="2" fontId="7" fillId="0" borderId="10" xfId="42" applyNumberFormat="1" applyFont="1" applyBorder="1" applyAlignment="1">
      <alignment/>
    </xf>
    <xf numFmtId="1" fontId="7" fillId="0" borderId="10" xfId="42" applyNumberFormat="1" applyFont="1" applyBorder="1" applyAlignment="1">
      <alignment/>
    </xf>
    <xf numFmtId="2" fontId="9" fillId="0" borderId="10" xfId="42" applyNumberFormat="1" applyFont="1" applyBorder="1" applyAlignment="1">
      <alignment/>
    </xf>
    <xf numFmtId="1" fontId="9" fillId="0" borderId="10" xfId="42" applyNumberFormat="1" applyFont="1" applyBorder="1" applyAlignment="1">
      <alignment/>
    </xf>
    <xf numFmtId="2" fontId="7" fillId="33" borderId="10" xfId="42" applyNumberFormat="1" applyFont="1" applyFill="1" applyBorder="1" applyAlignment="1">
      <alignment/>
    </xf>
    <xf numFmtId="1" fontId="7" fillId="33" borderId="10" xfId="42" applyNumberFormat="1" applyFont="1" applyFill="1" applyBorder="1" applyAlignment="1">
      <alignment/>
    </xf>
    <xf numFmtId="2" fontId="7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7" fillId="0" borderId="10" xfId="42" applyNumberFormat="1" applyFont="1" applyFill="1" applyBorder="1" applyAlignment="1">
      <alignment/>
    </xf>
    <xf numFmtId="1" fontId="7" fillId="0" borderId="10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7" fillId="33" borderId="10" xfId="0" applyNumberFormat="1" applyFont="1" applyFill="1" applyBorder="1" applyAlignment="1">
      <alignment horizontal="right"/>
    </xf>
    <xf numFmtId="1" fontId="7" fillId="33" borderId="10" xfId="0" applyNumberFormat="1" applyFont="1" applyFill="1" applyBorder="1" applyAlignment="1">
      <alignment horizontal="right"/>
    </xf>
    <xf numFmtId="2" fontId="9" fillId="0" borderId="10" xfId="42" applyNumberFormat="1" applyFont="1" applyFill="1" applyBorder="1" applyAlignment="1">
      <alignment/>
    </xf>
    <xf numFmtId="1" fontId="9" fillId="0" borderId="10" xfId="42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2" fontId="9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33" borderId="10" xfId="65" applyFont="1" applyFill="1" applyBorder="1" applyAlignment="1">
      <alignment horizontal="center"/>
    </xf>
    <xf numFmtId="0" fontId="7" fillId="33" borderId="10" xfId="65" applyFont="1" applyFill="1" applyBorder="1" applyAlignment="1">
      <alignment horizontal="center"/>
    </xf>
    <xf numFmtId="2" fontId="52" fillId="34" borderId="10" xfId="0" applyNumberFormat="1" applyFont="1" applyFill="1" applyBorder="1" applyAlignment="1">
      <alignment horizontal="right" wrapText="1"/>
    </xf>
    <xf numFmtId="1" fontId="52" fillId="34" borderId="10" xfId="0" applyNumberFormat="1" applyFont="1" applyFill="1" applyBorder="1" applyAlignment="1">
      <alignment horizontal="right" wrapText="1"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0" fontId="7" fillId="0" borderId="0" xfId="65" applyFont="1" applyAlignment="1">
      <alignment/>
    </xf>
    <xf numFmtId="0" fontId="12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2" fontId="3" fillId="33" borderId="12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5" fillId="0" borderId="0" xfId="0" applyFont="1" applyBorder="1" applyAlignment="1" quotePrefix="1">
      <alignment horizontal="left"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/>
    </xf>
    <xf numFmtId="2" fontId="16" fillId="0" borderId="10" xfId="0" applyNumberFormat="1" applyFont="1" applyBorder="1" applyAlignment="1">
      <alignment/>
    </xf>
    <xf numFmtId="2" fontId="17" fillId="33" borderId="10" xfId="0" applyNumberFormat="1" applyFont="1" applyFill="1" applyBorder="1" applyAlignment="1">
      <alignment/>
    </xf>
    <xf numFmtId="2" fontId="17" fillId="0" borderId="10" xfId="0" applyNumberFormat="1" applyFont="1" applyBorder="1" applyAlignment="1">
      <alignment/>
    </xf>
    <xf numFmtId="2" fontId="17" fillId="33" borderId="10" xfId="0" applyNumberFormat="1" applyFont="1" applyFill="1" applyBorder="1" applyAlignment="1">
      <alignment horizontal="right"/>
    </xf>
    <xf numFmtId="2" fontId="16" fillId="33" borderId="10" xfId="0" applyNumberFormat="1" applyFont="1" applyFill="1" applyBorder="1" applyAlignment="1">
      <alignment horizontal="right"/>
    </xf>
    <xf numFmtId="2" fontId="3" fillId="0" borderId="10" xfId="42" applyNumberFormat="1" applyFont="1" applyFill="1" applyBorder="1" applyAlignment="1">
      <alignment/>
    </xf>
    <xf numFmtId="1" fontId="3" fillId="0" borderId="10" xfId="42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3" fillId="33" borderId="13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 quotePrefix="1">
      <alignment horizontal="left"/>
    </xf>
    <xf numFmtId="0" fontId="5" fillId="33" borderId="13" xfId="0" applyFont="1" applyFill="1" applyBorder="1" applyAlignment="1" quotePrefix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 quotePrefix="1">
      <alignment horizontal="left"/>
    </xf>
    <xf numFmtId="0" fontId="6" fillId="0" borderId="13" xfId="0" applyFont="1" applyBorder="1" applyAlignment="1" quotePrefix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5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 quotePrefix="1">
      <alignment horizontal="left"/>
    </xf>
    <xf numFmtId="0" fontId="34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0" borderId="0" xfId="65" applyFon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2 5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rmal 6" xfId="64"/>
    <cellStyle name="Normal_companywise Month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SheetLayoutView="55" zoomScalePageLayoutView="0" workbookViewId="0" topLeftCell="A1">
      <pane xSplit="2" ySplit="3" topLeftCell="C4" activePane="bottomRight" state="frozen"/>
      <selection pane="topLeft"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/>
  <cols>
    <col min="1" max="1" width="6.421875" style="1" customWidth="1"/>
    <col min="2" max="2" width="30.00390625" style="1" customWidth="1"/>
    <col min="3" max="11" width="12.7109375" style="1" customWidth="1"/>
    <col min="12" max="16384" width="9.140625" style="1" customWidth="1"/>
  </cols>
  <sheetData>
    <row r="1" spans="1:11" ht="15">
      <c r="A1" s="124" t="s">
        <v>49</v>
      </c>
      <c r="B1" s="125"/>
      <c r="C1" s="125"/>
      <c r="D1" s="125"/>
      <c r="E1" s="125"/>
      <c r="F1" s="125"/>
      <c r="G1" s="125"/>
      <c r="H1" s="125"/>
      <c r="I1" s="121" t="s">
        <v>26</v>
      </c>
      <c r="J1" s="121"/>
      <c r="K1" s="121"/>
    </row>
    <row r="2" spans="1:11" ht="41.25" customHeight="1">
      <c r="A2" s="122" t="s">
        <v>2</v>
      </c>
      <c r="B2" s="122" t="s">
        <v>0</v>
      </c>
      <c r="C2" s="122" t="s">
        <v>51</v>
      </c>
      <c r="D2" s="122"/>
      <c r="E2" s="122"/>
      <c r="F2" s="122" t="s">
        <v>8</v>
      </c>
      <c r="G2" s="122"/>
      <c r="H2" s="122"/>
      <c r="I2" s="123" t="s">
        <v>9</v>
      </c>
      <c r="J2" s="123"/>
      <c r="K2" s="123"/>
    </row>
    <row r="3" spans="1:11" s="4" customFormat="1" ht="39.75" customHeight="1">
      <c r="A3" s="122"/>
      <c r="B3" s="122"/>
      <c r="C3" s="102" t="s">
        <v>47</v>
      </c>
      <c r="D3" s="102" t="s">
        <v>48</v>
      </c>
      <c r="E3" s="2" t="s">
        <v>23</v>
      </c>
      <c r="F3" s="102" t="s">
        <v>47</v>
      </c>
      <c r="G3" s="102" t="s">
        <v>48</v>
      </c>
      <c r="H3" s="2" t="s">
        <v>23</v>
      </c>
      <c r="I3" s="102" t="s">
        <v>47</v>
      </c>
      <c r="J3" s="102" t="s">
        <v>48</v>
      </c>
      <c r="K3" s="2" t="s">
        <v>23</v>
      </c>
    </row>
    <row r="4" spans="1:11" s="4" customFormat="1" ht="15">
      <c r="A4" s="18">
        <v>1</v>
      </c>
      <c r="B4" s="6" t="s">
        <v>46</v>
      </c>
      <c r="C4" s="13">
        <v>2534.5958018885067</v>
      </c>
      <c r="D4" s="13">
        <v>2662.9066212615016</v>
      </c>
      <c r="E4" s="7">
        <v>5.062377964857024</v>
      </c>
      <c r="F4" s="24">
        <v>302997</v>
      </c>
      <c r="G4" s="24">
        <v>248751</v>
      </c>
      <c r="H4" s="7">
        <v>-17.903147555916394</v>
      </c>
      <c r="I4" s="24">
        <v>1634153</v>
      </c>
      <c r="J4" s="24">
        <v>2862143</v>
      </c>
      <c r="K4" s="7">
        <v>75.14535052715382</v>
      </c>
    </row>
    <row r="5" spans="1:11" s="4" customFormat="1" ht="15">
      <c r="A5" s="18">
        <v>2</v>
      </c>
      <c r="B5" s="100" t="s">
        <v>22</v>
      </c>
      <c r="C5" s="12">
        <v>91.420272973</v>
      </c>
      <c r="D5" s="12">
        <v>147.097021619</v>
      </c>
      <c r="E5" s="3">
        <v>60.90197155990066</v>
      </c>
      <c r="F5" s="16">
        <v>47848</v>
      </c>
      <c r="G5" s="16">
        <v>68891</v>
      </c>
      <c r="H5" s="3">
        <v>43.97884969068718</v>
      </c>
      <c r="I5" s="16">
        <v>46012</v>
      </c>
      <c r="J5" s="16">
        <v>54549</v>
      </c>
      <c r="K5" s="3">
        <v>18.55385551595236</v>
      </c>
    </row>
    <row r="6" spans="1:11" s="4" customFormat="1" ht="15">
      <c r="A6" s="18">
        <v>3</v>
      </c>
      <c r="B6" s="100" t="s">
        <v>30</v>
      </c>
      <c r="C6" s="12">
        <v>243.95895651754572</v>
      </c>
      <c r="D6" s="12">
        <v>325.57377821410876</v>
      </c>
      <c r="E6" s="3">
        <v>33.45432480184151</v>
      </c>
      <c r="F6" s="16">
        <v>35176</v>
      </c>
      <c r="G6" s="16">
        <v>36379</v>
      </c>
      <c r="H6" s="3">
        <v>3.4199454173299975</v>
      </c>
      <c r="I6" s="16">
        <v>167022</v>
      </c>
      <c r="J6" s="16">
        <v>361162</v>
      </c>
      <c r="K6" s="3">
        <v>116.23618445474249</v>
      </c>
    </row>
    <row r="7" spans="1:11" s="4" customFormat="1" ht="15">
      <c r="A7" s="18">
        <v>4</v>
      </c>
      <c r="B7" s="100" t="s">
        <v>31</v>
      </c>
      <c r="C7" s="12">
        <v>3290.177277036638</v>
      </c>
      <c r="D7" s="12">
        <v>4290.853589971339</v>
      </c>
      <c r="E7" s="3">
        <v>30.414054583587042</v>
      </c>
      <c r="F7" s="16">
        <v>273800</v>
      </c>
      <c r="G7" s="16">
        <v>308501</v>
      </c>
      <c r="H7" s="3">
        <v>12.673849525200875</v>
      </c>
      <c r="I7" s="16">
        <v>43774126</v>
      </c>
      <c r="J7" s="16">
        <v>38128462</v>
      </c>
      <c r="K7" s="3">
        <v>-12.897262643233583</v>
      </c>
    </row>
    <row r="8" spans="1:11" s="4" customFormat="1" ht="15">
      <c r="A8" s="18">
        <v>5</v>
      </c>
      <c r="B8" s="100" t="s">
        <v>14</v>
      </c>
      <c r="C8" s="12">
        <v>609.0246402401689</v>
      </c>
      <c r="D8" s="12">
        <v>730.7060525238475</v>
      </c>
      <c r="E8" s="3">
        <v>19.979719085863838</v>
      </c>
      <c r="F8" s="16">
        <v>111380</v>
      </c>
      <c r="G8" s="16">
        <v>123936</v>
      </c>
      <c r="H8" s="3">
        <v>11.273119051894415</v>
      </c>
      <c r="I8" s="16">
        <v>53891</v>
      </c>
      <c r="J8" s="16">
        <v>62699</v>
      </c>
      <c r="K8" s="3">
        <v>16.344101983633628</v>
      </c>
    </row>
    <row r="9" spans="1:11" s="4" customFormat="1" ht="15">
      <c r="A9" s="18">
        <v>6</v>
      </c>
      <c r="B9" s="100" t="s">
        <v>18</v>
      </c>
      <c r="C9" s="12">
        <v>982.9667073430137</v>
      </c>
      <c r="D9" s="12">
        <v>1227.4580928741739</v>
      </c>
      <c r="E9" s="3">
        <v>24.872804308095763</v>
      </c>
      <c r="F9" s="16">
        <v>91111</v>
      </c>
      <c r="G9" s="16">
        <v>104873</v>
      </c>
      <c r="H9" s="3">
        <v>15.10465256664947</v>
      </c>
      <c r="I9" s="16">
        <v>23169</v>
      </c>
      <c r="J9" s="16">
        <v>1395341</v>
      </c>
      <c r="K9" s="3">
        <v>5922.448098752643</v>
      </c>
    </row>
    <row r="10" spans="1:11" s="4" customFormat="1" ht="15">
      <c r="A10" s="18">
        <v>7</v>
      </c>
      <c r="B10" s="100" t="s">
        <v>33</v>
      </c>
      <c r="C10" s="12">
        <v>876.5574072437917</v>
      </c>
      <c r="D10" s="12">
        <v>1449.8351395156137</v>
      </c>
      <c r="E10" s="3">
        <v>65.40104818398731</v>
      </c>
      <c r="F10" s="16">
        <v>65923</v>
      </c>
      <c r="G10" s="16">
        <v>93423</v>
      </c>
      <c r="H10" s="3">
        <v>41.715334556983144</v>
      </c>
      <c r="I10" s="16">
        <v>11090248</v>
      </c>
      <c r="J10" s="16">
        <v>18136576</v>
      </c>
      <c r="K10" s="3">
        <v>63.536252751065625</v>
      </c>
    </row>
    <row r="11" spans="1:11" s="4" customFormat="1" ht="15">
      <c r="A11" s="18">
        <v>8</v>
      </c>
      <c r="B11" s="100" t="s">
        <v>34</v>
      </c>
      <c r="C11" s="12">
        <v>228.14296333299296</v>
      </c>
      <c r="D11" s="12">
        <v>342.51799301847666</v>
      </c>
      <c r="E11" s="3">
        <v>50.13305166837171</v>
      </c>
      <c r="F11" s="16">
        <v>45868</v>
      </c>
      <c r="G11" s="16">
        <v>64805</v>
      </c>
      <c r="H11" s="3">
        <v>41.28586378302956</v>
      </c>
      <c r="I11" s="16">
        <v>536969</v>
      </c>
      <c r="J11" s="16">
        <v>194761</v>
      </c>
      <c r="K11" s="3">
        <v>-63.72956353160052</v>
      </c>
    </row>
    <row r="12" spans="1:11" s="4" customFormat="1" ht="15">
      <c r="A12" s="18">
        <v>9</v>
      </c>
      <c r="B12" s="100" t="s">
        <v>20</v>
      </c>
      <c r="C12" s="12">
        <v>865.1975021507875</v>
      </c>
      <c r="D12" s="12">
        <v>760.0949906724666</v>
      </c>
      <c r="E12" s="12">
        <v>-12.1478056995134</v>
      </c>
      <c r="F12" s="16">
        <v>188315</v>
      </c>
      <c r="G12" s="16">
        <v>194105</v>
      </c>
      <c r="H12" s="3">
        <v>3.0746355839949024</v>
      </c>
      <c r="I12" s="16">
        <v>500901</v>
      </c>
      <c r="J12" s="16">
        <v>1858348</v>
      </c>
      <c r="K12" s="3">
        <v>271.0010560969134</v>
      </c>
    </row>
    <row r="13" spans="1:11" s="4" customFormat="1" ht="15">
      <c r="A13" s="19">
        <v>10</v>
      </c>
      <c r="B13" s="101" t="s">
        <v>17</v>
      </c>
      <c r="C13" s="12">
        <v>399.890879778888</v>
      </c>
      <c r="D13" s="12">
        <v>582.201204235</v>
      </c>
      <c r="E13" s="3">
        <v>45.59001809616588</v>
      </c>
      <c r="F13" s="16">
        <v>41861</v>
      </c>
      <c r="G13" s="16">
        <v>79793</v>
      </c>
      <c r="H13" s="3">
        <v>90.61417548553547</v>
      </c>
      <c r="I13" s="16">
        <v>504289</v>
      </c>
      <c r="J13" s="16">
        <v>655118</v>
      </c>
      <c r="K13" s="3">
        <v>29.90923855170349</v>
      </c>
    </row>
    <row r="14" spans="1:11" s="4" customFormat="1" ht="15">
      <c r="A14" s="18">
        <v>11</v>
      </c>
      <c r="B14" s="100" t="s">
        <v>35</v>
      </c>
      <c r="C14" s="12">
        <v>8696.213129717558</v>
      </c>
      <c r="D14" s="12">
        <v>11349.13426449908</v>
      </c>
      <c r="E14" s="3">
        <v>30.506625070120435</v>
      </c>
      <c r="F14" s="16">
        <v>1083156</v>
      </c>
      <c r="G14" s="16">
        <v>1050200</v>
      </c>
      <c r="H14" s="3">
        <v>-3.042590356329098</v>
      </c>
      <c r="I14" s="16">
        <v>19774194</v>
      </c>
      <c r="J14" s="16">
        <v>32170045</v>
      </c>
      <c r="K14" s="3">
        <v>62.6870101507045</v>
      </c>
    </row>
    <row r="15" spans="1:11" s="4" customFormat="1" ht="15">
      <c r="A15" s="18">
        <v>12</v>
      </c>
      <c r="B15" s="100" t="s">
        <v>36</v>
      </c>
      <c r="C15" s="12">
        <v>7863.400204297002</v>
      </c>
      <c r="D15" s="12">
        <v>9118.06735144</v>
      </c>
      <c r="E15" s="3">
        <v>15.955783942643256</v>
      </c>
      <c r="F15" s="16">
        <v>702734</v>
      </c>
      <c r="G15" s="16">
        <v>837130</v>
      </c>
      <c r="H15" s="3">
        <v>19.12473282920707</v>
      </c>
      <c r="I15" s="16">
        <v>2059087</v>
      </c>
      <c r="J15" s="16">
        <v>3091260</v>
      </c>
      <c r="K15" s="3">
        <v>50.127702229191875</v>
      </c>
    </row>
    <row r="16" spans="1:11" s="20" customFormat="1" ht="15">
      <c r="A16" s="18">
        <v>13</v>
      </c>
      <c r="B16" s="100" t="s">
        <v>37</v>
      </c>
      <c r="C16" s="12">
        <v>793.5508762055</v>
      </c>
      <c r="D16" s="12">
        <v>833.0258757638001</v>
      </c>
      <c r="E16" s="3">
        <v>4.974476210908689</v>
      </c>
      <c r="F16" s="16">
        <v>121071</v>
      </c>
      <c r="G16" s="16">
        <v>116713</v>
      </c>
      <c r="H16" s="3">
        <v>-3.5995407653360423</v>
      </c>
      <c r="I16" s="16">
        <v>396353</v>
      </c>
      <c r="J16" s="16">
        <v>207090</v>
      </c>
      <c r="K16" s="3">
        <v>-47.75112084429789</v>
      </c>
    </row>
    <row r="17" spans="1:11" s="4" customFormat="1" ht="15">
      <c r="A17" s="18">
        <v>14</v>
      </c>
      <c r="B17" s="100" t="s">
        <v>38</v>
      </c>
      <c r="C17" s="12">
        <v>1670.8463324709996</v>
      </c>
      <c r="D17" s="12">
        <v>1424.9667349050058</v>
      </c>
      <c r="E17" s="12">
        <v>-14.715871399278518</v>
      </c>
      <c r="F17" s="16">
        <v>125939</v>
      </c>
      <c r="G17" s="16">
        <v>182953</v>
      </c>
      <c r="H17" s="3">
        <v>45.27112332160808</v>
      </c>
      <c r="I17" s="16">
        <v>3602204</v>
      </c>
      <c r="J17" s="16">
        <v>1428370</v>
      </c>
      <c r="K17" s="3">
        <v>-60.34733180019788</v>
      </c>
    </row>
    <row r="18" spans="1:11" s="4" customFormat="1" ht="15">
      <c r="A18" s="18">
        <v>15</v>
      </c>
      <c r="B18" s="100" t="s">
        <v>50</v>
      </c>
      <c r="C18" s="12">
        <v>2849.7434056604534</v>
      </c>
      <c r="D18" s="12">
        <v>3404.213791671002</v>
      </c>
      <c r="E18" s="3">
        <v>19.456853024353094</v>
      </c>
      <c r="F18" s="16">
        <v>300053</v>
      </c>
      <c r="G18" s="16">
        <v>338639</v>
      </c>
      <c r="H18" s="3">
        <v>12.859728114699736</v>
      </c>
      <c r="I18" s="16">
        <v>10528275</v>
      </c>
      <c r="J18" s="16">
        <v>8341432</v>
      </c>
      <c r="K18" s="3">
        <v>-20.771142471107567</v>
      </c>
    </row>
    <row r="19" spans="1:11" s="4" customFormat="1" ht="15">
      <c r="A19" s="18">
        <v>16</v>
      </c>
      <c r="B19" s="100" t="s">
        <v>19</v>
      </c>
      <c r="C19" s="12">
        <v>3667.3845333100003</v>
      </c>
      <c r="D19" s="12">
        <v>4348.034017797</v>
      </c>
      <c r="E19" s="3">
        <v>18.559534139516025</v>
      </c>
      <c r="F19" s="16">
        <v>503450</v>
      </c>
      <c r="G19" s="16">
        <v>561841</v>
      </c>
      <c r="H19" s="3">
        <v>11.598172608997913</v>
      </c>
      <c r="I19" s="16">
        <v>1770093</v>
      </c>
      <c r="J19" s="16">
        <v>3194113</v>
      </c>
      <c r="K19" s="3">
        <v>80.4488803695625</v>
      </c>
    </row>
    <row r="20" spans="1:11" s="4" customFormat="1" ht="15">
      <c r="A20" s="18">
        <v>17</v>
      </c>
      <c r="B20" s="100" t="s">
        <v>21</v>
      </c>
      <c r="C20" s="12">
        <v>1150.1764106</v>
      </c>
      <c r="D20" s="12">
        <v>1427.0453048369995</v>
      </c>
      <c r="E20" s="3">
        <v>24.071863384206278</v>
      </c>
      <c r="F20" s="16">
        <v>216802</v>
      </c>
      <c r="G20" s="16">
        <v>219805</v>
      </c>
      <c r="H20" s="3">
        <v>1.3851348234794882</v>
      </c>
      <c r="I20" s="16">
        <v>1433642</v>
      </c>
      <c r="J20" s="16">
        <v>743110</v>
      </c>
      <c r="K20" s="3">
        <v>-48.16627861069919</v>
      </c>
    </row>
    <row r="21" spans="1:11" s="4" customFormat="1" ht="15">
      <c r="A21" s="18">
        <v>18</v>
      </c>
      <c r="B21" s="100" t="s">
        <v>40</v>
      </c>
      <c r="C21" s="12">
        <v>1051.5799908449308</v>
      </c>
      <c r="D21" s="12">
        <v>915.6195983508787</v>
      </c>
      <c r="E21" s="12">
        <v>-12.929153623854106</v>
      </c>
      <c r="F21" s="16">
        <v>272247</v>
      </c>
      <c r="G21" s="16">
        <v>216651</v>
      </c>
      <c r="H21" s="3">
        <v>-20.421161665693287</v>
      </c>
      <c r="I21" s="16">
        <v>2665351</v>
      </c>
      <c r="J21" s="16">
        <v>1244686</v>
      </c>
      <c r="K21" s="3">
        <v>-53.30123499681655</v>
      </c>
    </row>
    <row r="22" spans="1:11" s="4" customFormat="1" ht="15">
      <c r="A22" s="18">
        <v>19</v>
      </c>
      <c r="B22" s="100" t="s">
        <v>12</v>
      </c>
      <c r="C22" s="12">
        <v>44.6765147</v>
      </c>
      <c r="D22" s="12">
        <v>4.2627053</v>
      </c>
      <c r="E22" s="3">
        <v>-90.45873356813127</v>
      </c>
      <c r="F22" s="16">
        <v>16058</v>
      </c>
      <c r="G22" s="16">
        <v>1622</v>
      </c>
      <c r="H22" s="3">
        <v>-89.89911570556733</v>
      </c>
      <c r="I22" s="16">
        <v>0</v>
      </c>
      <c r="J22" s="16">
        <v>0</v>
      </c>
      <c r="K22" s="3"/>
    </row>
    <row r="23" spans="1:11" s="4" customFormat="1" ht="15">
      <c r="A23" s="21">
        <v>20</v>
      </c>
      <c r="B23" s="100" t="s">
        <v>7</v>
      </c>
      <c r="C23" s="12">
        <v>10145.763925078296</v>
      </c>
      <c r="D23" s="12">
        <v>10965.285823341987</v>
      </c>
      <c r="E23" s="3">
        <v>8.077478485754993</v>
      </c>
      <c r="F23" s="16">
        <v>1275550</v>
      </c>
      <c r="G23" s="16">
        <v>1428457</v>
      </c>
      <c r="H23" s="3">
        <v>11.987534788914585</v>
      </c>
      <c r="I23" s="16">
        <v>3668800</v>
      </c>
      <c r="J23" s="16">
        <v>4530335</v>
      </c>
      <c r="K23" s="3">
        <v>23.482746402093326</v>
      </c>
    </row>
    <row r="24" spans="1:11" s="4" customFormat="1" ht="15">
      <c r="A24" s="21">
        <v>21</v>
      </c>
      <c r="B24" s="100" t="s">
        <v>13</v>
      </c>
      <c r="C24" s="12">
        <v>739.3643597205689</v>
      </c>
      <c r="D24" s="12">
        <v>815.91632277537</v>
      </c>
      <c r="E24" s="3">
        <v>10.353753470580141</v>
      </c>
      <c r="F24" s="16">
        <v>200691</v>
      </c>
      <c r="G24" s="16">
        <v>247183</v>
      </c>
      <c r="H24" s="3">
        <v>23.165961602662797</v>
      </c>
      <c r="I24" s="16">
        <v>22097864</v>
      </c>
      <c r="J24" s="16">
        <v>6394352</v>
      </c>
      <c r="K24" s="3">
        <v>-71.06348378286698</v>
      </c>
    </row>
    <row r="25" spans="1:11" s="22" customFormat="1" ht="15">
      <c r="A25" s="21">
        <v>22</v>
      </c>
      <c r="B25" s="100" t="s">
        <v>41</v>
      </c>
      <c r="C25" s="12">
        <v>700.1059361200007</v>
      </c>
      <c r="D25" s="12">
        <v>700.7248894930001</v>
      </c>
      <c r="E25" s="3">
        <v>0.08840853091885434</v>
      </c>
      <c r="F25" s="16">
        <v>119797</v>
      </c>
      <c r="G25" s="16">
        <v>113211</v>
      </c>
      <c r="H25" s="3">
        <v>-5.497633496665192</v>
      </c>
      <c r="I25" s="16">
        <v>240241</v>
      </c>
      <c r="J25" s="16">
        <v>420351</v>
      </c>
      <c r="K25" s="3">
        <v>74.97055040563434</v>
      </c>
    </row>
    <row r="26" spans="1:11" s="22" customFormat="1" ht="15">
      <c r="A26" s="21">
        <v>23</v>
      </c>
      <c r="B26" s="100" t="s">
        <v>42</v>
      </c>
      <c r="C26" s="12">
        <v>1131.4964713791696</v>
      </c>
      <c r="D26" s="12">
        <v>1489.0124228490001</v>
      </c>
      <c r="E26" s="3">
        <v>31.596735872632276</v>
      </c>
      <c r="F26" s="16">
        <v>183318</v>
      </c>
      <c r="G26" s="16">
        <v>222740</v>
      </c>
      <c r="H26" s="3">
        <v>21.504707666459378</v>
      </c>
      <c r="I26" s="16">
        <v>94633</v>
      </c>
      <c r="J26" s="16">
        <v>116234</v>
      </c>
      <c r="K26" s="3">
        <v>22.826075470501834</v>
      </c>
    </row>
    <row r="27" spans="1:11" s="22" customFormat="1" ht="15">
      <c r="A27" s="23"/>
      <c r="B27" s="6" t="s">
        <v>10</v>
      </c>
      <c r="C27" s="13">
        <v>50626.2344986098</v>
      </c>
      <c r="D27" s="13">
        <v>59314.553586928654</v>
      </c>
      <c r="E27" s="7">
        <v>17.161693288797593</v>
      </c>
      <c r="F27" s="24">
        <v>6325145</v>
      </c>
      <c r="G27" s="24">
        <v>6860602</v>
      </c>
      <c r="H27" s="7">
        <v>8.46552924873659</v>
      </c>
      <c r="I27" s="24">
        <v>126661517</v>
      </c>
      <c r="J27" s="24">
        <v>125590537</v>
      </c>
      <c r="K27" s="7">
        <v>-0.845544902166299</v>
      </c>
    </row>
    <row r="28" spans="1:11" s="22" customFormat="1" ht="15">
      <c r="A28" s="18">
        <v>24</v>
      </c>
      <c r="B28" s="6" t="s">
        <v>52</v>
      </c>
      <c r="C28" s="17">
        <v>124396.265353959</v>
      </c>
      <c r="D28" s="17">
        <v>134551.683682601</v>
      </c>
      <c r="E28" s="14">
        <v>8.163764643372227</v>
      </c>
      <c r="F28" s="104">
        <v>20131500</v>
      </c>
      <c r="G28" s="104">
        <v>21338176</v>
      </c>
      <c r="H28" s="14">
        <v>5.993969649554181</v>
      </c>
      <c r="I28" s="104">
        <v>53174202</v>
      </c>
      <c r="J28" s="104">
        <v>60542332</v>
      </c>
      <c r="K28" s="14">
        <v>13.856587824298709</v>
      </c>
    </row>
    <row r="29" spans="1:11" s="22" customFormat="1" ht="15">
      <c r="A29" s="23"/>
      <c r="B29" s="6" t="s">
        <v>53</v>
      </c>
      <c r="C29" s="13">
        <v>175022.49985256878</v>
      </c>
      <c r="D29" s="13">
        <v>193866.23726952967</v>
      </c>
      <c r="E29" s="7">
        <v>10.766465701743497</v>
      </c>
      <c r="F29" s="24">
        <v>26456645</v>
      </c>
      <c r="G29" s="24">
        <v>28198778</v>
      </c>
      <c r="H29" s="7">
        <v>6.584859871688191</v>
      </c>
      <c r="I29" s="24">
        <v>179835719</v>
      </c>
      <c r="J29" s="24">
        <v>186132869</v>
      </c>
      <c r="K29" s="7">
        <v>3.5016124911202984</v>
      </c>
    </row>
    <row r="30" spans="1:11" ht="12.75">
      <c r="A30" s="10" t="s">
        <v>24</v>
      </c>
      <c r="F30" s="103"/>
      <c r="G30" s="103"/>
      <c r="H30" s="103"/>
      <c r="I30" s="103"/>
      <c r="J30" s="103"/>
      <c r="K30" s="103"/>
    </row>
    <row r="31" ht="12.75">
      <c r="A31" s="10" t="s">
        <v>16</v>
      </c>
    </row>
  </sheetData>
  <sheetProtection/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5" footer="0.196850393700787"/>
  <pageSetup fitToHeight="2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6"/>
  <sheetViews>
    <sheetView zoomScalePageLayoutView="0" workbookViewId="0" topLeftCell="A46">
      <selection activeCell="F153" sqref="F153"/>
    </sheetView>
  </sheetViews>
  <sheetFormatPr defaultColWidth="9.140625" defaultRowHeight="12.75"/>
  <cols>
    <col min="1" max="1" width="6.421875" style="36" customWidth="1"/>
    <col min="2" max="2" width="33.7109375" style="36" customWidth="1"/>
    <col min="3" max="13" width="12.7109375" style="36" customWidth="1"/>
    <col min="14" max="14" width="12.00390625" style="36" bestFit="1" customWidth="1"/>
    <col min="15" max="16384" width="9.140625" style="36" customWidth="1"/>
  </cols>
  <sheetData>
    <row r="1" spans="1:13" ht="15">
      <c r="A1" s="128" t="s">
        <v>27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15">
      <c r="A2" s="37"/>
      <c r="B2" s="38"/>
      <c r="C2" s="38"/>
      <c r="D2" s="38"/>
      <c r="E2" s="38"/>
      <c r="F2" s="38"/>
      <c r="G2" s="38"/>
      <c r="H2" s="38"/>
      <c r="I2" s="38"/>
      <c r="J2" s="131" t="s">
        <v>26</v>
      </c>
      <c r="K2" s="131"/>
      <c r="L2" s="132"/>
      <c r="M2" s="132"/>
    </row>
    <row r="3" spans="1:14" ht="41.25" customHeight="1">
      <c r="A3" s="130" t="s">
        <v>2</v>
      </c>
      <c r="B3" s="130" t="s">
        <v>0</v>
      </c>
      <c r="C3" s="130" t="s">
        <v>15</v>
      </c>
      <c r="D3" s="130"/>
      <c r="E3" s="130"/>
      <c r="F3" s="130"/>
      <c r="G3" s="130"/>
      <c r="H3" s="39"/>
      <c r="I3" s="130" t="s">
        <v>8</v>
      </c>
      <c r="J3" s="130"/>
      <c r="K3" s="130"/>
      <c r="L3" s="130"/>
      <c r="M3" s="130"/>
      <c r="N3" s="40"/>
    </row>
    <row r="4" spans="1:14" ht="41.25" customHeight="1">
      <c r="A4" s="130"/>
      <c r="B4" s="130"/>
      <c r="C4" s="39" t="s">
        <v>43</v>
      </c>
      <c r="D4" s="39" t="s">
        <v>44</v>
      </c>
      <c r="E4" s="126" t="s">
        <v>45</v>
      </c>
      <c r="F4" s="39" t="s">
        <v>43</v>
      </c>
      <c r="G4" s="39" t="s">
        <v>44</v>
      </c>
      <c r="H4" s="126" t="s">
        <v>45</v>
      </c>
      <c r="I4" s="39" t="s">
        <v>43</v>
      </c>
      <c r="J4" s="39" t="s">
        <v>44</v>
      </c>
      <c r="K4" s="126" t="s">
        <v>45</v>
      </c>
      <c r="L4" s="39" t="s">
        <v>43</v>
      </c>
      <c r="M4" s="39" t="s">
        <v>44</v>
      </c>
      <c r="N4" s="126" t="s">
        <v>45</v>
      </c>
    </row>
    <row r="5" spans="1:14" s="42" customFormat="1" ht="39.75" customHeight="1">
      <c r="A5" s="130"/>
      <c r="B5" s="130"/>
      <c r="C5" s="41" t="s">
        <v>28</v>
      </c>
      <c r="D5" s="41" t="s">
        <v>28</v>
      </c>
      <c r="E5" s="127"/>
      <c r="F5" s="41" t="s">
        <v>29</v>
      </c>
      <c r="G5" s="41" t="s">
        <v>29</v>
      </c>
      <c r="H5" s="127"/>
      <c r="I5" s="41" t="s">
        <v>28</v>
      </c>
      <c r="J5" s="41" t="s">
        <v>28</v>
      </c>
      <c r="K5" s="127"/>
      <c r="L5" s="41" t="s">
        <v>29</v>
      </c>
      <c r="M5" s="41" t="s">
        <v>29</v>
      </c>
      <c r="N5" s="127"/>
    </row>
    <row r="6" spans="1:14" s="42" customFormat="1" ht="15">
      <c r="A6" s="43">
        <v>1</v>
      </c>
      <c r="B6" s="44" t="s">
        <v>22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</row>
    <row r="7" spans="1:14" ht="14.25">
      <c r="A7" s="47"/>
      <c r="B7" s="48" t="s">
        <v>3</v>
      </c>
      <c r="C7" s="49">
        <v>1.18</v>
      </c>
      <c r="D7" s="50">
        <v>1.179590969</v>
      </c>
      <c r="E7" s="51">
        <f>C7-D7</f>
        <v>0.00040903100000000414</v>
      </c>
      <c r="F7" s="49">
        <v>1.34</v>
      </c>
      <c r="G7" s="52">
        <v>1.3442410779999998</v>
      </c>
      <c r="H7" s="51">
        <f>F7-G7</f>
        <v>-0.004241077999999732</v>
      </c>
      <c r="I7" s="49">
        <v>1461</v>
      </c>
      <c r="J7" s="53">
        <v>1461</v>
      </c>
      <c r="K7" s="54">
        <f>I7-J7</f>
        <v>0</v>
      </c>
      <c r="L7" s="49">
        <v>1467</v>
      </c>
      <c r="M7" s="55">
        <v>1467</v>
      </c>
      <c r="N7" s="54">
        <f>L7-M7</f>
        <v>0</v>
      </c>
    </row>
    <row r="8" spans="1:14" ht="14.25">
      <c r="A8" s="47"/>
      <c r="B8" s="48" t="s">
        <v>4</v>
      </c>
      <c r="C8" s="49">
        <v>37.36</v>
      </c>
      <c r="D8" s="50">
        <v>37.362601903000005</v>
      </c>
      <c r="E8" s="51">
        <f>C8-D8</f>
        <v>-0.002601903000005734</v>
      </c>
      <c r="F8" s="49">
        <v>66</v>
      </c>
      <c r="G8" s="52">
        <v>65.997021204</v>
      </c>
      <c r="H8" s="51">
        <f>F8-G8</f>
        <v>0.002978795999993622</v>
      </c>
      <c r="I8" s="49">
        <v>17013</v>
      </c>
      <c r="J8" s="53">
        <v>17013</v>
      </c>
      <c r="K8" s="54">
        <f>I8-J8</f>
        <v>0</v>
      </c>
      <c r="L8" s="49">
        <v>30108</v>
      </c>
      <c r="M8" s="55">
        <v>30108</v>
      </c>
      <c r="N8" s="54">
        <f>L8-M8</f>
        <v>0</v>
      </c>
    </row>
    <row r="9" spans="1:14" ht="14.25">
      <c r="A9" s="47"/>
      <c r="B9" s="48" t="s">
        <v>5</v>
      </c>
      <c r="C9" s="49">
        <v>0</v>
      </c>
      <c r="D9" s="50">
        <v>0</v>
      </c>
      <c r="E9" s="51">
        <f>C9-D9</f>
        <v>0</v>
      </c>
      <c r="F9" s="49">
        <v>0</v>
      </c>
      <c r="G9" s="52">
        <v>0</v>
      </c>
      <c r="H9" s="51">
        <f>F9-G9</f>
        <v>0</v>
      </c>
      <c r="I9" s="49">
        <v>0</v>
      </c>
      <c r="J9" s="53">
        <v>0</v>
      </c>
      <c r="K9" s="54">
        <f>I9-J9</f>
        <v>0</v>
      </c>
      <c r="L9" s="49">
        <v>0</v>
      </c>
      <c r="M9" s="55">
        <v>0</v>
      </c>
      <c r="N9" s="54">
        <f>L9-M9</f>
        <v>0</v>
      </c>
    </row>
    <row r="10" spans="1:14" ht="14.25">
      <c r="A10" s="47"/>
      <c r="B10" s="48" t="s">
        <v>6</v>
      </c>
      <c r="C10" s="49">
        <v>0</v>
      </c>
      <c r="D10" s="50">
        <v>0</v>
      </c>
      <c r="E10" s="51">
        <f>C10-D10</f>
        <v>0</v>
      </c>
      <c r="F10" s="49">
        <v>0.03</v>
      </c>
      <c r="G10" s="52">
        <v>0.030315753</v>
      </c>
      <c r="H10" s="51">
        <f>F10-G10</f>
        <v>-0.00031575300000000195</v>
      </c>
      <c r="I10" s="49">
        <v>0</v>
      </c>
      <c r="J10" s="53">
        <v>0</v>
      </c>
      <c r="K10" s="54">
        <f>I10-J10</f>
        <v>0</v>
      </c>
      <c r="L10" s="49">
        <v>1</v>
      </c>
      <c r="M10" s="55">
        <v>1</v>
      </c>
      <c r="N10" s="54">
        <f>L10-M10</f>
        <v>0</v>
      </c>
    </row>
    <row r="11" spans="1:14" ht="14.25">
      <c r="A11" s="47"/>
      <c r="B11" s="48" t="s">
        <v>25</v>
      </c>
      <c r="C11" s="49">
        <v>0</v>
      </c>
      <c r="D11" s="50">
        <v>0</v>
      </c>
      <c r="E11" s="51">
        <f>C11-D11</f>
        <v>0</v>
      </c>
      <c r="F11" s="49">
        <v>1.34</v>
      </c>
      <c r="G11" s="52">
        <v>1.343449637</v>
      </c>
      <c r="H11" s="51">
        <f>F11-G11</f>
        <v>-0.0034496369999998944</v>
      </c>
      <c r="I11" s="49">
        <v>0</v>
      </c>
      <c r="J11" s="53">
        <v>0</v>
      </c>
      <c r="K11" s="54">
        <f>I11-J11</f>
        <v>0</v>
      </c>
      <c r="L11" s="49">
        <v>17</v>
      </c>
      <c r="M11" s="55">
        <v>17</v>
      </c>
      <c r="N11" s="54">
        <f>L11-M11</f>
        <v>0</v>
      </c>
    </row>
    <row r="12" spans="1:14" s="42" customFormat="1" ht="15">
      <c r="A12" s="43"/>
      <c r="B12" s="56"/>
      <c r="C12" s="57">
        <f>C7+C8+C9+C10+C11</f>
        <v>38.54</v>
      </c>
      <c r="D12" s="58">
        <f>D7+D8+D9+D10+D11</f>
        <v>38.54219287200001</v>
      </c>
      <c r="E12" s="59">
        <f>C12-D12</f>
        <v>-0.0021928720000090607</v>
      </c>
      <c r="F12" s="57">
        <f>F7+F8+F9+F10+F11</f>
        <v>68.71000000000001</v>
      </c>
      <c r="G12" s="58">
        <f>G7+G8+G9+G10+G11</f>
        <v>68.715027672</v>
      </c>
      <c r="H12" s="59">
        <f>F12-G12</f>
        <v>-0.0050276719999970965</v>
      </c>
      <c r="I12" s="57">
        <f>I7+I8+I9+I10+I11</f>
        <v>18474</v>
      </c>
      <c r="J12" s="60">
        <f>J7+J8+J9+J10+J11</f>
        <v>18474</v>
      </c>
      <c r="K12" s="61">
        <f>I12-J12</f>
        <v>0</v>
      </c>
      <c r="L12" s="57">
        <f>L7+L8+L9+L10+L11</f>
        <v>31593</v>
      </c>
      <c r="M12" s="60">
        <f>M7+M8+M9+M10+M11</f>
        <v>31593</v>
      </c>
      <c r="N12" s="61">
        <f>L12-M12</f>
        <v>0</v>
      </c>
    </row>
    <row r="13" spans="1:14" ht="14.25">
      <c r="A13" s="47"/>
      <c r="B13" s="48"/>
      <c r="C13" s="49"/>
      <c r="D13" s="50"/>
      <c r="E13" s="51"/>
      <c r="F13" s="49"/>
      <c r="G13" s="52"/>
      <c r="H13" s="51"/>
      <c r="I13" s="49"/>
      <c r="J13" s="53"/>
      <c r="K13" s="54"/>
      <c r="L13" s="49"/>
      <c r="M13" s="55"/>
      <c r="N13" s="54"/>
    </row>
    <row r="14" spans="1:14" s="42" customFormat="1" ht="15">
      <c r="A14" s="43">
        <v>2</v>
      </c>
      <c r="B14" s="44" t="s">
        <v>30</v>
      </c>
      <c r="C14" s="49"/>
      <c r="D14" s="45"/>
      <c r="E14" s="62"/>
      <c r="F14" s="49"/>
      <c r="G14" s="45"/>
      <c r="H14" s="62"/>
      <c r="I14" s="49"/>
      <c r="J14" s="45"/>
      <c r="K14" s="63"/>
      <c r="L14" s="49"/>
      <c r="M14" s="45"/>
      <c r="N14" s="63"/>
    </row>
    <row r="15" spans="1:14" ht="14.25">
      <c r="A15" s="47"/>
      <c r="B15" s="48" t="s">
        <v>3</v>
      </c>
      <c r="C15" s="49">
        <v>4.09</v>
      </c>
      <c r="D15" s="50">
        <v>4.088708</v>
      </c>
      <c r="E15" s="51">
        <f>C15-D15</f>
        <v>0.001292000000000293</v>
      </c>
      <c r="F15" s="49">
        <v>3.6</v>
      </c>
      <c r="G15" s="52">
        <v>3.6012961000000003</v>
      </c>
      <c r="H15" s="51">
        <f>F15-G15</f>
        <v>-0.0012961000000002443</v>
      </c>
      <c r="I15" s="49">
        <v>659</v>
      </c>
      <c r="J15" s="53">
        <v>659</v>
      </c>
      <c r="K15" s="54">
        <f>I15-J15</f>
        <v>0</v>
      </c>
      <c r="L15" s="49">
        <v>2060</v>
      </c>
      <c r="M15" s="55">
        <v>2060</v>
      </c>
      <c r="N15" s="54">
        <f>L15-M15</f>
        <v>0</v>
      </c>
    </row>
    <row r="16" spans="1:14" ht="14.25">
      <c r="A16" s="47"/>
      <c r="B16" s="48" t="s">
        <v>4</v>
      </c>
      <c r="C16" s="49">
        <v>63.99</v>
      </c>
      <c r="D16" s="50">
        <v>63.9856095</v>
      </c>
      <c r="E16" s="51">
        <f>C16-D16</f>
        <v>0.00439049999999952</v>
      </c>
      <c r="F16" s="49">
        <v>84.79</v>
      </c>
      <c r="G16" s="64">
        <v>84.7868882</v>
      </c>
      <c r="H16" s="51">
        <f>F16-G16</f>
        <v>0.0031117999999992207</v>
      </c>
      <c r="I16" s="49">
        <v>11691</v>
      </c>
      <c r="J16" s="53">
        <v>11691</v>
      </c>
      <c r="K16" s="54">
        <f>I16-J16</f>
        <v>0</v>
      </c>
      <c r="L16" s="49">
        <v>14437</v>
      </c>
      <c r="M16" s="65">
        <v>14437</v>
      </c>
      <c r="N16" s="54">
        <f>L16-M16</f>
        <v>0</v>
      </c>
    </row>
    <row r="17" spans="1:14" ht="14.25">
      <c r="A17" s="47"/>
      <c r="B17" s="48" t="s">
        <v>5</v>
      </c>
      <c r="C17" s="49">
        <v>0.08</v>
      </c>
      <c r="D17" s="50">
        <v>0.084438539</v>
      </c>
      <c r="E17" s="51">
        <f>C17-D17</f>
        <v>-0.004438539000000005</v>
      </c>
      <c r="F17" s="49">
        <v>7.75</v>
      </c>
      <c r="G17" s="52">
        <v>7.7461793944177115</v>
      </c>
      <c r="H17" s="51">
        <f>F17-G17</f>
        <v>0.003820605582288472</v>
      </c>
      <c r="I17" s="49">
        <v>1</v>
      </c>
      <c r="J17" s="53">
        <v>1</v>
      </c>
      <c r="K17" s="54">
        <f>I17-J17</f>
        <v>0</v>
      </c>
      <c r="L17" s="49">
        <v>3</v>
      </c>
      <c r="M17" s="55">
        <v>3</v>
      </c>
      <c r="N17" s="54">
        <f>L17-M17</f>
        <v>0</v>
      </c>
    </row>
    <row r="18" spans="1:14" ht="14.25">
      <c r="A18" s="47"/>
      <c r="B18" s="48" t="s">
        <v>6</v>
      </c>
      <c r="C18" s="49">
        <v>0.82</v>
      </c>
      <c r="D18" s="50">
        <v>32.530486606359204</v>
      </c>
      <c r="E18" s="51">
        <f>C18-D18</f>
        <v>-31.710486606359204</v>
      </c>
      <c r="F18" s="49">
        <v>1.05</v>
      </c>
      <c r="G18" s="52">
        <v>1.0502897</v>
      </c>
      <c r="H18" s="51">
        <f>F18-G18</f>
        <v>-0.00028969999999994833</v>
      </c>
      <c r="I18" s="49">
        <v>0</v>
      </c>
      <c r="J18" s="53">
        <v>14</v>
      </c>
      <c r="K18" s="54">
        <f>I18-J18</f>
        <v>-14</v>
      </c>
      <c r="L18" s="49">
        <v>0</v>
      </c>
      <c r="M18" s="55">
        <v>0</v>
      </c>
      <c r="N18" s="54">
        <f>L18-M18</f>
        <v>0</v>
      </c>
    </row>
    <row r="19" spans="1:14" ht="14.25">
      <c r="A19" s="47"/>
      <c r="B19" s="48" t="s">
        <v>25</v>
      </c>
      <c r="C19" s="49">
        <v>31.71</v>
      </c>
      <c r="D19" s="50">
        <v>0</v>
      </c>
      <c r="E19" s="51">
        <f>C19-D19</f>
        <v>31.71</v>
      </c>
      <c r="F19" s="49">
        <v>70.93</v>
      </c>
      <c r="G19" s="52">
        <v>70.92525094600278</v>
      </c>
      <c r="H19" s="51">
        <f>F19-G19</f>
        <v>0.004749053997230135</v>
      </c>
      <c r="I19" s="49">
        <v>14</v>
      </c>
      <c r="J19" s="53">
        <v>0</v>
      </c>
      <c r="K19" s="54">
        <f>I19-J19</f>
        <v>14</v>
      </c>
      <c r="L19" s="49">
        <v>64</v>
      </c>
      <c r="M19" s="55">
        <v>64</v>
      </c>
      <c r="N19" s="54">
        <f>L19-M19</f>
        <v>0</v>
      </c>
    </row>
    <row r="20" spans="1:14" s="42" customFormat="1" ht="15">
      <c r="A20" s="43"/>
      <c r="B20" s="56"/>
      <c r="C20" s="57">
        <f>C15+C16+C17+C18+C19</f>
        <v>100.69</v>
      </c>
      <c r="D20" s="58">
        <f>D15+D16+D17+D18+D19</f>
        <v>100.68924264535922</v>
      </c>
      <c r="E20" s="59">
        <f>C20-D20</f>
        <v>0.000757354640782637</v>
      </c>
      <c r="F20" s="57">
        <f>F15+F16+F17+F18+F19</f>
        <v>168.12</v>
      </c>
      <c r="G20" s="58">
        <f>G15+G16+G17+G18+G19</f>
        <v>168.10990434042048</v>
      </c>
      <c r="H20" s="59">
        <f>F20-G20</f>
        <v>0.010095659579519634</v>
      </c>
      <c r="I20" s="57">
        <f>I15+I16+I17+I18+I19</f>
        <v>12365</v>
      </c>
      <c r="J20" s="60">
        <f>J15+J16+J17+J18+J19</f>
        <v>12365</v>
      </c>
      <c r="K20" s="61">
        <f>I20-J20</f>
        <v>0</v>
      </c>
      <c r="L20" s="57">
        <f>L15+L16+L17+L18+L19</f>
        <v>16564</v>
      </c>
      <c r="M20" s="60">
        <f>M15+M16+M17+M18+M19</f>
        <v>16564</v>
      </c>
      <c r="N20" s="61">
        <f>L20-M20</f>
        <v>0</v>
      </c>
    </row>
    <row r="21" spans="1:14" ht="14.25">
      <c r="A21" s="47"/>
      <c r="B21" s="48"/>
      <c r="C21" s="49"/>
      <c r="D21" s="50"/>
      <c r="E21" s="51"/>
      <c r="F21" s="49"/>
      <c r="G21" s="52"/>
      <c r="H21" s="51"/>
      <c r="I21" s="49"/>
      <c r="J21" s="53"/>
      <c r="K21" s="54"/>
      <c r="L21" s="49"/>
      <c r="M21" s="55"/>
      <c r="N21" s="54"/>
    </row>
    <row r="22" spans="1:14" s="42" customFormat="1" ht="15">
      <c r="A22" s="43">
        <v>3</v>
      </c>
      <c r="B22" s="44" t="s">
        <v>31</v>
      </c>
      <c r="C22" s="49"/>
      <c r="D22" s="45"/>
      <c r="E22" s="62"/>
      <c r="F22" s="49"/>
      <c r="G22" s="45"/>
      <c r="H22" s="62"/>
      <c r="I22" s="49"/>
      <c r="J22" s="45"/>
      <c r="K22" s="63"/>
      <c r="L22" s="49"/>
      <c r="M22" s="45"/>
      <c r="N22" s="63"/>
    </row>
    <row r="23" spans="1:14" ht="14.25">
      <c r="A23" s="47"/>
      <c r="B23" s="48" t="s">
        <v>3</v>
      </c>
      <c r="C23" s="49">
        <v>34.09</v>
      </c>
      <c r="D23" s="50">
        <v>34.091961141</v>
      </c>
      <c r="E23" s="51">
        <f>C23-D23</f>
        <v>-0.0019611409999953366</v>
      </c>
      <c r="F23" s="49">
        <v>40.05</v>
      </c>
      <c r="G23" s="52">
        <v>40.0517929332</v>
      </c>
      <c r="H23" s="51">
        <f>F23-G23</f>
        <v>-0.0017929332000008458</v>
      </c>
      <c r="I23" s="49">
        <v>1601</v>
      </c>
      <c r="J23" s="53">
        <v>1601</v>
      </c>
      <c r="K23" s="54">
        <f>I23-J23</f>
        <v>0</v>
      </c>
      <c r="L23" s="49">
        <v>1538</v>
      </c>
      <c r="M23" s="55">
        <v>1538</v>
      </c>
      <c r="N23" s="54">
        <f>L23-M23</f>
        <v>0</v>
      </c>
    </row>
    <row r="24" spans="1:14" ht="14.25">
      <c r="A24" s="47"/>
      <c r="B24" s="48" t="s">
        <v>4</v>
      </c>
      <c r="C24" s="49">
        <v>496.82</v>
      </c>
      <c r="D24" s="66">
        <v>496.8177046371982</v>
      </c>
      <c r="E24" s="51">
        <f>C24-D24</f>
        <v>0.002295362801817191</v>
      </c>
      <c r="F24" s="49">
        <v>769.95</v>
      </c>
      <c r="G24" s="52">
        <v>769.950442073147</v>
      </c>
      <c r="H24" s="51">
        <f>F24-G24</f>
        <v>-0.0004420731469281236</v>
      </c>
      <c r="I24" s="49">
        <v>141189</v>
      </c>
      <c r="J24" s="67">
        <v>141189</v>
      </c>
      <c r="K24" s="54">
        <f>I24-J24</f>
        <v>0</v>
      </c>
      <c r="L24" s="49">
        <v>181317</v>
      </c>
      <c r="M24" s="55">
        <v>181317</v>
      </c>
      <c r="N24" s="54">
        <f>L24-M24</f>
        <v>0</v>
      </c>
    </row>
    <row r="25" spans="1:14" ht="14.25">
      <c r="A25" s="47"/>
      <c r="B25" s="48" t="s">
        <v>5</v>
      </c>
      <c r="C25" s="49">
        <v>772.84</v>
      </c>
      <c r="D25" s="50">
        <v>772.839873561</v>
      </c>
      <c r="E25" s="51">
        <f>C25-D25</f>
        <v>0.00012643900004150055</v>
      </c>
      <c r="F25" s="49">
        <v>1565.16</v>
      </c>
      <c r="G25" s="52">
        <v>1565.1588795795499</v>
      </c>
      <c r="H25" s="51">
        <f>F25-G25</f>
        <v>0.0011204204502064385</v>
      </c>
      <c r="I25" s="49">
        <v>35</v>
      </c>
      <c r="J25" s="53">
        <v>35</v>
      </c>
      <c r="K25" s="54">
        <f>I25-J25</f>
        <v>0</v>
      </c>
      <c r="L25" s="49">
        <v>57</v>
      </c>
      <c r="M25" s="55">
        <v>57</v>
      </c>
      <c r="N25" s="54">
        <f>L25-M25</f>
        <v>0</v>
      </c>
    </row>
    <row r="26" spans="1:14" ht="14.25">
      <c r="A26" s="47"/>
      <c r="B26" s="48" t="s">
        <v>6</v>
      </c>
      <c r="C26" s="49">
        <v>295.07</v>
      </c>
      <c r="D26" s="50">
        <v>527.2226548341031</v>
      </c>
      <c r="E26" s="51">
        <f>C26-D26</f>
        <v>-232.1526548341031</v>
      </c>
      <c r="F26" s="49">
        <v>2.78</v>
      </c>
      <c r="G26" s="64">
        <v>2.7842274230000807</v>
      </c>
      <c r="H26" s="51">
        <f>F26-G26</f>
        <v>-0.004227423000080943</v>
      </c>
      <c r="I26" s="49">
        <v>0</v>
      </c>
      <c r="J26" s="53">
        <v>87</v>
      </c>
      <c r="K26" s="54">
        <f>I26-J26</f>
        <v>-87</v>
      </c>
      <c r="L26" s="49">
        <v>6</v>
      </c>
      <c r="M26" s="65">
        <v>6</v>
      </c>
      <c r="N26" s="54">
        <f>L26-M26</f>
        <v>0</v>
      </c>
    </row>
    <row r="27" spans="1:14" ht="14.25">
      <c r="A27" s="47"/>
      <c r="B27" s="48" t="s">
        <v>25</v>
      </c>
      <c r="C27" s="49">
        <v>232.15</v>
      </c>
      <c r="D27" s="50">
        <v>0</v>
      </c>
      <c r="E27" s="51">
        <f>C27-D27</f>
        <v>232.15</v>
      </c>
      <c r="F27" s="49">
        <v>230</v>
      </c>
      <c r="G27" s="52">
        <v>229.99580761624972</v>
      </c>
      <c r="H27" s="51">
        <f>F27-G27</f>
        <v>0.004192383750279305</v>
      </c>
      <c r="I27" s="49">
        <v>87</v>
      </c>
      <c r="J27" s="53">
        <v>0</v>
      </c>
      <c r="K27" s="54">
        <f>I27-J27</f>
        <v>87</v>
      </c>
      <c r="L27" s="49">
        <v>39</v>
      </c>
      <c r="M27" s="55">
        <v>39</v>
      </c>
      <c r="N27" s="54">
        <f>L27-M27</f>
        <v>0</v>
      </c>
    </row>
    <row r="28" spans="1:14" s="42" customFormat="1" ht="15">
      <c r="A28" s="43"/>
      <c r="B28" s="56"/>
      <c r="C28" s="57">
        <f>C23+C24+C25+C26+C27</f>
        <v>1830.97</v>
      </c>
      <c r="D28" s="58">
        <f>D23+D24+D25+D26+D27</f>
        <v>1830.9721941733014</v>
      </c>
      <c r="E28" s="59">
        <f>C28-D28</f>
        <v>-0.0021941733014045894</v>
      </c>
      <c r="F28" s="57">
        <f>F23+F24+F25+F26+F27</f>
        <v>2607.94</v>
      </c>
      <c r="G28" s="58">
        <f>G23+G24+G25+G26+G27</f>
        <v>2607.941149625147</v>
      </c>
      <c r="H28" s="59">
        <f>F28-G28</f>
        <v>-0.0011496251468088303</v>
      </c>
      <c r="I28" s="57">
        <f>I23+I24+I25+I26+I27</f>
        <v>142912</v>
      </c>
      <c r="J28" s="60">
        <f>J23+J24+J25+J26+J27</f>
        <v>142912</v>
      </c>
      <c r="K28" s="61">
        <f>I28-J28</f>
        <v>0</v>
      </c>
      <c r="L28" s="57">
        <f>L23+L24+L25+L26+L27</f>
        <v>182957</v>
      </c>
      <c r="M28" s="60">
        <f>M23+M24+M25+M26+M27</f>
        <v>182957</v>
      </c>
      <c r="N28" s="61">
        <f>L28-M28</f>
        <v>0</v>
      </c>
    </row>
    <row r="29" spans="1:14" ht="14.25">
      <c r="A29" s="47"/>
      <c r="B29" s="48"/>
      <c r="C29" s="49"/>
      <c r="D29" s="50"/>
      <c r="E29" s="51"/>
      <c r="F29" s="49"/>
      <c r="G29" s="52"/>
      <c r="H29" s="51"/>
      <c r="I29" s="49"/>
      <c r="J29" s="53"/>
      <c r="K29" s="54"/>
      <c r="L29" s="49"/>
      <c r="M29" s="55"/>
      <c r="N29" s="54"/>
    </row>
    <row r="30" spans="1:14" s="42" customFormat="1" ht="15">
      <c r="A30" s="43">
        <v>4</v>
      </c>
      <c r="B30" s="44" t="s">
        <v>14</v>
      </c>
      <c r="C30" s="49"/>
      <c r="D30" s="45"/>
      <c r="E30" s="62"/>
      <c r="F30" s="49"/>
      <c r="G30" s="45"/>
      <c r="H30" s="62"/>
      <c r="I30" s="49"/>
      <c r="J30" s="45"/>
      <c r="K30" s="63"/>
      <c r="L30" s="49"/>
      <c r="M30" s="45"/>
      <c r="N30" s="63"/>
    </row>
    <row r="31" spans="1:14" ht="14.25">
      <c r="A31" s="47"/>
      <c r="B31" s="48" t="s">
        <v>3</v>
      </c>
      <c r="C31" s="49">
        <v>6.28</v>
      </c>
      <c r="D31" s="50">
        <v>6.279956955</v>
      </c>
      <c r="E31" s="51">
        <f>C31-D31</f>
        <v>4.304499999996381E-05</v>
      </c>
      <c r="F31" s="49">
        <v>5.7</v>
      </c>
      <c r="G31" s="52">
        <v>5.701022085</v>
      </c>
      <c r="H31" s="51">
        <f>F31-G31</f>
        <v>-0.0010220849999997839</v>
      </c>
      <c r="I31" s="49">
        <v>141</v>
      </c>
      <c r="J31" s="53">
        <v>141</v>
      </c>
      <c r="K31" s="54">
        <f>I31-J31</f>
        <v>0</v>
      </c>
      <c r="L31" s="49">
        <v>139</v>
      </c>
      <c r="M31" s="55">
        <v>139</v>
      </c>
      <c r="N31" s="54">
        <f>L31-M31</f>
        <v>0</v>
      </c>
    </row>
    <row r="32" spans="1:14" ht="14.25">
      <c r="A32" s="47"/>
      <c r="B32" s="48" t="s">
        <v>4</v>
      </c>
      <c r="C32" s="49">
        <v>221.71</v>
      </c>
      <c r="D32" s="50">
        <v>221.70827241164798</v>
      </c>
      <c r="E32" s="51">
        <f>C32-D32</f>
        <v>0.0017275883520255775</v>
      </c>
      <c r="F32" s="49">
        <v>216.01</v>
      </c>
      <c r="G32" s="52">
        <v>216.0059090670055</v>
      </c>
      <c r="H32" s="51">
        <f>F32-G32</f>
        <v>0.004090932994500918</v>
      </c>
      <c r="I32" s="49">
        <v>57116</v>
      </c>
      <c r="J32" s="53">
        <v>57116</v>
      </c>
      <c r="K32" s="54">
        <f>I32-J32</f>
        <v>0</v>
      </c>
      <c r="L32" s="49">
        <v>56189</v>
      </c>
      <c r="M32" s="55">
        <v>56189</v>
      </c>
      <c r="N32" s="54">
        <f>L32-M32</f>
        <v>0</v>
      </c>
    </row>
    <row r="33" spans="1:14" ht="14.25">
      <c r="A33" s="47"/>
      <c r="B33" s="48" t="s">
        <v>5</v>
      </c>
      <c r="C33" s="49">
        <v>146.1</v>
      </c>
      <c r="D33" s="50">
        <v>146.10067447599988</v>
      </c>
      <c r="E33" s="51">
        <f>C33-D33</f>
        <v>-0.0006744759998866812</v>
      </c>
      <c r="F33" s="49">
        <v>150.65</v>
      </c>
      <c r="G33" s="52">
        <v>150.64587784899993</v>
      </c>
      <c r="H33" s="51">
        <f>F33-G33</f>
        <v>0.0041221510000752914</v>
      </c>
      <c r="I33" s="49">
        <v>1</v>
      </c>
      <c r="J33" s="53">
        <v>1</v>
      </c>
      <c r="K33" s="54">
        <f>I33-J33</f>
        <v>0</v>
      </c>
      <c r="L33" s="49">
        <v>1</v>
      </c>
      <c r="M33" s="55">
        <v>1</v>
      </c>
      <c r="N33" s="54">
        <f>L33-M33</f>
        <v>0</v>
      </c>
    </row>
    <row r="34" spans="1:14" ht="14.25">
      <c r="A34" s="47"/>
      <c r="B34" s="48" t="s">
        <v>6</v>
      </c>
      <c r="C34" s="49">
        <v>0.05</v>
      </c>
      <c r="D34" s="50">
        <v>0.04778399999999999</v>
      </c>
      <c r="E34" s="51">
        <f>C34-D34</f>
        <v>0.0022160000000000096</v>
      </c>
      <c r="F34" s="49">
        <v>0</v>
      </c>
      <c r="G34" s="52">
        <v>0</v>
      </c>
      <c r="H34" s="51">
        <f>F34-G34</f>
        <v>0</v>
      </c>
      <c r="I34" s="49">
        <v>1</v>
      </c>
      <c r="J34" s="53">
        <v>1</v>
      </c>
      <c r="K34" s="54">
        <f>I34-J34</f>
        <v>0</v>
      </c>
      <c r="L34" s="49">
        <v>0</v>
      </c>
      <c r="M34" s="55">
        <v>0</v>
      </c>
      <c r="N34" s="54">
        <f>L34-M34</f>
        <v>0</v>
      </c>
    </row>
    <row r="35" spans="1:14" ht="17.25" customHeight="1">
      <c r="A35" s="47"/>
      <c r="B35" s="48" t="s">
        <v>25</v>
      </c>
      <c r="C35" s="49">
        <v>0</v>
      </c>
      <c r="D35" s="50">
        <v>0</v>
      </c>
      <c r="E35" s="51">
        <f>C35-D35</f>
        <v>0</v>
      </c>
      <c r="F35" s="49">
        <v>0</v>
      </c>
      <c r="G35" s="52">
        <v>0</v>
      </c>
      <c r="H35" s="51">
        <f>F35-G35</f>
        <v>0</v>
      </c>
      <c r="I35" s="49">
        <v>0</v>
      </c>
      <c r="J35" s="53">
        <v>0</v>
      </c>
      <c r="K35" s="54">
        <f>I35-J35</f>
        <v>0</v>
      </c>
      <c r="L35" s="49">
        <v>0</v>
      </c>
      <c r="M35" s="55">
        <v>0</v>
      </c>
      <c r="N35" s="54">
        <f>L35-M35</f>
        <v>0</v>
      </c>
    </row>
    <row r="36" spans="1:14" s="42" customFormat="1" ht="17.25" customHeight="1">
      <c r="A36" s="43"/>
      <c r="B36" s="56"/>
      <c r="C36" s="57">
        <f>C31+C32+C33+C34+C35</f>
        <v>374.14000000000004</v>
      </c>
      <c r="D36" s="58">
        <f>D31+D32+D33+D34+D35</f>
        <v>374.1366878426478</v>
      </c>
      <c r="E36" s="59">
        <f>C36-D36</f>
        <v>0.0033121573522407743</v>
      </c>
      <c r="F36" s="57">
        <f>F31+F32+F33+F34+F35</f>
        <v>372.36</v>
      </c>
      <c r="G36" s="58">
        <f>G31+G32+G33+G34+G35</f>
        <v>372.3528090010054</v>
      </c>
      <c r="H36" s="59">
        <f>F36-G36</f>
        <v>0.0071909989945879715</v>
      </c>
      <c r="I36" s="57">
        <f>I31+I32+I33+I34+I35</f>
        <v>57259</v>
      </c>
      <c r="J36" s="60">
        <f>J31+J32+J33+J34+J35</f>
        <v>57259</v>
      </c>
      <c r="K36" s="61">
        <f>I36-J36</f>
        <v>0</v>
      </c>
      <c r="L36" s="57">
        <f>L31+L32+L33+L34+L35</f>
        <v>56329</v>
      </c>
      <c r="M36" s="60">
        <f>M31+M32+M33+M34+M35</f>
        <v>56329</v>
      </c>
      <c r="N36" s="61">
        <f>L36-M36</f>
        <v>0</v>
      </c>
    </row>
    <row r="37" spans="1:14" ht="17.25" customHeight="1">
      <c r="A37" s="47"/>
      <c r="B37" s="48"/>
      <c r="C37" s="49"/>
      <c r="D37" s="50"/>
      <c r="E37" s="51"/>
      <c r="F37" s="49"/>
      <c r="G37" s="52"/>
      <c r="H37" s="51"/>
      <c r="I37" s="49"/>
      <c r="J37" s="53"/>
      <c r="K37" s="54"/>
      <c r="L37" s="49"/>
      <c r="M37" s="55"/>
      <c r="N37" s="54"/>
    </row>
    <row r="38" spans="1:14" s="42" customFormat="1" ht="15">
      <c r="A38" s="43">
        <v>5</v>
      </c>
      <c r="B38" s="44" t="s">
        <v>32</v>
      </c>
      <c r="C38" s="49"/>
      <c r="D38" s="45"/>
      <c r="E38" s="62"/>
      <c r="F38" s="49"/>
      <c r="G38" s="45"/>
      <c r="H38" s="62"/>
      <c r="I38" s="49"/>
      <c r="J38" s="45"/>
      <c r="K38" s="63"/>
      <c r="L38" s="49"/>
      <c r="M38" s="45"/>
      <c r="N38" s="63"/>
    </row>
    <row r="39" spans="1:14" ht="14.25">
      <c r="A39" s="47"/>
      <c r="B39" s="48" t="s">
        <v>3</v>
      </c>
      <c r="C39" s="49">
        <v>23.86</v>
      </c>
      <c r="D39" s="66">
        <v>23.8642564999108</v>
      </c>
      <c r="E39" s="51">
        <f>C39-D39</f>
        <v>-0.004256499910798794</v>
      </c>
      <c r="F39" s="49">
        <v>42.84</v>
      </c>
      <c r="G39" s="52">
        <v>42.842520819593304</v>
      </c>
      <c r="H39" s="51">
        <f>F39-G39</f>
        <v>-0.0025208195933004163</v>
      </c>
      <c r="I39" s="49">
        <v>621</v>
      </c>
      <c r="J39" s="67">
        <v>621</v>
      </c>
      <c r="K39" s="54">
        <f>I39-J39</f>
        <v>0</v>
      </c>
      <c r="L39" s="49">
        <v>628</v>
      </c>
      <c r="M39" s="55">
        <v>628</v>
      </c>
      <c r="N39" s="54">
        <f>L39-M39</f>
        <v>0</v>
      </c>
    </row>
    <row r="40" spans="1:14" ht="14.25">
      <c r="A40" s="47"/>
      <c r="B40" s="48" t="s">
        <v>4</v>
      </c>
      <c r="C40" s="49">
        <v>390.59</v>
      </c>
      <c r="D40" s="50">
        <v>390.5855830678621</v>
      </c>
      <c r="E40" s="51">
        <f>C40-D40</f>
        <v>0.004416932137871754</v>
      </c>
      <c r="F40" s="49">
        <v>483.14</v>
      </c>
      <c r="G40" s="52">
        <v>483.1418783579985</v>
      </c>
      <c r="H40" s="51">
        <f>F40-G40</f>
        <v>-0.0018783579985210963</v>
      </c>
      <c r="I40" s="49">
        <v>154973</v>
      </c>
      <c r="J40" s="53">
        <v>154973</v>
      </c>
      <c r="K40" s="54">
        <f>I40-J40</f>
        <v>0</v>
      </c>
      <c r="L40" s="49">
        <v>146793</v>
      </c>
      <c r="M40" s="55">
        <v>146793</v>
      </c>
      <c r="N40" s="54">
        <f>L40-M40</f>
        <v>0</v>
      </c>
    </row>
    <row r="41" spans="1:14" ht="14.25">
      <c r="A41" s="47"/>
      <c r="B41" s="48" t="s">
        <v>5</v>
      </c>
      <c r="C41" s="49">
        <v>12.04</v>
      </c>
      <c r="D41" s="50">
        <v>12.038073339000007</v>
      </c>
      <c r="E41" s="51">
        <f>C41-D41</f>
        <v>0.001926660999991725</v>
      </c>
      <c r="F41" s="49">
        <v>832.47</v>
      </c>
      <c r="G41" s="52">
        <v>832.4738022829994</v>
      </c>
      <c r="H41" s="51">
        <f>F41-G41</f>
        <v>-0.0038022829993451523</v>
      </c>
      <c r="I41" s="49">
        <v>2</v>
      </c>
      <c r="J41" s="53">
        <v>2</v>
      </c>
      <c r="K41" s="54">
        <f>I41-J41</f>
        <v>0</v>
      </c>
      <c r="L41" s="49">
        <v>32</v>
      </c>
      <c r="M41" s="55">
        <v>32</v>
      </c>
      <c r="N41" s="54">
        <f>L41-M41</f>
        <v>0</v>
      </c>
    </row>
    <row r="42" spans="1:14" ht="14.25">
      <c r="A42" s="47"/>
      <c r="B42" s="48" t="s">
        <v>6</v>
      </c>
      <c r="C42" s="49">
        <v>1038.51</v>
      </c>
      <c r="D42" s="66">
        <v>1085.965668466</v>
      </c>
      <c r="E42" s="51">
        <f>C42-D42</f>
        <v>-47.455668465999906</v>
      </c>
      <c r="F42" s="49">
        <v>65.68</v>
      </c>
      <c r="G42" s="52">
        <v>65.675931052</v>
      </c>
      <c r="H42" s="51">
        <f>F42-G42</f>
        <v>0.004068948000011119</v>
      </c>
      <c r="I42" s="49">
        <v>45</v>
      </c>
      <c r="J42" s="67">
        <v>305</v>
      </c>
      <c r="K42" s="54">
        <f>I42-J42</f>
        <v>-260</v>
      </c>
      <c r="L42" s="49">
        <v>8</v>
      </c>
      <c r="M42" s="55">
        <v>8</v>
      </c>
      <c r="N42" s="54">
        <f>L42-M42</f>
        <v>0</v>
      </c>
    </row>
    <row r="43" spans="1:14" ht="14.25">
      <c r="A43" s="47"/>
      <c r="B43" s="48" t="s">
        <v>25</v>
      </c>
      <c r="C43" s="49">
        <v>47.45</v>
      </c>
      <c r="D43" s="66">
        <v>0</v>
      </c>
      <c r="E43" s="51">
        <f>C43-D43</f>
        <v>47.45</v>
      </c>
      <c r="F43" s="49">
        <v>52.68</v>
      </c>
      <c r="G43" s="52">
        <v>52.6751572716457</v>
      </c>
      <c r="H43" s="51">
        <f>F43-G43</f>
        <v>0.004842728354297776</v>
      </c>
      <c r="I43" s="49">
        <v>260</v>
      </c>
      <c r="J43" s="67">
        <v>0</v>
      </c>
      <c r="K43" s="54">
        <f>I43-J43</f>
        <v>260</v>
      </c>
      <c r="L43" s="49">
        <v>486</v>
      </c>
      <c r="M43" s="55">
        <v>486</v>
      </c>
      <c r="N43" s="54">
        <f>L43-M43</f>
        <v>0</v>
      </c>
    </row>
    <row r="44" spans="1:14" s="42" customFormat="1" ht="15">
      <c r="A44" s="43"/>
      <c r="B44" s="56"/>
      <c r="C44" s="57">
        <f>C39+C40+C41+C42+C43</f>
        <v>1512.45</v>
      </c>
      <c r="D44" s="58">
        <f>D39+D40+D41+D42+D43</f>
        <v>1512.4535813727728</v>
      </c>
      <c r="E44" s="59">
        <f>C44-D44</f>
        <v>-0.0035813727727145306</v>
      </c>
      <c r="F44" s="57">
        <f>F39+F40+F41+F42+F43</f>
        <v>1476.8100000000002</v>
      </c>
      <c r="G44" s="58">
        <f>G39+G40+G41+G42+G43</f>
        <v>1476.8092897842369</v>
      </c>
      <c r="H44" s="59">
        <f>F44-G44</f>
        <v>0.0007102157633198658</v>
      </c>
      <c r="I44" s="57">
        <f>I39+I40+I41+I42+I43</f>
        <v>155901</v>
      </c>
      <c r="J44" s="60">
        <f>J39+J40+J41+J42+J43</f>
        <v>155901</v>
      </c>
      <c r="K44" s="61">
        <f>I44-J44</f>
        <v>0</v>
      </c>
      <c r="L44" s="57">
        <f>L39+L40+L41+L42+L43</f>
        <v>147947</v>
      </c>
      <c r="M44" s="60">
        <f>M39+M40+M41+M42+M43</f>
        <v>147947</v>
      </c>
      <c r="N44" s="61">
        <f>L44-M44</f>
        <v>0</v>
      </c>
    </row>
    <row r="45" spans="1:14" ht="14.25">
      <c r="A45" s="47"/>
      <c r="B45" s="48"/>
      <c r="C45" s="49"/>
      <c r="D45" s="66"/>
      <c r="E45" s="68"/>
      <c r="F45" s="49"/>
      <c r="G45" s="52"/>
      <c r="H45" s="68"/>
      <c r="I45" s="49"/>
      <c r="J45" s="67"/>
      <c r="K45" s="69"/>
      <c r="L45" s="49"/>
      <c r="M45" s="55"/>
      <c r="N45" s="69"/>
    </row>
    <row r="46" spans="1:14" s="42" customFormat="1" ht="15">
      <c r="A46" s="43">
        <v>6</v>
      </c>
      <c r="B46" s="44" t="s">
        <v>18</v>
      </c>
      <c r="C46" s="49"/>
      <c r="D46" s="45"/>
      <c r="E46" s="62"/>
      <c r="F46" s="49"/>
      <c r="G46" s="45"/>
      <c r="H46" s="62"/>
      <c r="I46" s="49"/>
      <c r="J46" s="45"/>
      <c r="K46" s="63"/>
      <c r="L46" s="49"/>
      <c r="M46" s="45"/>
      <c r="N46" s="63"/>
    </row>
    <row r="47" spans="1:14" ht="14.25">
      <c r="A47" s="47"/>
      <c r="B47" s="48" t="s">
        <v>3</v>
      </c>
      <c r="C47" s="49">
        <v>13.81</v>
      </c>
      <c r="D47" s="50">
        <v>13.812173556999996</v>
      </c>
      <c r="E47" s="51">
        <f>C47-D47</f>
        <v>-0.0021735569999954407</v>
      </c>
      <c r="F47" s="49">
        <v>8.95</v>
      </c>
      <c r="G47" s="52">
        <v>8.950453825999999</v>
      </c>
      <c r="H47" s="51">
        <f>F47-G47</f>
        <v>-0.0004538259999993244</v>
      </c>
      <c r="I47" s="49">
        <v>104</v>
      </c>
      <c r="J47" s="53">
        <v>104</v>
      </c>
      <c r="K47" s="54">
        <f>I47-J47</f>
        <v>0</v>
      </c>
      <c r="L47" s="49">
        <v>203</v>
      </c>
      <c r="M47" s="55">
        <v>203</v>
      </c>
      <c r="N47" s="54">
        <f>L47-M47</f>
        <v>0</v>
      </c>
    </row>
    <row r="48" spans="1:14" ht="14.25">
      <c r="A48" s="47"/>
      <c r="B48" s="48" t="s">
        <v>4</v>
      </c>
      <c r="C48" s="49">
        <v>259.36</v>
      </c>
      <c r="D48" s="50">
        <v>259.36089985799555</v>
      </c>
      <c r="E48" s="51">
        <f>C48-D48</f>
        <v>-0.0008998579955346031</v>
      </c>
      <c r="F48" s="49">
        <v>446.71</v>
      </c>
      <c r="G48" s="64">
        <v>446.7149951219937</v>
      </c>
      <c r="H48" s="51">
        <f>F48-G48</f>
        <v>-0.004995121993715657</v>
      </c>
      <c r="I48" s="49">
        <v>44559</v>
      </c>
      <c r="J48" s="53">
        <v>44559</v>
      </c>
      <c r="K48" s="54">
        <f>I48-J48</f>
        <v>0</v>
      </c>
      <c r="L48" s="49">
        <v>60240</v>
      </c>
      <c r="M48" s="65">
        <v>60240</v>
      </c>
      <c r="N48" s="54">
        <f>L48-M48</f>
        <v>0</v>
      </c>
    </row>
    <row r="49" spans="1:14" ht="14.25" customHeight="1">
      <c r="A49" s="47"/>
      <c r="B49" s="48" t="s">
        <v>5</v>
      </c>
      <c r="C49" s="49">
        <v>236.44</v>
      </c>
      <c r="D49" s="66">
        <v>236.69140735000002</v>
      </c>
      <c r="E49" s="51">
        <f>C49-D49</f>
        <v>-0.25140735000002223</v>
      </c>
      <c r="F49" s="49">
        <v>242.16</v>
      </c>
      <c r="G49" s="70">
        <v>242.16045490889832</v>
      </c>
      <c r="H49" s="51">
        <f>F49-G49</f>
        <v>-0.0004549088983196725</v>
      </c>
      <c r="I49" s="49">
        <v>0</v>
      </c>
      <c r="J49" s="67">
        <v>16</v>
      </c>
      <c r="K49" s="54">
        <f>I49-J49</f>
        <v>-16</v>
      </c>
      <c r="L49" s="49">
        <v>7</v>
      </c>
      <c r="M49" s="71">
        <v>7</v>
      </c>
      <c r="N49" s="54">
        <f>L49-M49</f>
        <v>0</v>
      </c>
    </row>
    <row r="50" spans="1:14" ht="14.25">
      <c r="A50" s="47"/>
      <c r="B50" s="48" t="s">
        <v>6</v>
      </c>
      <c r="C50" s="49">
        <v>2.06</v>
      </c>
      <c r="D50" s="66">
        <v>2.0641899390000003</v>
      </c>
      <c r="E50" s="51">
        <f>C50-D50</f>
        <v>-0.004189939000000198</v>
      </c>
      <c r="F50" s="49">
        <v>2.8</v>
      </c>
      <c r="G50" s="52">
        <v>2.800920652254238</v>
      </c>
      <c r="H50" s="51">
        <f>F50-G50</f>
        <v>-0.0009206522542379858</v>
      </c>
      <c r="I50" s="49">
        <v>0</v>
      </c>
      <c r="J50" s="67">
        <v>0</v>
      </c>
      <c r="K50" s="54">
        <f>I50-J50</f>
        <v>0</v>
      </c>
      <c r="L50" s="49">
        <v>3</v>
      </c>
      <c r="M50" s="55">
        <v>3</v>
      </c>
      <c r="N50" s="54">
        <f>L50-M50</f>
        <v>0</v>
      </c>
    </row>
    <row r="51" spans="1:14" ht="14.25">
      <c r="A51" s="47"/>
      <c r="B51" s="48" t="s">
        <v>25</v>
      </c>
      <c r="C51" s="49">
        <v>0.27</v>
      </c>
      <c r="D51" s="66">
        <v>0</v>
      </c>
      <c r="E51" s="51">
        <f>C51-D51</f>
        <v>0.27</v>
      </c>
      <c r="F51" s="49">
        <v>37.23</v>
      </c>
      <c r="G51" s="52">
        <v>37.231922632</v>
      </c>
      <c r="H51" s="51">
        <f>F51-G51</f>
        <v>-0.0019226320000029773</v>
      </c>
      <c r="I51" s="49">
        <v>16</v>
      </c>
      <c r="J51" s="67">
        <v>0</v>
      </c>
      <c r="K51" s="54">
        <f>I51-J51</f>
        <v>16</v>
      </c>
      <c r="L51" s="49">
        <v>9</v>
      </c>
      <c r="M51" s="55">
        <v>9</v>
      </c>
      <c r="N51" s="54">
        <f>L51-M51</f>
        <v>0</v>
      </c>
    </row>
    <row r="52" spans="1:14" s="42" customFormat="1" ht="15">
      <c r="A52" s="43"/>
      <c r="B52" s="56"/>
      <c r="C52" s="57">
        <f>C47+C48+C49+C50+C51</f>
        <v>511.94</v>
      </c>
      <c r="D52" s="58">
        <f>D47+D48+D49+D50+D51</f>
        <v>511.9286707039956</v>
      </c>
      <c r="E52" s="59">
        <f>C52-D52</f>
        <v>0.01132929600441912</v>
      </c>
      <c r="F52" s="57">
        <f>F47+F48+F49+F50+F51</f>
        <v>737.8499999999999</v>
      </c>
      <c r="G52" s="58">
        <f>G47+G48+G49+G50+G51</f>
        <v>737.8587471411462</v>
      </c>
      <c r="H52" s="59">
        <f>F52-G52</f>
        <v>-0.008747141146272952</v>
      </c>
      <c r="I52" s="57">
        <f>I47+I48+I49+I50+I51</f>
        <v>44679</v>
      </c>
      <c r="J52" s="60">
        <f>J47+J48+J49+J50+J51</f>
        <v>44679</v>
      </c>
      <c r="K52" s="61">
        <f>I52-J52</f>
        <v>0</v>
      </c>
      <c r="L52" s="57">
        <f>L47+L48+L49+L50+L51</f>
        <v>60462</v>
      </c>
      <c r="M52" s="60">
        <f>M47+M48+M49+M50+M51</f>
        <v>60462</v>
      </c>
      <c r="N52" s="61">
        <f>L52-M52</f>
        <v>0</v>
      </c>
    </row>
    <row r="53" spans="1:14" ht="14.25">
      <c r="A53" s="47"/>
      <c r="B53" s="48"/>
      <c r="C53" s="49"/>
      <c r="D53" s="66"/>
      <c r="E53" s="68"/>
      <c r="F53" s="49"/>
      <c r="G53" s="52"/>
      <c r="H53" s="68"/>
      <c r="I53" s="49"/>
      <c r="J53" s="67"/>
      <c r="K53" s="69"/>
      <c r="L53" s="49"/>
      <c r="M53" s="55"/>
      <c r="N53" s="69"/>
    </row>
    <row r="54" spans="1:14" s="42" customFormat="1" ht="15">
      <c r="A54" s="43">
        <v>7</v>
      </c>
      <c r="B54" s="44" t="s">
        <v>33</v>
      </c>
      <c r="C54" s="49"/>
      <c r="D54" s="45"/>
      <c r="E54" s="62"/>
      <c r="F54" s="49"/>
      <c r="G54" s="45"/>
      <c r="H54" s="62"/>
      <c r="I54" s="49"/>
      <c r="J54" s="45"/>
      <c r="K54" s="63"/>
      <c r="L54" s="49"/>
      <c r="M54" s="45"/>
      <c r="N54" s="63"/>
    </row>
    <row r="55" spans="1:14" ht="14.25">
      <c r="A55" s="47"/>
      <c r="B55" s="48" t="s">
        <v>3</v>
      </c>
      <c r="C55" s="49">
        <v>22.05</v>
      </c>
      <c r="D55" s="66">
        <v>22.052132099999998</v>
      </c>
      <c r="E55" s="51">
        <f>C55-D55</f>
        <v>-0.0021320999999971946</v>
      </c>
      <c r="F55" s="49">
        <v>21.99</v>
      </c>
      <c r="G55" s="70">
        <v>21.994518399999997</v>
      </c>
      <c r="H55" s="51">
        <f>F55-G55</f>
        <v>-0.004518399999998479</v>
      </c>
      <c r="I55" s="49">
        <v>2094</v>
      </c>
      <c r="J55" s="67">
        <v>2094</v>
      </c>
      <c r="K55" s="54">
        <f>I55-J55</f>
        <v>0</v>
      </c>
      <c r="L55" s="49">
        <v>4684</v>
      </c>
      <c r="M55" s="71">
        <v>4684</v>
      </c>
      <c r="N55" s="54">
        <f>L55-M55</f>
        <v>0</v>
      </c>
    </row>
    <row r="56" spans="1:14" ht="14.25">
      <c r="A56" s="47"/>
      <c r="B56" s="48" t="s">
        <v>4</v>
      </c>
      <c r="C56" s="49">
        <v>93.67</v>
      </c>
      <c r="D56" s="66">
        <v>93.670940287</v>
      </c>
      <c r="E56" s="51">
        <f>C56-D56</f>
        <v>-0.000940286999991713</v>
      </c>
      <c r="F56" s="49">
        <v>172.71</v>
      </c>
      <c r="G56" s="70">
        <v>172.71187394100002</v>
      </c>
      <c r="H56" s="51">
        <f>F56-G56</f>
        <v>-0.0018739410000137013</v>
      </c>
      <c r="I56" s="49">
        <v>34099</v>
      </c>
      <c r="J56" s="67">
        <v>34099</v>
      </c>
      <c r="K56" s="54">
        <f>I56-J56</f>
        <v>0</v>
      </c>
      <c r="L56" s="49">
        <v>46850</v>
      </c>
      <c r="M56" s="71">
        <v>46850</v>
      </c>
      <c r="N56" s="54">
        <f>L56-M56</f>
        <v>0</v>
      </c>
    </row>
    <row r="57" spans="1:14" ht="14.25">
      <c r="A57" s="47"/>
      <c r="B57" s="48" t="s">
        <v>5</v>
      </c>
      <c r="C57" s="49">
        <v>311.15</v>
      </c>
      <c r="D57" s="72">
        <v>387.0146652718169</v>
      </c>
      <c r="E57" s="51">
        <f>C57-D57</f>
        <v>-75.86466527181693</v>
      </c>
      <c r="F57" s="49">
        <v>508.39</v>
      </c>
      <c r="G57" s="70">
        <v>508.392848230189</v>
      </c>
      <c r="H57" s="51">
        <f>F57-G57</f>
        <v>-0.0028482301889880546</v>
      </c>
      <c r="I57" s="49">
        <v>12</v>
      </c>
      <c r="J57" s="73">
        <v>320</v>
      </c>
      <c r="K57" s="54">
        <f>I57-J57</f>
        <v>-308</v>
      </c>
      <c r="L57" s="49">
        <v>14</v>
      </c>
      <c r="M57" s="71">
        <v>14</v>
      </c>
      <c r="N57" s="54">
        <f>L57-M57</f>
        <v>0</v>
      </c>
    </row>
    <row r="58" spans="1:14" ht="14.25">
      <c r="A58" s="47"/>
      <c r="B58" s="48" t="s">
        <v>6</v>
      </c>
      <c r="C58" s="49">
        <v>0</v>
      </c>
      <c r="D58" s="50">
        <v>0</v>
      </c>
      <c r="E58" s="51">
        <f>C58-D58</f>
        <v>0</v>
      </c>
      <c r="F58" s="49">
        <v>0</v>
      </c>
      <c r="G58" s="64">
        <v>0</v>
      </c>
      <c r="H58" s="51">
        <f>F58-G58</f>
        <v>0</v>
      </c>
      <c r="I58" s="49">
        <v>0</v>
      </c>
      <c r="J58" s="53">
        <v>0</v>
      </c>
      <c r="K58" s="54">
        <f>I58-J58</f>
        <v>0</v>
      </c>
      <c r="L58" s="49">
        <v>0</v>
      </c>
      <c r="M58" s="65">
        <v>0</v>
      </c>
      <c r="N58" s="54">
        <f>L58-M58</f>
        <v>0</v>
      </c>
    </row>
    <row r="59" spans="1:14" ht="14.25">
      <c r="A59" s="47"/>
      <c r="B59" s="48" t="s">
        <v>25</v>
      </c>
      <c r="C59" s="49">
        <v>75.87</v>
      </c>
      <c r="D59" s="50">
        <v>0</v>
      </c>
      <c r="E59" s="51">
        <f>C59-D59</f>
        <v>75.87</v>
      </c>
      <c r="F59" s="49">
        <v>164.57</v>
      </c>
      <c r="G59" s="52">
        <v>164.57301198342503</v>
      </c>
      <c r="H59" s="51">
        <f>F59-G59</f>
        <v>-0.0030119834250399435</v>
      </c>
      <c r="I59" s="49">
        <v>308</v>
      </c>
      <c r="J59" s="53">
        <v>0</v>
      </c>
      <c r="K59" s="54">
        <f>I59-J59</f>
        <v>308</v>
      </c>
      <c r="L59" s="49">
        <v>766</v>
      </c>
      <c r="M59" s="55">
        <v>766</v>
      </c>
      <c r="N59" s="54">
        <f>L59-M59</f>
        <v>0</v>
      </c>
    </row>
    <row r="60" spans="1:14" s="42" customFormat="1" ht="15">
      <c r="A60" s="43"/>
      <c r="B60" s="56"/>
      <c r="C60" s="57">
        <f>C55+C56+C57+C58+C59</f>
        <v>502.74</v>
      </c>
      <c r="D60" s="58">
        <f>D55+D56+D57+D58+D59</f>
        <v>502.7377376588169</v>
      </c>
      <c r="E60" s="59">
        <f>C60-D60</f>
        <v>0.0022623411830977602</v>
      </c>
      <c r="F60" s="57">
        <f>F55+F56+F57+F58+F59</f>
        <v>867.6600000000001</v>
      </c>
      <c r="G60" s="58">
        <f>G55+G56+G57+G58+G59</f>
        <v>867.672252554614</v>
      </c>
      <c r="H60" s="59">
        <f>F60-G60</f>
        <v>-0.01225255461395136</v>
      </c>
      <c r="I60" s="57">
        <f>I55+I56+I57+I58+I59</f>
        <v>36513</v>
      </c>
      <c r="J60" s="60">
        <f>J55+J56+J57+J58+J59</f>
        <v>36513</v>
      </c>
      <c r="K60" s="61">
        <f>I60-J60</f>
        <v>0</v>
      </c>
      <c r="L60" s="57">
        <f>L55+L56+L57+L58+L59</f>
        <v>52314</v>
      </c>
      <c r="M60" s="60">
        <f>M55+M56+M57+M58+M59</f>
        <v>52314</v>
      </c>
      <c r="N60" s="61">
        <f>L60-M60</f>
        <v>0</v>
      </c>
    </row>
    <row r="61" spans="1:14" ht="14.25">
      <c r="A61" s="47"/>
      <c r="B61" s="48"/>
      <c r="C61" s="49"/>
      <c r="D61" s="50"/>
      <c r="E61" s="51"/>
      <c r="F61" s="49"/>
      <c r="G61" s="52"/>
      <c r="H61" s="51"/>
      <c r="I61" s="49"/>
      <c r="J61" s="53"/>
      <c r="K61" s="54"/>
      <c r="L61" s="49"/>
      <c r="M61" s="55"/>
      <c r="N61" s="54"/>
    </row>
    <row r="62" spans="1:14" s="42" customFormat="1" ht="15">
      <c r="A62" s="43">
        <v>8</v>
      </c>
      <c r="B62" s="44" t="s">
        <v>34</v>
      </c>
      <c r="C62" s="49"/>
      <c r="D62" s="45"/>
      <c r="E62" s="62"/>
      <c r="F62" s="49"/>
      <c r="G62" s="45"/>
      <c r="H62" s="62"/>
      <c r="I62" s="49"/>
      <c r="J62" s="45"/>
      <c r="K62" s="63"/>
      <c r="L62" s="49"/>
      <c r="M62" s="45"/>
      <c r="N62" s="63"/>
    </row>
    <row r="63" spans="1:14" ht="14.25">
      <c r="A63" s="47"/>
      <c r="B63" s="48" t="s">
        <v>3</v>
      </c>
      <c r="C63" s="49">
        <v>7.52</v>
      </c>
      <c r="D63" s="74">
        <v>7.518472721000002</v>
      </c>
      <c r="E63" s="51">
        <f>C63-D63</f>
        <v>0.0015272789999976055</v>
      </c>
      <c r="F63" s="49">
        <v>9.09</v>
      </c>
      <c r="G63" s="52">
        <v>9.091745244000002</v>
      </c>
      <c r="H63" s="51">
        <f>F63-G63</f>
        <v>-0.0017452440000020886</v>
      </c>
      <c r="I63" s="49">
        <v>233</v>
      </c>
      <c r="J63" s="75">
        <v>233</v>
      </c>
      <c r="K63" s="54">
        <f>I63-J63</f>
        <v>0</v>
      </c>
      <c r="L63" s="49">
        <v>711</v>
      </c>
      <c r="M63" s="55">
        <v>711</v>
      </c>
      <c r="N63" s="54">
        <f>L63-M63</f>
        <v>0</v>
      </c>
    </row>
    <row r="64" spans="1:14" ht="14.25">
      <c r="A64" s="47"/>
      <c r="B64" s="48" t="s">
        <v>4</v>
      </c>
      <c r="C64" s="49">
        <v>65.78</v>
      </c>
      <c r="D64" s="74">
        <v>65.78474303500067</v>
      </c>
      <c r="E64" s="51">
        <f>C64-D64</f>
        <v>-0.00474303500067208</v>
      </c>
      <c r="F64" s="49">
        <v>94.31</v>
      </c>
      <c r="G64" s="70">
        <v>94.31001357599976</v>
      </c>
      <c r="H64" s="51">
        <f>F64-G64</f>
        <v>-1.3575999759041224E-05</v>
      </c>
      <c r="I64" s="49">
        <v>19158</v>
      </c>
      <c r="J64" s="75">
        <v>19158</v>
      </c>
      <c r="K64" s="54">
        <f>I64-J64</f>
        <v>0</v>
      </c>
      <c r="L64" s="49">
        <v>26795</v>
      </c>
      <c r="M64" s="71">
        <v>26795</v>
      </c>
      <c r="N64" s="54">
        <f>L64-M64</f>
        <v>0</v>
      </c>
    </row>
    <row r="65" spans="1:14" ht="14.25">
      <c r="A65" s="47"/>
      <c r="B65" s="48" t="s">
        <v>5</v>
      </c>
      <c r="C65" s="49">
        <v>10.48</v>
      </c>
      <c r="D65" s="74">
        <v>10.475672536999998</v>
      </c>
      <c r="E65" s="51">
        <f>C65-D65</f>
        <v>0.004327463000002751</v>
      </c>
      <c r="F65" s="49">
        <v>18.67</v>
      </c>
      <c r="G65" s="70">
        <v>18.667444265</v>
      </c>
      <c r="H65" s="51">
        <f>F65-G65</f>
        <v>0.002555735000001391</v>
      </c>
      <c r="I65" s="49">
        <v>0</v>
      </c>
      <c r="J65" s="75">
        <v>0</v>
      </c>
      <c r="K65" s="54">
        <f>I65-J65</f>
        <v>0</v>
      </c>
      <c r="L65" s="49">
        <v>0</v>
      </c>
      <c r="M65" s="71">
        <v>0</v>
      </c>
      <c r="N65" s="54">
        <f>L65-M65</f>
        <v>0</v>
      </c>
    </row>
    <row r="66" spans="1:14" ht="14.25">
      <c r="A66" s="47"/>
      <c r="B66" s="48" t="s">
        <v>6</v>
      </c>
      <c r="C66" s="49">
        <v>0.98</v>
      </c>
      <c r="D66" s="50">
        <v>20.45227277699454</v>
      </c>
      <c r="E66" s="51">
        <f>C66-D66</f>
        <v>-19.47227277699454</v>
      </c>
      <c r="F66" s="49">
        <v>9.68</v>
      </c>
      <c r="G66" s="70">
        <v>9.6828967</v>
      </c>
      <c r="H66" s="51">
        <f>F66-G66</f>
        <v>-0.0028967000000008625</v>
      </c>
      <c r="I66" s="49">
        <v>3</v>
      </c>
      <c r="J66" s="53">
        <v>63</v>
      </c>
      <c r="K66" s="54">
        <f>I66-J66</f>
        <v>-60</v>
      </c>
      <c r="L66" s="49">
        <v>9</v>
      </c>
      <c r="M66" s="71">
        <v>9</v>
      </c>
      <c r="N66" s="54">
        <f>L66-M66</f>
        <v>0</v>
      </c>
    </row>
    <row r="67" spans="1:14" ht="14.25">
      <c r="A67" s="47"/>
      <c r="B67" s="48" t="s">
        <v>25</v>
      </c>
      <c r="C67" s="49">
        <v>19.47</v>
      </c>
      <c r="D67" s="50">
        <v>0</v>
      </c>
      <c r="E67" s="51">
        <f>C67-D67</f>
        <v>19.47</v>
      </c>
      <c r="F67" s="49">
        <v>12.94</v>
      </c>
      <c r="G67" s="70">
        <v>12.936288601479458</v>
      </c>
      <c r="H67" s="51">
        <f>F67-G67</f>
        <v>0.0037113985205419198</v>
      </c>
      <c r="I67" s="49">
        <v>60</v>
      </c>
      <c r="J67" s="53">
        <v>0</v>
      </c>
      <c r="K67" s="54">
        <f>I67-J67</f>
        <v>60</v>
      </c>
      <c r="L67" s="49">
        <v>36</v>
      </c>
      <c r="M67" s="71">
        <v>36</v>
      </c>
      <c r="N67" s="54">
        <f>L67-M67</f>
        <v>0</v>
      </c>
    </row>
    <row r="68" spans="1:14" s="42" customFormat="1" ht="15">
      <c r="A68" s="43"/>
      <c r="B68" s="56"/>
      <c r="C68" s="57">
        <f>C63+C64+C65+C66+C67</f>
        <v>104.23</v>
      </c>
      <c r="D68" s="58">
        <f>D63+D64+D65+D66+D67</f>
        <v>104.23116106999521</v>
      </c>
      <c r="E68" s="59">
        <f>C68-D68</f>
        <v>-0.0011610699952058212</v>
      </c>
      <c r="F68" s="57">
        <f>F63+F64+F65+F66+F67</f>
        <v>144.69</v>
      </c>
      <c r="G68" s="58">
        <f>G63+G64+G65+G66+G67</f>
        <v>144.6883883864792</v>
      </c>
      <c r="H68" s="59">
        <f>F68-G68</f>
        <v>0.0016116135207937532</v>
      </c>
      <c r="I68" s="57">
        <f>I63+I64+I65+I66+I67</f>
        <v>19454</v>
      </c>
      <c r="J68" s="60">
        <f>J63+J64+J65+J66+J67</f>
        <v>19454</v>
      </c>
      <c r="K68" s="61">
        <f>I68-J68</f>
        <v>0</v>
      </c>
      <c r="L68" s="57">
        <f>L63+L64+L65+L66+L67</f>
        <v>27551</v>
      </c>
      <c r="M68" s="60">
        <f>M63+M64+M65+M66+M67</f>
        <v>27551</v>
      </c>
      <c r="N68" s="61">
        <f>L68-M68</f>
        <v>0</v>
      </c>
    </row>
    <row r="69" spans="1:14" ht="14.25">
      <c r="A69" s="47"/>
      <c r="B69" s="48"/>
      <c r="C69" s="49"/>
      <c r="D69" s="50"/>
      <c r="E69" s="51"/>
      <c r="F69" s="49"/>
      <c r="G69" s="70"/>
      <c r="H69" s="51"/>
      <c r="I69" s="49"/>
      <c r="J69" s="53"/>
      <c r="K69" s="54"/>
      <c r="L69" s="49"/>
      <c r="M69" s="71"/>
      <c r="N69" s="54"/>
    </row>
    <row r="70" spans="1:14" s="76" customFormat="1" ht="15">
      <c r="A70" s="43">
        <v>9</v>
      </c>
      <c r="B70" s="44" t="s">
        <v>20</v>
      </c>
      <c r="C70" s="49"/>
      <c r="D70" s="45"/>
      <c r="E70" s="62"/>
      <c r="F70" s="49"/>
      <c r="G70" s="45"/>
      <c r="H70" s="62"/>
      <c r="I70" s="49"/>
      <c r="J70" s="45"/>
      <c r="K70" s="63"/>
      <c r="L70" s="49"/>
      <c r="M70" s="45"/>
      <c r="N70" s="63"/>
    </row>
    <row r="71" spans="1:14" s="79" customFormat="1" ht="14.25">
      <c r="A71" s="47"/>
      <c r="B71" s="48" t="s">
        <v>3</v>
      </c>
      <c r="C71" s="49">
        <v>206.98</v>
      </c>
      <c r="D71" s="77">
        <v>206.97788038000002</v>
      </c>
      <c r="E71" s="51">
        <f>C71-D71</f>
        <v>0.0021196199999735654</v>
      </c>
      <c r="F71" s="49">
        <v>19.08</v>
      </c>
      <c r="G71" s="70">
        <v>19.077341993999998</v>
      </c>
      <c r="H71" s="51">
        <f>F71-G71</f>
        <v>0.0026580060000007677</v>
      </c>
      <c r="I71" s="49">
        <v>285</v>
      </c>
      <c r="J71" s="78">
        <v>285</v>
      </c>
      <c r="K71" s="54">
        <f>I71-J71</f>
        <v>0</v>
      </c>
      <c r="L71" s="49">
        <v>292</v>
      </c>
      <c r="M71" s="71">
        <v>292</v>
      </c>
      <c r="N71" s="54">
        <f>L71-M71</f>
        <v>0</v>
      </c>
    </row>
    <row r="72" spans="1:14" s="79" customFormat="1" ht="14.25">
      <c r="A72" s="47"/>
      <c r="B72" s="48" t="s">
        <v>4</v>
      </c>
      <c r="C72" s="49">
        <v>324.88</v>
      </c>
      <c r="D72" s="77">
        <v>324.881555829</v>
      </c>
      <c r="E72" s="51">
        <f>C72-D72</f>
        <v>-0.0015558289999830777</v>
      </c>
      <c r="F72" s="49">
        <v>319.63</v>
      </c>
      <c r="G72" s="70">
        <v>319.625366858</v>
      </c>
      <c r="H72" s="51">
        <f>F72-G72</f>
        <v>0.004633141999988766</v>
      </c>
      <c r="I72" s="49">
        <v>104069</v>
      </c>
      <c r="J72" s="78">
        <v>104069</v>
      </c>
      <c r="K72" s="54">
        <f>I72-J72</f>
        <v>0</v>
      </c>
      <c r="L72" s="49">
        <v>111867</v>
      </c>
      <c r="M72" s="71">
        <v>111867</v>
      </c>
      <c r="N72" s="54">
        <f>L72-M72</f>
        <v>0</v>
      </c>
    </row>
    <row r="73" spans="1:14" s="79" customFormat="1" ht="14.25">
      <c r="A73" s="47"/>
      <c r="B73" s="48" t="s">
        <v>5</v>
      </c>
      <c r="C73" s="49">
        <v>0</v>
      </c>
      <c r="D73" s="77">
        <v>0</v>
      </c>
      <c r="E73" s="51">
        <f>C73-D73</f>
        <v>0</v>
      </c>
      <c r="F73" s="49">
        <v>0.25</v>
      </c>
      <c r="G73" s="52">
        <v>0.24548562999999998</v>
      </c>
      <c r="H73" s="51">
        <f>F73-G73</f>
        <v>0.0045143700000000175</v>
      </c>
      <c r="I73" s="49">
        <v>0</v>
      </c>
      <c r="J73" s="78">
        <v>0</v>
      </c>
      <c r="K73" s="54">
        <f>I73-J73</f>
        <v>0</v>
      </c>
      <c r="L73" s="49">
        <v>0</v>
      </c>
      <c r="M73" s="55">
        <v>0</v>
      </c>
      <c r="N73" s="54">
        <f>L73-M73</f>
        <v>0</v>
      </c>
    </row>
    <row r="74" spans="1:14" s="79" customFormat="1" ht="14.25">
      <c r="A74" s="47"/>
      <c r="B74" s="48" t="s">
        <v>6</v>
      </c>
      <c r="C74" s="49">
        <v>17.07</v>
      </c>
      <c r="D74" s="77">
        <v>31.029780949587433</v>
      </c>
      <c r="E74" s="51">
        <f>C74-D74</f>
        <v>-13.959780949587433</v>
      </c>
      <c r="F74" s="49">
        <v>44.92</v>
      </c>
      <c r="G74" s="80">
        <v>44.9245895023453</v>
      </c>
      <c r="H74" s="51">
        <f>F74-G74</f>
        <v>-0.004589502345297092</v>
      </c>
      <c r="I74" s="49">
        <v>154</v>
      </c>
      <c r="J74" s="78">
        <v>154</v>
      </c>
      <c r="K74" s="54">
        <f>I74-J74</f>
        <v>0</v>
      </c>
      <c r="L74" s="49">
        <v>144</v>
      </c>
      <c r="M74" s="81">
        <v>144</v>
      </c>
      <c r="N74" s="54">
        <f>L74-M74</f>
        <v>0</v>
      </c>
    </row>
    <row r="75" spans="1:14" s="79" customFormat="1" ht="14.25">
      <c r="A75" s="47"/>
      <c r="B75" s="48" t="s">
        <v>25</v>
      </c>
      <c r="C75" s="49">
        <v>13.96</v>
      </c>
      <c r="D75" s="77">
        <v>0</v>
      </c>
      <c r="E75" s="51">
        <f>C75-D75</f>
        <v>13.96</v>
      </c>
      <c r="F75" s="49">
        <v>17.84</v>
      </c>
      <c r="G75" s="52">
        <v>17.843249590678486</v>
      </c>
      <c r="H75" s="51">
        <f>F75-G75</f>
        <v>-0.0032495906784859585</v>
      </c>
      <c r="I75" s="49">
        <v>0</v>
      </c>
      <c r="J75" s="78">
        <v>0</v>
      </c>
      <c r="K75" s="54">
        <f>I75-J75</f>
        <v>0</v>
      </c>
      <c r="L75" s="49">
        <v>0</v>
      </c>
      <c r="M75" s="55">
        <v>0</v>
      </c>
      <c r="N75" s="54">
        <f>L75-M75</f>
        <v>0</v>
      </c>
    </row>
    <row r="76" spans="1:14" s="76" customFormat="1" ht="15">
      <c r="A76" s="43"/>
      <c r="B76" s="56"/>
      <c r="C76" s="57">
        <f>C71+C72+C73+C74+C75</f>
        <v>562.8900000000001</v>
      </c>
      <c r="D76" s="58">
        <f>D71+D72+D73+D74+D75</f>
        <v>562.8892171585875</v>
      </c>
      <c r="E76" s="59">
        <f>C76-D76</f>
        <v>0.0007828414126151984</v>
      </c>
      <c r="F76" s="57">
        <f>F71+F72+F73+F74+F75</f>
        <v>401.71999999999997</v>
      </c>
      <c r="G76" s="58">
        <f>G71+G72+G73+G74+G75</f>
        <v>401.71603357502386</v>
      </c>
      <c r="H76" s="59">
        <f>F76-G76</f>
        <v>0.003966424976113103</v>
      </c>
      <c r="I76" s="57">
        <f>I71+I72+I73+I74+I75</f>
        <v>104508</v>
      </c>
      <c r="J76" s="60">
        <f>J71+J72+J73+J74+J75</f>
        <v>104508</v>
      </c>
      <c r="K76" s="61">
        <f>I76-J76</f>
        <v>0</v>
      </c>
      <c r="L76" s="57">
        <f>L71+L72+L73+L74+L75</f>
        <v>112303</v>
      </c>
      <c r="M76" s="60">
        <f>M71+M72+M73+M74+M75</f>
        <v>112303</v>
      </c>
      <c r="N76" s="61">
        <f>L76-M76</f>
        <v>0</v>
      </c>
    </row>
    <row r="77" spans="1:14" s="79" customFormat="1" ht="14.25">
      <c r="A77" s="47"/>
      <c r="B77" s="48"/>
      <c r="C77" s="49"/>
      <c r="D77" s="77"/>
      <c r="E77" s="82"/>
      <c r="F77" s="49"/>
      <c r="G77" s="52"/>
      <c r="H77" s="82"/>
      <c r="I77" s="49"/>
      <c r="J77" s="78"/>
      <c r="K77" s="83"/>
      <c r="L77" s="49"/>
      <c r="M77" s="55"/>
      <c r="N77" s="83"/>
    </row>
    <row r="78" spans="1:14" s="86" customFormat="1" ht="15">
      <c r="A78" s="84">
        <v>10</v>
      </c>
      <c r="B78" s="85" t="s">
        <v>17</v>
      </c>
      <c r="C78" s="49"/>
      <c r="D78" s="45"/>
      <c r="E78" s="62"/>
      <c r="F78" s="49"/>
      <c r="G78" s="45"/>
      <c r="H78" s="62"/>
      <c r="I78" s="49"/>
      <c r="J78" s="45"/>
      <c r="K78" s="63"/>
      <c r="L78" s="49"/>
      <c r="M78" s="45"/>
      <c r="N78" s="63"/>
    </row>
    <row r="79" spans="1:14" ht="14.25">
      <c r="A79" s="47"/>
      <c r="B79" s="48" t="s">
        <v>3</v>
      </c>
      <c r="C79" s="49">
        <v>4.77</v>
      </c>
      <c r="D79" s="50">
        <v>4.773389542</v>
      </c>
      <c r="E79" s="51">
        <f>C79-D79</f>
        <v>-0.003389542000000745</v>
      </c>
      <c r="F79" s="49">
        <v>4.78</v>
      </c>
      <c r="G79" s="52">
        <v>4.780954464000001</v>
      </c>
      <c r="H79" s="51">
        <f>F79-G79</f>
        <v>-0.0009544640000003213</v>
      </c>
      <c r="I79" s="49">
        <v>912</v>
      </c>
      <c r="J79" s="53">
        <v>912</v>
      </c>
      <c r="K79" s="54">
        <f>I79-J79</f>
        <v>0</v>
      </c>
      <c r="L79" s="49">
        <v>611</v>
      </c>
      <c r="M79" s="55">
        <v>611</v>
      </c>
      <c r="N79" s="54">
        <f>L79-M79</f>
        <v>0</v>
      </c>
    </row>
    <row r="80" spans="1:14" ht="14.25">
      <c r="A80" s="47"/>
      <c r="B80" s="48" t="s">
        <v>4</v>
      </c>
      <c r="C80" s="49">
        <v>70.06</v>
      </c>
      <c r="D80" s="50">
        <v>70.061342417</v>
      </c>
      <c r="E80" s="51">
        <f>C80-D80</f>
        <v>-0.0013424170000035929</v>
      </c>
      <c r="F80" s="49">
        <v>121.12</v>
      </c>
      <c r="G80" s="64">
        <v>121.12481629899997</v>
      </c>
      <c r="H80" s="51">
        <f>F80-G80</f>
        <v>-0.004816298999969604</v>
      </c>
      <c r="I80" s="49">
        <v>19987</v>
      </c>
      <c r="J80" s="53">
        <v>19987</v>
      </c>
      <c r="K80" s="54">
        <f>I80-J80</f>
        <v>0</v>
      </c>
      <c r="L80" s="49">
        <v>42313</v>
      </c>
      <c r="M80" s="65">
        <v>42313</v>
      </c>
      <c r="N80" s="54">
        <f>L80-M80</f>
        <v>0</v>
      </c>
    </row>
    <row r="81" spans="1:14" ht="14.25">
      <c r="A81" s="47"/>
      <c r="B81" s="48" t="s">
        <v>5</v>
      </c>
      <c r="C81" s="49">
        <v>12.41</v>
      </c>
      <c r="D81" s="50">
        <v>12.408772627463257</v>
      </c>
      <c r="E81" s="51">
        <f>C81-D81</f>
        <v>0.0012273725367428767</v>
      </c>
      <c r="F81" s="49">
        <v>29.59</v>
      </c>
      <c r="G81" s="52">
        <v>29.586573885000004</v>
      </c>
      <c r="H81" s="51">
        <f>F81-G81</f>
        <v>0.0034261149999963436</v>
      </c>
      <c r="I81" s="49">
        <v>4</v>
      </c>
      <c r="J81" s="53">
        <v>4</v>
      </c>
      <c r="K81" s="54">
        <f>I81-J81</f>
        <v>0</v>
      </c>
      <c r="L81" s="49">
        <v>12</v>
      </c>
      <c r="M81" s="55">
        <v>12</v>
      </c>
      <c r="N81" s="54">
        <f>L81-M81</f>
        <v>0</v>
      </c>
    </row>
    <row r="82" spans="1:14" ht="14.25">
      <c r="A82" s="47"/>
      <c r="B82" s="48" t="s">
        <v>6</v>
      </c>
      <c r="C82" s="49">
        <v>0</v>
      </c>
      <c r="D82" s="50">
        <v>119.25290899999999</v>
      </c>
      <c r="E82" s="51">
        <f>C82-D82</f>
        <v>-119.25290899999999</v>
      </c>
      <c r="F82" s="49">
        <v>0</v>
      </c>
      <c r="G82" s="52">
        <v>0</v>
      </c>
      <c r="H82" s="51">
        <f>F82-G82</f>
        <v>0</v>
      </c>
      <c r="I82" s="49">
        <v>0</v>
      </c>
      <c r="J82" s="53">
        <v>53</v>
      </c>
      <c r="K82" s="54">
        <f>I82-J82</f>
        <v>-53</v>
      </c>
      <c r="L82" s="49">
        <v>0</v>
      </c>
      <c r="M82" s="55">
        <v>0</v>
      </c>
      <c r="N82" s="54">
        <f>L82-M82</f>
        <v>0</v>
      </c>
    </row>
    <row r="83" spans="1:14" ht="14.25">
      <c r="A83" s="47"/>
      <c r="B83" s="48" t="s">
        <v>25</v>
      </c>
      <c r="C83" s="49">
        <v>119.25</v>
      </c>
      <c r="D83" s="50">
        <v>0</v>
      </c>
      <c r="E83" s="51">
        <f>C83-D83</f>
        <v>119.25</v>
      </c>
      <c r="F83" s="49">
        <v>154.76</v>
      </c>
      <c r="G83" s="52">
        <v>154.75764679399998</v>
      </c>
      <c r="H83" s="51">
        <f>F83-G83</f>
        <v>0.0023532060000093225</v>
      </c>
      <c r="I83" s="49">
        <v>53</v>
      </c>
      <c r="J83" s="53">
        <v>0</v>
      </c>
      <c r="K83" s="54">
        <f>I83-J83</f>
        <v>53</v>
      </c>
      <c r="L83" s="49">
        <v>47</v>
      </c>
      <c r="M83" s="55">
        <v>47</v>
      </c>
      <c r="N83" s="54">
        <f>L83-M83</f>
        <v>0</v>
      </c>
    </row>
    <row r="84" spans="1:14" s="42" customFormat="1" ht="15">
      <c r="A84" s="43"/>
      <c r="B84" s="56"/>
      <c r="C84" s="57">
        <f>C79+C80+C81+C82+C83</f>
        <v>206.49</v>
      </c>
      <c r="D84" s="58">
        <f>D79+D80+D81+D82+D83</f>
        <v>206.49641358646326</v>
      </c>
      <c r="E84" s="59">
        <f>C84-D84</f>
        <v>-0.006413586463253296</v>
      </c>
      <c r="F84" s="57">
        <f>F79+F80+F81+F82+F83</f>
        <v>310.25</v>
      </c>
      <c r="G84" s="58">
        <f>G79+G80+G81+G82+G83</f>
        <v>310.24999144199995</v>
      </c>
      <c r="H84" s="59">
        <f>F84-G84</f>
        <v>8.55800004728735E-06</v>
      </c>
      <c r="I84" s="57">
        <f>I79+I80+I81+I82+I83</f>
        <v>20956</v>
      </c>
      <c r="J84" s="60">
        <f>J79+J80+J81+J82+J83</f>
        <v>20956</v>
      </c>
      <c r="K84" s="61">
        <f>I84-J84</f>
        <v>0</v>
      </c>
      <c r="L84" s="57">
        <f>L79+L80+L81+L82+L83</f>
        <v>42983</v>
      </c>
      <c r="M84" s="60">
        <f>M79+M80+M81+M82+M83</f>
        <v>42983</v>
      </c>
      <c r="N84" s="61">
        <f>L84-M84</f>
        <v>0</v>
      </c>
    </row>
    <row r="85" spans="1:14" ht="14.25">
      <c r="A85" s="47"/>
      <c r="B85" s="48"/>
      <c r="C85" s="49"/>
      <c r="D85" s="50"/>
      <c r="E85" s="51"/>
      <c r="F85" s="49"/>
      <c r="G85" s="52"/>
      <c r="H85" s="51"/>
      <c r="I85" s="49"/>
      <c r="J85" s="53"/>
      <c r="K85" s="54"/>
      <c r="L85" s="49"/>
      <c r="M85" s="55"/>
      <c r="N85" s="54"/>
    </row>
    <row r="86" spans="1:14" s="42" customFormat="1" ht="15">
      <c r="A86" s="43">
        <v>11</v>
      </c>
      <c r="B86" s="44" t="s">
        <v>35</v>
      </c>
      <c r="C86" s="49"/>
      <c r="D86" s="45"/>
      <c r="E86" s="62"/>
      <c r="F86" s="49"/>
      <c r="G86" s="45"/>
      <c r="H86" s="62"/>
      <c r="I86" s="49"/>
      <c r="J86" s="45"/>
      <c r="K86" s="63"/>
      <c r="L86" s="49"/>
      <c r="M86" s="45"/>
      <c r="N86" s="63"/>
    </row>
    <row r="87" spans="1:14" ht="14.25">
      <c r="A87" s="47"/>
      <c r="B87" s="48" t="s">
        <v>3</v>
      </c>
      <c r="C87" s="49">
        <v>354.86</v>
      </c>
      <c r="D87" s="50">
        <v>354.862174544</v>
      </c>
      <c r="E87" s="51">
        <f>C87-D87</f>
        <v>-0.0021745440000131566</v>
      </c>
      <c r="F87" s="49">
        <v>460.55</v>
      </c>
      <c r="G87" s="52">
        <v>460.550161361</v>
      </c>
      <c r="H87" s="51">
        <f>F87-G87</f>
        <v>-0.00016136099998220743</v>
      </c>
      <c r="I87" s="49">
        <v>143084</v>
      </c>
      <c r="J87" s="53">
        <v>143084</v>
      </c>
      <c r="K87" s="54">
        <f>I87-J87</f>
        <v>0</v>
      </c>
      <c r="L87" s="49">
        <v>12880</v>
      </c>
      <c r="M87" s="55">
        <v>12880</v>
      </c>
      <c r="N87" s="54">
        <f>L87-M87</f>
        <v>0</v>
      </c>
    </row>
    <row r="88" spans="1:14" ht="14.25">
      <c r="A88" s="47"/>
      <c r="B88" s="48" t="s">
        <v>4</v>
      </c>
      <c r="C88" s="49">
        <v>1737.58</v>
      </c>
      <c r="D88" s="50">
        <v>1737.5802345660004</v>
      </c>
      <c r="E88" s="51">
        <f>C88-D88</f>
        <v>-0.00023456600047211396</v>
      </c>
      <c r="F88" s="49">
        <v>2452.89</v>
      </c>
      <c r="G88" s="52">
        <v>2452.890605491</v>
      </c>
      <c r="H88" s="51">
        <f>F88-G88</f>
        <v>-0.0006054909999875235</v>
      </c>
      <c r="I88" s="49">
        <v>447547</v>
      </c>
      <c r="J88" s="53">
        <v>447547</v>
      </c>
      <c r="K88" s="54">
        <f>I88-J88</f>
        <v>0</v>
      </c>
      <c r="L88" s="49">
        <v>580030</v>
      </c>
      <c r="M88" s="55">
        <v>580030</v>
      </c>
      <c r="N88" s="54">
        <f>L88-M88</f>
        <v>0</v>
      </c>
    </row>
    <row r="89" spans="1:14" ht="14.25">
      <c r="A89" s="47"/>
      <c r="B89" s="48" t="s">
        <v>5</v>
      </c>
      <c r="C89" s="49">
        <v>2497.3</v>
      </c>
      <c r="D89" s="50">
        <v>2591.017475108127</v>
      </c>
      <c r="E89" s="51">
        <f>C89-D89</f>
        <v>-93.71747510812702</v>
      </c>
      <c r="F89" s="49">
        <v>3108.84</v>
      </c>
      <c r="G89" s="52">
        <v>3108.8398551835044</v>
      </c>
      <c r="H89" s="51">
        <f>F89-G89</f>
        <v>0.0001448164957764675</v>
      </c>
      <c r="I89" s="49">
        <v>65</v>
      </c>
      <c r="J89" s="53">
        <v>454</v>
      </c>
      <c r="K89" s="54">
        <f>I89-J89</f>
        <v>-389</v>
      </c>
      <c r="L89" s="49">
        <v>115</v>
      </c>
      <c r="M89" s="55">
        <v>115</v>
      </c>
      <c r="N89" s="54">
        <f>L89-M89</f>
        <v>0</v>
      </c>
    </row>
    <row r="90" spans="1:14" ht="14.25">
      <c r="A90" s="47"/>
      <c r="B90" s="48" t="s">
        <v>6</v>
      </c>
      <c r="C90" s="49">
        <v>0</v>
      </c>
      <c r="D90" s="50">
        <v>0</v>
      </c>
      <c r="E90" s="51">
        <f>C90-D90</f>
        <v>0</v>
      </c>
      <c r="F90" s="49">
        <v>0</v>
      </c>
      <c r="G90" s="64">
        <v>0</v>
      </c>
      <c r="H90" s="51">
        <f>F90-G90</f>
        <v>0</v>
      </c>
      <c r="I90" s="49">
        <v>0</v>
      </c>
      <c r="J90" s="53">
        <v>0</v>
      </c>
      <c r="K90" s="54">
        <f>I90-J90</f>
        <v>0</v>
      </c>
      <c r="L90" s="49">
        <v>0</v>
      </c>
      <c r="M90" s="65">
        <v>0</v>
      </c>
      <c r="N90" s="54">
        <f>L90-M90</f>
        <v>0</v>
      </c>
    </row>
    <row r="91" spans="1:14" ht="14.25">
      <c r="A91" s="47"/>
      <c r="B91" s="48" t="s">
        <v>25</v>
      </c>
      <c r="C91" s="49">
        <v>43.13</v>
      </c>
      <c r="D91" s="50">
        <v>0</v>
      </c>
      <c r="E91" s="51">
        <f>C91-D91</f>
        <v>43.13</v>
      </c>
      <c r="F91" s="49">
        <v>66.08</v>
      </c>
      <c r="G91" s="70">
        <v>66.08233399300056</v>
      </c>
      <c r="H91" s="51">
        <f>F91-G91</f>
        <v>-0.002333993000561918</v>
      </c>
      <c r="I91" s="49">
        <v>148</v>
      </c>
      <c r="J91" s="53">
        <v>0</v>
      </c>
      <c r="K91" s="54">
        <f>I91-J91</f>
        <v>148</v>
      </c>
      <c r="L91" s="49">
        <v>242</v>
      </c>
      <c r="M91" s="71">
        <v>242</v>
      </c>
      <c r="N91" s="54">
        <f>L91-M91</f>
        <v>0</v>
      </c>
    </row>
    <row r="92" spans="1:14" s="42" customFormat="1" ht="15">
      <c r="A92" s="43"/>
      <c r="B92" s="56"/>
      <c r="C92" s="57">
        <f>C87+C88+C89+C90+C91</f>
        <v>4632.87</v>
      </c>
      <c r="D92" s="58">
        <f>D87+D88+D89+D90+D91</f>
        <v>4683.459884218128</v>
      </c>
      <c r="E92" s="59">
        <f>C92-D92</f>
        <v>-50.589884218127736</v>
      </c>
      <c r="F92" s="57">
        <f>F87+F88+F89+F90+F91</f>
        <v>6088.360000000001</v>
      </c>
      <c r="G92" s="58">
        <f>G87+G88+G89+G90+G91</f>
        <v>6088.362956028504</v>
      </c>
      <c r="H92" s="59">
        <f>F92-G92</f>
        <v>-0.002956028503831476</v>
      </c>
      <c r="I92" s="57">
        <f>I87+I88+I89+I90+I91</f>
        <v>590844</v>
      </c>
      <c r="J92" s="60">
        <f>J87+J88+J89+J90+J91</f>
        <v>591085</v>
      </c>
      <c r="K92" s="61">
        <f>I92-J92</f>
        <v>-241</v>
      </c>
      <c r="L92" s="57">
        <f>L87+L88+L89+L90+L91</f>
        <v>593267</v>
      </c>
      <c r="M92" s="60">
        <f>M87+M88+M89+M90+M91</f>
        <v>593267</v>
      </c>
      <c r="N92" s="61">
        <f>L92-M92</f>
        <v>0</v>
      </c>
    </row>
    <row r="93" spans="1:14" ht="14.25">
      <c r="A93" s="47"/>
      <c r="B93" s="48"/>
      <c r="C93" s="49"/>
      <c r="D93" s="50"/>
      <c r="E93" s="51"/>
      <c r="F93" s="49"/>
      <c r="G93" s="70"/>
      <c r="H93" s="51"/>
      <c r="I93" s="49"/>
      <c r="J93" s="53"/>
      <c r="K93" s="54"/>
      <c r="L93" s="49"/>
      <c r="M93" s="71"/>
      <c r="N93" s="54"/>
    </row>
    <row r="94" spans="1:14" s="42" customFormat="1" ht="15">
      <c r="A94" s="43">
        <v>12</v>
      </c>
      <c r="B94" s="44" t="s">
        <v>36</v>
      </c>
      <c r="C94" s="49"/>
      <c r="D94" s="45"/>
      <c r="E94" s="62"/>
      <c r="F94" s="49"/>
      <c r="G94" s="45"/>
      <c r="H94" s="62"/>
      <c r="I94" s="49"/>
      <c r="J94" s="45"/>
      <c r="K94" s="63"/>
      <c r="L94" s="49"/>
      <c r="M94" s="45"/>
      <c r="N94" s="63"/>
    </row>
    <row r="95" spans="1:14" ht="14.25">
      <c r="A95" s="47"/>
      <c r="B95" s="48" t="s">
        <v>3</v>
      </c>
      <c r="C95" s="49">
        <v>384.13</v>
      </c>
      <c r="D95" s="66">
        <v>384.12598602500003</v>
      </c>
      <c r="E95" s="51">
        <f>C95-D95</f>
        <v>0.004013974999963921</v>
      </c>
      <c r="F95" s="49">
        <v>573.05</v>
      </c>
      <c r="G95" s="52">
        <v>573.0538607200001</v>
      </c>
      <c r="H95" s="51">
        <f>F95-G95</f>
        <v>-0.0038607200001479214</v>
      </c>
      <c r="I95" s="49">
        <v>21858</v>
      </c>
      <c r="J95" s="67">
        <v>21858</v>
      </c>
      <c r="K95" s="54">
        <f>I95-J95</f>
        <v>0</v>
      </c>
      <c r="L95" s="49">
        <v>27331</v>
      </c>
      <c r="M95" s="55">
        <v>27331</v>
      </c>
      <c r="N95" s="54">
        <f>L95-M95</f>
        <v>0</v>
      </c>
    </row>
    <row r="96" spans="1:14" ht="14.25">
      <c r="A96" s="47"/>
      <c r="B96" s="48" t="s">
        <v>4</v>
      </c>
      <c r="C96" s="49">
        <v>3497.99</v>
      </c>
      <c r="D96" s="66">
        <v>3497.988476722</v>
      </c>
      <c r="E96" s="51">
        <f>C96-D96</f>
        <v>0.001523277999694983</v>
      </c>
      <c r="F96" s="49">
        <v>4621.9</v>
      </c>
      <c r="G96" s="70">
        <v>4621.90009241</v>
      </c>
      <c r="H96" s="51">
        <f>F96-G96</f>
        <v>-9.241000043402892E-05</v>
      </c>
      <c r="I96" s="49">
        <v>383302</v>
      </c>
      <c r="J96" s="67">
        <v>383302</v>
      </c>
      <c r="K96" s="54">
        <f>I96-J96</f>
        <v>0</v>
      </c>
      <c r="L96" s="49">
        <v>489781</v>
      </c>
      <c r="M96" s="71">
        <v>489781</v>
      </c>
      <c r="N96" s="54">
        <f>L96-M96</f>
        <v>0</v>
      </c>
    </row>
    <row r="97" spans="1:14" ht="14.25">
      <c r="A97" s="47"/>
      <c r="B97" s="48" t="s">
        <v>5</v>
      </c>
      <c r="C97" s="49">
        <v>81.27</v>
      </c>
      <c r="D97" s="50">
        <v>593.175693149</v>
      </c>
      <c r="E97" s="51">
        <f>C97-D97</f>
        <v>-511.90569314900006</v>
      </c>
      <c r="F97" s="49">
        <v>99.4</v>
      </c>
      <c r="G97" s="70">
        <v>99.4038319</v>
      </c>
      <c r="H97" s="51">
        <f>F97-G97</f>
        <v>-0.003831899999994448</v>
      </c>
      <c r="I97" s="49">
        <v>72</v>
      </c>
      <c r="J97" s="53">
        <v>476</v>
      </c>
      <c r="K97" s="54">
        <f>I97-J97</f>
        <v>-404</v>
      </c>
      <c r="L97" s="49">
        <v>28</v>
      </c>
      <c r="M97" s="71">
        <v>28</v>
      </c>
      <c r="N97" s="54">
        <f>L97-M97</f>
        <v>0</v>
      </c>
    </row>
    <row r="98" spans="1:14" ht="14.25">
      <c r="A98" s="47"/>
      <c r="B98" s="48" t="s">
        <v>6</v>
      </c>
      <c r="C98" s="49">
        <v>0</v>
      </c>
      <c r="D98" s="50">
        <v>0</v>
      </c>
      <c r="E98" s="51">
        <f>C98-D98</f>
        <v>0</v>
      </c>
      <c r="F98" s="49">
        <v>0</v>
      </c>
      <c r="G98" s="70">
        <v>0</v>
      </c>
      <c r="H98" s="51">
        <f>F98-G98</f>
        <v>0</v>
      </c>
      <c r="I98" s="49">
        <v>0</v>
      </c>
      <c r="J98" s="53">
        <v>0</v>
      </c>
      <c r="K98" s="54">
        <f>I98-J98</f>
        <v>0</v>
      </c>
      <c r="L98" s="49">
        <v>0</v>
      </c>
      <c r="M98" s="71">
        <v>0</v>
      </c>
      <c r="N98" s="54">
        <f>L98-M98</f>
        <v>0</v>
      </c>
    </row>
    <row r="99" spans="1:14" ht="14.25">
      <c r="A99" s="47"/>
      <c r="B99" s="48" t="s">
        <v>25</v>
      </c>
      <c r="C99" s="49">
        <v>452.99</v>
      </c>
      <c r="D99" s="50">
        <v>0</v>
      </c>
      <c r="E99" s="51">
        <f>C99-D99</f>
        <v>452.99</v>
      </c>
      <c r="F99" s="49">
        <v>403.12</v>
      </c>
      <c r="G99" s="70">
        <v>403.11610801999996</v>
      </c>
      <c r="H99" s="51">
        <f>F99-G99</f>
        <v>0.003891980000048534</v>
      </c>
      <c r="I99" s="49">
        <v>268</v>
      </c>
      <c r="J99" s="53">
        <v>0</v>
      </c>
      <c r="K99" s="54">
        <f>I99-J99</f>
        <v>268</v>
      </c>
      <c r="L99" s="49">
        <v>248</v>
      </c>
      <c r="M99" s="71">
        <v>248</v>
      </c>
      <c r="N99" s="54">
        <f>L99-M99</f>
        <v>0</v>
      </c>
    </row>
    <row r="100" spans="1:14" s="42" customFormat="1" ht="15">
      <c r="A100" s="43"/>
      <c r="B100" s="56"/>
      <c r="C100" s="57">
        <f>C95+C96+C97+C98+C99</f>
        <v>4416.38</v>
      </c>
      <c r="D100" s="58">
        <f>D95+D96+D97+D98+D99</f>
        <v>4475.290155896</v>
      </c>
      <c r="E100" s="59">
        <f>C100-D100</f>
        <v>-58.910155896000106</v>
      </c>
      <c r="F100" s="57">
        <f>F95+F96+F97+F98+F99</f>
        <v>5697.469999999999</v>
      </c>
      <c r="G100" s="58">
        <f>G95+G96+G97+G98+G99</f>
        <v>5697.47389305</v>
      </c>
      <c r="H100" s="59">
        <f>F100-G100</f>
        <v>-0.0038930500004425994</v>
      </c>
      <c r="I100" s="57">
        <f>I95+I96+I97+I98+I99</f>
        <v>405500</v>
      </c>
      <c r="J100" s="60">
        <f>J95+J96+J97+J98+J99</f>
        <v>405636</v>
      </c>
      <c r="K100" s="61">
        <f>I100-J100</f>
        <v>-136</v>
      </c>
      <c r="L100" s="57">
        <f>L95+L96+L97+L98+L99</f>
        <v>517388</v>
      </c>
      <c r="M100" s="60">
        <f>M95+M96+M97+M98+M99</f>
        <v>517388</v>
      </c>
      <c r="N100" s="61">
        <f>L100-M100</f>
        <v>0</v>
      </c>
    </row>
    <row r="101" spans="1:14" ht="14.25">
      <c r="A101" s="47"/>
      <c r="B101" s="48"/>
      <c r="C101" s="49"/>
      <c r="D101" s="50"/>
      <c r="E101" s="51"/>
      <c r="F101" s="49"/>
      <c r="G101" s="70"/>
      <c r="H101" s="51"/>
      <c r="I101" s="49"/>
      <c r="J101" s="53"/>
      <c r="K101" s="54"/>
      <c r="L101" s="49"/>
      <c r="M101" s="71"/>
      <c r="N101" s="54"/>
    </row>
    <row r="102" spans="1:14" s="42" customFormat="1" ht="15">
      <c r="A102" s="43">
        <v>13</v>
      </c>
      <c r="B102" s="44" t="s">
        <v>37</v>
      </c>
      <c r="C102" s="49"/>
      <c r="D102" s="45"/>
      <c r="E102" s="62"/>
      <c r="F102" s="49"/>
      <c r="G102" s="45"/>
      <c r="H102" s="62"/>
      <c r="I102" s="49"/>
      <c r="J102" s="45"/>
      <c r="K102" s="63"/>
      <c r="L102" s="49"/>
      <c r="M102" s="45"/>
      <c r="N102" s="63"/>
    </row>
    <row r="103" spans="1:14" s="79" customFormat="1" ht="14.25">
      <c r="A103" s="47"/>
      <c r="B103" s="48" t="s">
        <v>3</v>
      </c>
      <c r="C103" s="49">
        <v>100.33</v>
      </c>
      <c r="D103" s="50">
        <v>100.329546074</v>
      </c>
      <c r="E103" s="51">
        <f>C103-D103</f>
        <v>0.0004539259999916112</v>
      </c>
      <c r="F103" s="49">
        <v>185.23</v>
      </c>
      <c r="G103" s="52">
        <v>185.22701860000004</v>
      </c>
      <c r="H103" s="51">
        <f>F103-G103</f>
        <v>0.0029813999999532825</v>
      </c>
      <c r="I103" s="49">
        <v>6119</v>
      </c>
      <c r="J103" s="53">
        <v>6119</v>
      </c>
      <c r="K103" s="54">
        <f>I103-J103</f>
        <v>0</v>
      </c>
      <c r="L103" s="49">
        <v>8812</v>
      </c>
      <c r="M103" s="55">
        <v>8812</v>
      </c>
      <c r="N103" s="54">
        <f>L103-M103</f>
        <v>0</v>
      </c>
    </row>
    <row r="104" spans="1:14" ht="14.25">
      <c r="A104" s="47"/>
      <c r="B104" s="48" t="s">
        <v>4</v>
      </c>
      <c r="C104" s="49">
        <v>187.22</v>
      </c>
      <c r="D104" s="50">
        <v>187.220644953</v>
      </c>
      <c r="E104" s="51">
        <f>C104-D104</f>
        <v>-0.0006449530000054438</v>
      </c>
      <c r="F104" s="49">
        <v>238.99</v>
      </c>
      <c r="G104" s="52">
        <v>238.992073813</v>
      </c>
      <c r="H104" s="51">
        <f>F104-G104</f>
        <v>-0.002073812999981328</v>
      </c>
      <c r="I104" s="49">
        <v>56017</v>
      </c>
      <c r="J104" s="53">
        <v>56017</v>
      </c>
      <c r="K104" s="54">
        <f>I104-J104</f>
        <v>0</v>
      </c>
      <c r="L104" s="49">
        <v>59396</v>
      </c>
      <c r="M104" s="55">
        <v>59396</v>
      </c>
      <c r="N104" s="54">
        <f>L104-M104</f>
        <v>0</v>
      </c>
    </row>
    <row r="105" spans="1:14" ht="14.25">
      <c r="A105" s="47"/>
      <c r="B105" s="48" t="s">
        <v>5</v>
      </c>
      <c r="C105" s="49">
        <v>105.05</v>
      </c>
      <c r="D105" s="50">
        <v>105.049770604</v>
      </c>
      <c r="E105" s="51">
        <f>C105-D105</f>
        <v>0.00022939599999460825</v>
      </c>
      <c r="F105" s="49">
        <v>56.2</v>
      </c>
      <c r="G105" s="52">
        <v>56.199980695000015</v>
      </c>
      <c r="H105" s="51">
        <f>F105-G105</f>
        <v>1.9304999987923566E-05</v>
      </c>
      <c r="I105" s="49">
        <v>40</v>
      </c>
      <c r="J105" s="53">
        <v>40</v>
      </c>
      <c r="K105" s="54">
        <f>I105-J105</f>
        <v>0</v>
      </c>
      <c r="L105" s="49">
        <v>15</v>
      </c>
      <c r="M105" s="55">
        <v>15</v>
      </c>
      <c r="N105" s="54">
        <f>L105-M105</f>
        <v>0</v>
      </c>
    </row>
    <row r="106" spans="1:14" ht="14.25">
      <c r="A106" s="47"/>
      <c r="B106" s="48" t="s">
        <v>6</v>
      </c>
      <c r="C106" s="49">
        <v>2.52</v>
      </c>
      <c r="D106" s="74">
        <v>2.5174278702499997</v>
      </c>
      <c r="E106" s="51">
        <f>C106-D106</f>
        <v>0.002572129750000318</v>
      </c>
      <c r="F106" s="49">
        <v>0.71</v>
      </c>
      <c r="G106" s="52">
        <v>0.710890405800014</v>
      </c>
      <c r="H106" s="51">
        <f>F106-G106</f>
        <v>-0.0008904058000139825</v>
      </c>
      <c r="I106" s="49">
        <v>0</v>
      </c>
      <c r="J106" s="75">
        <v>0</v>
      </c>
      <c r="K106" s="54">
        <f>I106-J106</f>
        <v>0</v>
      </c>
      <c r="L106" s="49">
        <v>0</v>
      </c>
      <c r="M106" s="55">
        <v>0</v>
      </c>
      <c r="N106" s="54">
        <f>L106-M106</f>
        <v>0</v>
      </c>
    </row>
    <row r="107" spans="1:14" ht="14.25">
      <c r="A107" s="47"/>
      <c r="B107" s="48" t="s">
        <v>25</v>
      </c>
      <c r="C107" s="49">
        <v>0</v>
      </c>
      <c r="D107" s="74">
        <v>0</v>
      </c>
      <c r="E107" s="51">
        <f>C107-D107</f>
        <v>0</v>
      </c>
      <c r="F107" s="49">
        <v>0</v>
      </c>
      <c r="G107" s="52">
        <v>0</v>
      </c>
      <c r="H107" s="51">
        <f>F107-G107</f>
        <v>0</v>
      </c>
      <c r="I107" s="49">
        <v>0</v>
      </c>
      <c r="J107" s="75">
        <v>0</v>
      </c>
      <c r="K107" s="54">
        <f>I107-J107</f>
        <v>0</v>
      </c>
      <c r="L107" s="49">
        <v>0</v>
      </c>
      <c r="M107" s="55">
        <v>0</v>
      </c>
      <c r="N107" s="54">
        <f>L107-M107</f>
        <v>0</v>
      </c>
    </row>
    <row r="108" spans="1:14" s="42" customFormat="1" ht="15">
      <c r="A108" s="43"/>
      <c r="B108" s="56"/>
      <c r="C108" s="57">
        <f>C103+C104+C105+C106+C107</f>
        <v>395.12</v>
      </c>
      <c r="D108" s="58">
        <f>D103+D104+D105+D106+D107</f>
        <v>395.11738950125</v>
      </c>
      <c r="E108" s="59">
        <f>C108-D108</f>
        <v>0.002610498750016177</v>
      </c>
      <c r="F108" s="57">
        <f>F103+F104+F105+F106+F107</f>
        <v>481.13</v>
      </c>
      <c r="G108" s="58">
        <f>G103+G104+G105+G106+G107</f>
        <v>481.1299635138</v>
      </c>
      <c r="H108" s="59">
        <f>F108-G108</f>
        <v>3.64861999742061E-05</v>
      </c>
      <c r="I108" s="57">
        <f>I103+I104+I105+I106+I107</f>
        <v>62176</v>
      </c>
      <c r="J108" s="60">
        <f>J103+J104+J105+J106+J107</f>
        <v>62176</v>
      </c>
      <c r="K108" s="61">
        <f>I108-J108</f>
        <v>0</v>
      </c>
      <c r="L108" s="57">
        <f>L103+L104+L105+L106+L107</f>
        <v>68223</v>
      </c>
      <c r="M108" s="60">
        <f>M103+M104+M105+M106+M107</f>
        <v>68223</v>
      </c>
      <c r="N108" s="61">
        <f>L108-M108</f>
        <v>0</v>
      </c>
    </row>
    <row r="109" spans="1:14" ht="14.25">
      <c r="A109" s="47"/>
      <c r="B109" s="48"/>
      <c r="C109" s="49"/>
      <c r="D109" s="74"/>
      <c r="E109" s="87"/>
      <c r="F109" s="49"/>
      <c r="G109" s="52"/>
      <c r="H109" s="87"/>
      <c r="I109" s="49"/>
      <c r="J109" s="75"/>
      <c r="K109" s="88"/>
      <c r="L109" s="49"/>
      <c r="M109" s="55"/>
      <c r="N109" s="88"/>
    </row>
    <row r="110" spans="1:14" s="42" customFormat="1" ht="15">
      <c r="A110" s="43">
        <v>14</v>
      </c>
      <c r="B110" s="44" t="s">
        <v>38</v>
      </c>
      <c r="C110" s="49"/>
      <c r="D110" s="45"/>
      <c r="E110" s="62"/>
      <c r="F110" s="49"/>
      <c r="G110" s="45"/>
      <c r="H110" s="62"/>
      <c r="I110" s="49"/>
      <c r="J110" s="45"/>
      <c r="K110" s="63"/>
      <c r="L110" s="49"/>
      <c r="M110" s="45"/>
      <c r="N110" s="63"/>
    </row>
    <row r="111" spans="1:14" ht="14.25">
      <c r="A111" s="47"/>
      <c r="B111" s="48" t="s">
        <v>3</v>
      </c>
      <c r="C111" s="49">
        <v>7.03</v>
      </c>
      <c r="D111" s="50">
        <v>7.0273832999999994</v>
      </c>
      <c r="E111" s="51">
        <f>C111-D111</f>
        <v>0.0026167000000008045</v>
      </c>
      <c r="F111" s="49">
        <v>15.36</v>
      </c>
      <c r="G111" s="52">
        <v>15.358291199999998</v>
      </c>
      <c r="H111" s="51">
        <f>F111-G111</f>
        <v>0.001708800000001176</v>
      </c>
      <c r="I111" s="49">
        <v>281</v>
      </c>
      <c r="J111" s="53">
        <v>281</v>
      </c>
      <c r="K111" s="54">
        <f>I111-J111</f>
        <v>0</v>
      </c>
      <c r="L111" s="49">
        <v>2707</v>
      </c>
      <c r="M111" s="55">
        <v>2707</v>
      </c>
      <c r="N111" s="54">
        <f>L111-M111</f>
        <v>0</v>
      </c>
    </row>
    <row r="112" spans="1:14" ht="14.25">
      <c r="A112" s="47"/>
      <c r="B112" s="48" t="s">
        <v>4</v>
      </c>
      <c r="C112" s="49">
        <v>169.38</v>
      </c>
      <c r="D112" s="50">
        <v>169.37747939999997</v>
      </c>
      <c r="E112" s="51">
        <f>C112-D112</f>
        <v>0.002520600000025297</v>
      </c>
      <c r="F112" s="49">
        <v>313.99</v>
      </c>
      <c r="G112" s="64">
        <v>313.9912391</v>
      </c>
      <c r="H112" s="51">
        <f>F112-G112</f>
        <v>-0.0012390999999638552</v>
      </c>
      <c r="I112" s="49">
        <v>63939</v>
      </c>
      <c r="J112" s="53">
        <v>63939</v>
      </c>
      <c r="K112" s="54">
        <f>I112-J112</f>
        <v>0</v>
      </c>
      <c r="L112" s="49">
        <v>86393</v>
      </c>
      <c r="M112" s="65">
        <v>86393</v>
      </c>
      <c r="N112" s="54">
        <f>L112-M112</f>
        <v>0</v>
      </c>
    </row>
    <row r="113" spans="1:14" ht="14.25">
      <c r="A113" s="47"/>
      <c r="B113" s="48" t="s">
        <v>5</v>
      </c>
      <c r="C113" s="49">
        <v>830.24</v>
      </c>
      <c r="D113" s="50">
        <v>890.9642650659999</v>
      </c>
      <c r="E113" s="51">
        <f>C113-D113</f>
        <v>-60.72426506599993</v>
      </c>
      <c r="F113" s="49">
        <v>358.55</v>
      </c>
      <c r="G113" s="52">
        <v>358.55211075800565</v>
      </c>
      <c r="H113" s="51">
        <f>F113-G113</f>
        <v>-0.0021107580056423103</v>
      </c>
      <c r="I113" s="49">
        <v>28</v>
      </c>
      <c r="J113" s="53">
        <v>28</v>
      </c>
      <c r="K113" s="54">
        <f>I113-J113</f>
        <v>0</v>
      </c>
      <c r="L113" s="49">
        <v>55</v>
      </c>
      <c r="M113" s="55">
        <v>55</v>
      </c>
      <c r="N113" s="54">
        <f>L113-M113</f>
        <v>0</v>
      </c>
    </row>
    <row r="114" spans="1:14" ht="14.25">
      <c r="A114" s="47"/>
      <c r="B114" s="48" t="s">
        <v>6</v>
      </c>
      <c r="C114" s="49">
        <v>0</v>
      </c>
      <c r="D114" s="50">
        <v>0</v>
      </c>
      <c r="E114" s="51">
        <f>C114-D114</f>
        <v>0</v>
      </c>
      <c r="F114" s="49">
        <v>0</v>
      </c>
      <c r="G114" s="52">
        <v>0</v>
      </c>
      <c r="H114" s="51">
        <f>F114-G114</f>
        <v>0</v>
      </c>
      <c r="I114" s="49">
        <v>0</v>
      </c>
      <c r="J114" s="53">
        <v>0</v>
      </c>
      <c r="K114" s="54">
        <f>I114-J114</f>
        <v>0</v>
      </c>
      <c r="L114" s="49">
        <v>0</v>
      </c>
      <c r="M114" s="55">
        <v>0</v>
      </c>
      <c r="N114" s="54">
        <f>L114-M114</f>
        <v>0</v>
      </c>
    </row>
    <row r="115" spans="1:14" ht="14.25">
      <c r="A115" s="47"/>
      <c r="B115" s="48" t="s">
        <v>25</v>
      </c>
      <c r="C115" s="49">
        <v>7.28</v>
      </c>
      <c r="D115" s="50">
        <v>0</v>
      </c>
      <c r="E115" s="51">
        <f>C115-D115</f>
        <v>7.28</v>
      </c>
      <c r="F115" s="49">
        <v>0.61</v>
      </c>
      <c r="G115" s="52">
        <v>0.611524</v>
      </c>
      <c r="H115" s="51">
        <f>F115-G115</f>
        <v>-0.0015239999999999698</v>
      </c>
      <c r="I115" s="49">
        <v>0</v>
      </c>
      <c r="J115" s="53">
        <v>0</v>
      </c>
      <c r="K115" s="54">
        <f>I115-J115</f>
        <v>0</v>
      </c>
      <c r="L115" s="49">
        <v>0</v>
      </c>
      <c r="M115" s="55">
        <v>0</v>
      </c>
      <c r="N115" s="54">
        <f>L115-M115</f>
        <v>0</v>
      </c>
    </row>
    <row r="116" spans="1:14" s="42" customFormat="1" ht="15">
      <c r="A116" s="43"/>
      <c r="B116" s="56"/>
      <c r="C116" s="57">
        <f>C111+C112+C113+C114+C115</f>
        <v>1013.93</v>
      </c>
      <c r="D116" s="58">
        <f>D111+D112+D113+D114+D115</f>
        <v>1067.369127766</v>
      </c>
      <c r="E116" s="59">
        <f>C116-D116</f>
        <v>-53.43912776600007</v>
      </c>
      <c r="F116" s="57">
        <f>F111+F112+F113+F114+F115</f>
        <v>688.5100000000001</v>
      </c>
      <c r="G116" s="58">
        <f>G111+G112+G113+G114+G115</f>
        <v>688.5131650580057</v>
      </c>
      <c r="H116" s="59">
        <f>F116-G116</f>
        <v>-0.0031650580056066246</v>
      </c>
      <c r="I116" s="57">
        <f>I111+I112+I113+I114+I115</f>
        <v>64248</v>
      </c>
      <c r="J116" s="60">
        <f>J111+J112+J113+J114+J115</f>
        <v>64248</v>
      </c>
      <c r="K116" s="61">
        <f>I116-J116</f>
        <v>0</v>
      </c>
      <c r="L116" s="57">
        <f>L111+L112+L113+L114+L115</f>
        <v>89155</v>
      </c>
      <c r="M116" s="60">
        <f>M111+M112+M113+M114+M115</f>
        <v>89155</v>
      </c>
      <c r="N116" s="61">
        <f>L116-M116</f>
        <v>0</v>
      </c>
    </row>
    <row r="117" spans="1:14" ht="14.25">
      <c r="A117" s="47"/>
      <c r="B117" s="48"/>
      <c r="C117" s="49"/>
      <c r="D117" s="50"/>
      <c r="E117" s="51"/>
      <c r="F117" s="49"/>
      <c r="G117" s="52"/>
      <c r="H117" s="51"/>
      <c r="I117" s="49"/>
      <c r="J117" s="53"/>
      <c r="K117" s="54"/>
      <c r="L117" s="49"/>
      <c r="M117" s="55"/>
      <c r="N117" s="54"/>
    </row>
    <row r="118" spans="1:14" s="42" customFormat="1" ht="15">
      <c r="A118" s="43">
        <v>15</v>
      </c>
      <c r="B118" s="44" t="s">
        <v>39</v>
      </c>
      <c r="C118" s="49"/>
      <c r="D118" s="45"/>
      <c r="E118" s="62"/>
      <c r="F118" s="49"/>
      <c r="G118" s="45"/>
      <c r="H118" s="62"/>
      <c r="I118" s="49"/>
      <c r="J118" s="45"/>
      <c r="K118" s="63"/>
      <c r="L118" s="49"/>
      <c r="M118" s="45"/>
      <c r="N118" s="63"/>
    </row>
    <row r="119" spans="1:14" ht="14.25">
      <c r="A119" s="47"/>
      <c r="B119" s="48" t="s">
        <v>3</v>
      </c>
      <c r="C119" s="49">
        <v>87.47</v>
      </c>
      <c r="D119" s="50">
        <v>87.4695292</v>
      </c>
      <c r="E119" s="51">
        <f>C119-D119</f>
        <v>0.0004708000000022139</v>
      </c>
      <c r="F119" s="49">
        <v>164.47</v>
      </c>
      <c r="G119" s="52">
        <v>164.46785739999999</v>
      </c>
      <c r="H119" s="51">
        <f>F119-G119</f>
        <v>0.002142600000013317</v>
      </c>
      <c r="I119" s="49">
        <v>17412</v>
      </c>
      <c r="J119" s="53">
        <v>17412</v>
      </c>
      <c r="K119" s="54">
        <f>I119-J119</f>
        <v>0</v>
      </c>
      <c r="L119" s="49">
        <v>29859</v>
      </c>
      <c r="M119" s="55">
        <v>29859</v>
      </c>
      <c r="N119" s="54">
        <f>L119-M119</f>
        <v>0</v>
      </c>
    </row>
    <row r="120" spans="1:14" ht="14.25">
      <c r="A120" s="47"/>
      <c r="B120" s="48" t="s">
        <v>4</v>
      </c>
      <c r="C120" s="49">
        <v>484.28</v>
      </c>
      <c r="D120" s="50">
        <v>484.2765929999998</v>
      </c>
      <c r="E120" s="51">
        <f>C120-D120</f>
        <v>0.0034070000001520384</v>
      </c>
      <c r="F120" s="49">
        <v>669.65</v>
      </c>
      <c r="G120" s="52">
        <v>669.6547856999931</v>
      </c>
      <c r="H120" s="51">
        <f>F120-G120</f>
        <v>-0.004785699993135495</v>
      </c>
      <c r="I120" s="49">
        <v>113088</v>
      </c>
      <c r="J120" s="53">
        <v>113085</v>
      </c>
      <c r="K120" s="54">
        <f>I120-J120</f>
        <v>3</v>
      </c>
      <c r="L120" s="49">
        <v>133748</v>
      </c>
      <c r="M120" s="55">
        <v>133748</v>
      </c>
      <c r="N120" s="54">
        <f>L120-M120</f>
        <v>0</v>
      </c>
    </row>
    <row r="121" spans="1:14" ht="14.25">
      <c r="A121" s="47"/>
      <c r="B121" s="48" t="s">
        <v>5</v>
      </c>
      <c r="C121" s="49">
        <v>377.17</v>
      </c>
      <c r="D121" s="50">
        <v>377.16567917417336</v>
      </c>
      <c r="E121" s="51">
        <f>C121-D121</f>
        <v>0.004320825826653163</v>
      </c>
      <c r="F121" s="49">
        <v>389.95</v>
      </c>
      <c r="G121" s="52">
        <v>389.9512905320022</v>
      </c>
      <c r="H121" s="51">
        <f>F121-G121</f>
        <v>-0.0012905320022014166</v>
      </c>
      <c r="I121" s="49">
        <v>52</v>
      </c>
      <c r="J121" s="53">
        <v>52</v>
      </c>
      <c r="K121" s="54">
        <f>I121-J121</f>
        <v>0</v>
      </c>
      <c r="L121" s="49">
        <v>82</v>
      </c>
      <c r="M121" s="55">
        <v>82</v>
      </c>
      <c r="N121" s="54">
        <f>L121-M121</f>
        <v>0</v>
      </c>
    </row>
    <row r="122" spans="1:14" s="89" customFormat="1" ht="14.25">
      <c r="A122" s="47"/>
      <c r="B122" s="48" t="s">
        <v>6</v>
      </c>
      <c r="C122" s="49">
        <v>1.07</v>
      </c>
      <c r="D122" s="50">
        <v>482.0053232142818</v>
      </c>
      <c r="E122" s="51">
        <f>C122-D122</f>
        <v>-480.9353232142818</v>
      </c>
      <c r="F122" s="49">
        <v>13.23</v>
      </c>
      <c r="G122" s="64">
        <v>13.229677782999994</v>
      </c>
      <c r="H122" s="51">
        <f>F122-G122</f>
        <v>0.00032221700000611975</v>
      </c>
      <c r="I122" s="49">
        <v>22</v>
      </c>
      <c r="J122" s="53">
        <v>664</v>
      </c>
      <c r="K122" s="54">
        <f>I122-J122</f>
        <v>-642</v>
      </c>
      <c r="L122" s="49">
        <v>35</v>
      </c>
      <c r="M122" s="65">
        <v>35</v>
      </c>
      <c r="N122" s="54">
        <f>L122-M122</f>
        <v>0</v>
      </c>
    </row>
    <row r="123" spans="1:14" s="89" customFormat="1" ht="14.25">
      <c r="A123" s="47"/>
      <c r="B123" s="48" t="s">
        <v>25</v>
      </c>
      <c r="C123" s="49">
        <v>368.62</v>
      </c>
      <c r="D123" s="50">
        <v>0</v>
      </c>
      <c r="E123" s="51">
        <f>C123-D123</f>
        <v>368.62</v>
      </c>
      <c r="F123" s="49">
        <v>362.96</v>
      </c>
      <c r="G123" s="70">
        <v>362.956250399</v>
      </c>
      <c r="H123" s="51">
        <f>F123-G123</f>
        <v>0.0037496009999813396</v>
      </c>
      <c r="I123" s="49">
        <v>75</v>
      </c>
      <c r="J123" s="53">
        <v>0</v>
      </c>
      <c r="K123" s="54">
        <f>I123-J123</f>
        <v>75</v>
      </c>
      <c r="L123" s="49">
        <v>326</v>
      </c>
      <c r="M123" s="71">
        <v>326</v>
      </c>
      <c r="N123" s="54">
        <f>L123-M123</f>
        <v>0</v>
      </c>
    </row>
    <row r="124" spans="1:14" s="90" customFormat="1" ht="15">
      <c r="A124" s="43"/>
      <c r="B124" s="56"/>
      <c r="C124" s="57">
        <f>C119+C120+C121+C122+C123</f>
        <v>1318.6100000000001</v>
      </c>
      <c r="D124" s="58">
        <f>D119+D120+D121+D122+D123</f>
        <v>1430.917124588455</v>
      </c>
      <c r="E124" s="59">
        <f>C124-D124</f>
        <v>-112.30712458845483</v>
      </c>
      <c r="F124" s="57">
        <f>F119+F120+F121+F122+F123</f>
        <v>1600.26</v>
      </c>
      <c r="G124" s="58">
        <f>G119+G120+G121+G122+G123</f>
        <v>1600.2598618139953</v>
      </c>
      <c r="H124" s="59">
        <f>F124-G124</f>
        <v>0.0001381860047331429</v>
      </c>
      <c r="I124" s="57">
        <f>I119+I120+I121+I122+I123</f>
        <v>130649</v>
      </c>
      <c r="J124" s="60">
        <f>J119+J120+J121+J122+J123</f>
        <v>131213</v>
      </c>
      <c r="K124" s="61">
        <f>I124-J124</f>
        <v>-564</v>
      </c>
      <c r="L124" s="57">
        <f>L119+L120+L121+L122+L123</f>
        <v>164050</v>
      </c>
      <c r="M124" s="60">
        <f>M119+M120+M121+M122+M123</f>
        <v>164050</v>
      </c>
      <c r="N124" s="61">
        <f>L124-M124</f>
        <v>0</v>
      </c>
    </row>
    <row r="125" spans="1:14" s="89" customFormat="1" ht="14.25">
      <c r="A125" s="47"/>
      <c r="B125" s="48"/>
      <c r="C125" s="49"/>
      <c r="D125" s="50"/>
      <c r="E125" s="51"/>
      <c r="F125" s="49"/>
      <c r="G125" s="70"/>
      <c r="H125" s="51"/>
      <c r="I125" s="49"/>
      <c r="J125" s="53"/>
      <c r="K125" s="54"/>
      <c r="L125" s="49"/>
      <c r="M125" s="71"/>
      <c r="N125" s="54"/>
    </row>
    <row r="126" spans="1:14" s="90" customFormat="1" ht="15">
      <c r="A126" s="43">
        <v>16</v>
      </c>
      <c r="B126" s="44" t="s">
        <v>19</v>
      </c>
      <c r="C126" s="49"/>
      <c r="D126" s="45"/>
      <c r="E126" s="62"/>
      <c r="F126" s="49"/>
      <c r="G126" s="45"/>
      <c r="H126" s="62"/>
      <c r="I126" s="49"/>
      <c r="J126" s="45"/>
      <c r="K126" s="63"/>
      <c r="L126" s="49"/>
      <c r="M126" s="45"/>
      <c r="N126" s="63"/>
    </row>
    <row r="127" spans="1:14" s="89" customFormat="1" ht="14.25">
      <c r="A127" s="47"/>
      <c r="B127" s="48" t="s">
        <v>3</v>
      </c>
      <c r="C127" s="49">
        <v>401.07</v>
      </c>
      <c r="D127" s="50">
        <v>401.07473431499966</v>
      </c>
      <c r="E127" s="51">
        <f>C127-D127</f>
        <v>-0.004734314999666367</v>
      </c>
      <c r="F127" s="49">
        <v>466.77</v>
      </c>
      <c r="G127" s="52">
        <v>466.7696112869982</v>
      </c>
      <c r="H127" s="51">
        <f>F127-G127</f>
        <v>0.0003887130017687923</v>
      </c>
      <c r="I127" s="49">
        <v>419</v>
      </c>
      <c r="J127" s="53">
        <v>419</v>
      </c>
      <c r="K127" s="54">
        <f>I127-J127</f>
        <v>0</v>
      </c>
      <c r="L127" s="49">
        <v>442</v>
      </c>
      <c r="M127" s="55">
        <v>442</v>
      </c>
      <c r="N127" s="54">
        <f>L127-M127</f>
        <v>0</v>
      </c>
    </row>
    <row r="128" spans="1:14" s="89" customFormat="1" ht="14.25">
      <c r="A128" s="47"/>
      <c r="B128" s="48" t="s">
        <v>4</v>
      </c>
      <c r="C128" s="49">
        <v>1243.06</v>
      </c>
      <c r="D128" s="50">
        <v>1243.0577952499998</v>
      </c>
      <c r="E128" s="51">
        <f>C128-D128</f>
        <v>0.002204750000146305</v>
      </c>
      <c r="F128" s="49">
        <v>1474.65</v>
      </c>
      <c r="G128" s="52">
        <v>1474.6519825950018</v>
      </c>
      <c r="H128" s="51">
        <f>F128-G128</f>
        <v>-0.001982595001663867</v>
      </c>
      <c r="I128" s="49">
        <v>250104</v>
      </c>
      <c r="J128" s="53">
        <v>250104</v>
      </c>
      <c r="K128" s="54">
        <f>I128-J128</f>
        <v>0</v>
      </c>
      <c r="L128" s="49">
        <v>291204</v>
      </c>
      <c r="M128" s="55">
        <v>291204</v>
      </c>
      <c r="N128" s="54">
        <f>L128-M128</f>
        <v>0</v>
      </c>
    </row>
    <row r="129" spans="1:14" s="89" customFormat="1" ht="14.25">
      <c r="A129" s="47"/>
      <c r="B129" s="48" t="s">
        <v>5</v>
      </c>
      <c r="C129" s="49">
        <v>173.74</v>
      </c>
      <c r="D129" s="50">
        <v>173.74242021900002</v>
      </c>
      <c r="E129" s="51">
        <f>C129-D129</f>
        <v>-0.0024202190000153223</v>
      </c>
      <c r="F129" s="49">
        <v>175.8</v>
      </c>
      <c r="G129" s="52">
        <v>175.797618692</v>
      </c>
      <c r="H129" s="51">
        <f>F129-G129</f>
        <v>0.0023813080000252285</v>
      </c>
      <c r="I129" s="49">
        <v>33</v>
      </c>
      <c r="J129" s="53">
        <v>33</v>
      </c>
      <c r="K129" s="54">
        <f>I129-J129</f>
        <v>0</v>
      </c>
      <c r="L129" s="49">
        <v>45</v>
      </c>
      <c r="M129" s="55">
        <v>45</v>
      </c>
      <c r="N129" s="54">
        <f>L129-M129</f>
        <v>0</v>
      </c>
    </row>
    <row r="130" spans="1:14" s="89" customFormat="1" ht="14.25">
      <c r="A130" s="47"/>
      <c r="B130" s="48" t="s">
        <v>6</v>
      </c>
      <c r="C130" s="49">
        <v>0</v>
      </c>
      <c r="D130" s="50">
        <v>48.82727097799999</v>
      </c>
      <c r="E130" s="51">
        <f>C130-D130</f>
        <v>-48.82727097799999</v>
      </c>
      <c r="F130" s="49">
        <v>0</v>
      </c>
      <c r="G130" s="52">
        <v>0</v>
      </c>
      <c r="H130" s="51">
        <f>F130-G130</f>
        <v>0</v>
      </c>
      <c r="I130" s="49">
        <v>0</v>
      </c>
      <c r="J130" s="53">
        <v>338</v>
      </c>
      <c r="K130" s="54">
        <f>I130-J130</f>
        <v>-338</v>
      </c>
      <c r="L130" s="49">
        <v>0</v>
      </c>
      <c r="M130" s="55">
        <v>0</v>
      </c>
      <c r="N130" s="54">
        <f>L130-M130</f>
        <v>0</v>
      </c>
    </row>
    <row r="131" spans="1:14" s="89" customFormat="1" ht="14.25">
      <c r="A131" s="47"/>
      <c r="B131" s="48" t="s">
        <v>25</v>
      </c>
      <c r="C131" s="49">
        <v>48.83</v>
      </c>
      <c r="D131" s="50">
        <v>0</v>
      </c>
      <c r="E131" s="51">
        <f>C131-D131</f>
        <v>48.83</v>
      </c>
      <c r="F131" s="49">
        <v>31.55</v>
      </c>
      <c r="G131" s="52">
        <v>31.545535529000002</v>
      </c>
      <c r="H131" s="51">
        <f>F131-G131</f>
        <v>0.004464470999998582</v>
      </c>
      <c r="I131" s="49">
        <v>338</v>
      </c>
      <c r="J131" s="53">
        <v>0</v>
      </c>
      <c r="K131" s="54">
        <f>I131-J131</f>
        <v>338</v>
      </c>
      <c r="L131" s="49">
        <v>289</v>
      </c>
      <c r="M131" s="55">
        <v>289</v>
      </c>
      <c r="N131" s="54">
        <f>L131-M131</f>
        <v>0</v>
      </c>
    </row>
    <row r="132" spans="1:14" s="90" customFormat="1" ht="15">
      <c r="A132" s="43"/>
      <c r="B132" s="56"/>
      <c r="C132" s="57">
        <f>C127+C128+C129+C130+C131</f>
        <v>1866.6999999999998</v>
      </c>
      <c r="D132" s="58">
        <f>D127+D128+D129+D130+D131</f>
        <v>1866.7022207619993</v>
      </c>
      <c r="E132" s="59">
        <f>C132-D132</f>
        <v>-0.0022207619995242567</v>
      </c>
      <c r="F132" s="57">
        <f>F127+F128+F129+F130+F131</f>
        <v>2148.7700000000004</v>
      </c>
      <c r="G132" s="58">
        <f>G127+G128+G129+G130+G131</f>
        <v>2148.764748103</v>
      </c>
      <c r="H132" s="59">
        <f>F132-G132</f>
        <v>0.005251897000562167</v>
      </c>
      <c r="I132" s="57">
        <f>I127+I128+I129+I130+I131</f>
        <v>250894</v>
      </c>
      <c r="J132" s="60">
        <f>J127+J128+J129+J130+J131</f>
        <v>250894</v>
      </c>
      <c r="K132" s="61">
        <f>I132-J132</f>
        <v>0</v>
      </c>
      <c r="L132" s="57">
        <f>L127+L128+L129+L130+L131</f>
        <v>291980</v>
      </c>
      <c r="M132" s="60">
        <f>M127+M128+M129+M130+M131</f>
        <v>291980</v>
      </c>
      <c r="N132" s="61">
        <f>L132-M132</f>
        <v>0</v>
      </c>
    </row>
    <row r="133" spans="1:14" s="89" customFormat="1" ht="14.25">
      <c r="A133" s="47"/>
      <c r="B133" s="48"/>
      <c r="C133" s="49"/>
      <c r="D133" s="50"/>
      <c r="E133" s="51"/>
      <c r="F133" s="49"/>
      <c r="G133" s="52"/>
      <c r="H133" s="51"/>
      <c r="I133" s="49"/>
      <c r="J133" s="53"/>
      <c r="K133" s="54"/>
      <c r="L133" s="49"/>
      <c r="M133" s="55"/>
      <c r="N133" s="54"/>
    </row>
    <row r="134" spans="1:14" s="90" customFormat="1" ht="15">
      <c r="A134" s="43">
        <v>17</v>
      </c>
      <c r="B134" s="44" t="s">
        <v>21</v>
      </c>
      <c r="C134" s="49"/>
      <c r="D134" s="45"/>
      <c r="E134" s="62"/>
      <c r="F134" s="49"/>
      <c r="G134" s="45"/>
      <c r="H134" s="62"/>
      <c r="I134" s="49"/>
      <c r="J134" s="45"/>
      <c r="K134" s="63"/>
      <c r="L134" s="49"/>
      <c r="M134" s="45"/>
      <c r="N134" s="63"/>
    </row>
    <row r="135" spans="1:14" s="89" customFormat="1" ht="14.25">
      <c r="A135" s="47"/>
      <c r="B135" s="48" t="s">
        <v>3</v>
      </c>
      <c r="C135" s="49">
        <v>10.27</v>
      </c>
      <c r="D135" s="50">
        <v>10.26544537</v>
      </c>
      <c r="E135" s="51">
        <f>C135-D135</f>
        <v>0.004554629999999449</v>
      </c>
      <c r="F135" s="49">
        <v>24.91</v>
      </c>
      <c r="G135" s="52">
        <v>24.913108349999998</v>
      </c>
      <c r="H135" s="51">
        <f>F135-G135</f>
        <v>-0.0031083499999979836</v>
      </c>
      <c r="I135" s="49">
        <v>240</v>
      </c>
      <c r="J135" s="53">
        <v>240</v>
      </c>
      <c r="K135" s="54">
        <f>I135-J135</f>
        <v>0</v>
      </c>
      <c r="L135" s="49">
        <v>555</v>
      </c>
      <c r="M135" s="55">
        <v>555</v>
      </c>
      <c r="N135" s="54">
        <f>L135-M135</f>
        <v>0</v>
      </c>
    </row>
    <row r="136" spans="1:14" s="89" customFormat="1" ht="14.25">
      <c r="A136" s="47"/>
      <c r="B136" s="48" t="s">
        <v>4</v>
      </c>
      <c r="C136" s="49">
        <v>522.43</v>
      </c>
      <c r="D136" s="50">
        <v>522.430789296</v>
      </c>
      <c r="E136" s="51">
        <f>C136-D136</f>
        <v>-0.0007892959999935556</v>
      </c>
      <c r="F136" s="49">
        <v>644.84</v>
      </c>
      <c r="G136" s="52">
        <v>644.8414101709999</v>
      </c>
      <c r="H136" s="51">
        <f>F136-G136</f>
        <v>-0.0014101709998612932</v>
      </c>
      <c r="I136" s="49">
        <v>120787</v>
      </c>
      <c r="J136" s="53">
        <v>120787</v>
      </c>
      <c r="K136" s="54">
        <f>I136-J136</f>
        <v>0</v>
      </c>
      <c r="L136" s="49">
        <v>126219</v>
      </c>
      <c r="M136" s="55">
        <v>126219</v>
      </c>
      <c r="N136" s="54">
        <f>L136-M136</f>
        <v>0</v>
      </c>
    </row>
    <row r="137" spans="1:14" s="89" customFormat="1" ht="14.25">
      <c r="A137" s="47"/>
      <c r="B137" s="48" t="s">
        <v>5</v>
      </c>
      <c r="C137" s="49">
        <v>29.16</v>
      </c>
      <c r="D137" s="50">
        <v>29.155052189</v>
      </c>
      <c r="E137" s="51">
        <f>C137-D137</f>
        <v>0.004947811000000968</v>
      </c>
      <c r="F137" s="49">
        <v>71.71</v>
      </c>
      <c r="G137" s="52">
        <v>71.7059519</v>
      </c>
      <c r="H137" s="51">
        <f>F137-G137</f>
        <v>0.00404809999999145</v>
      </c>
      <c r="I137" s="49">
        <v>0</v>
      </c>
      <c r="J137" s="53">
        <v>0</v>
      </c>
      <c r="K137" s="54">
        <f>I137-J137</f>
        <v>0</v>
      </c>
      <c r="L137" s="49">
        <v>0</v>
      </c>
      <c r="M137" s="55">
        <v>0</v>
      </c>
      <c r="N137" s="54">
        <f>L137-M137</f>
        <v>0</v>
      </c>
    </row>
    <row r="138" spans="1:14" s="89" customFormat="1" ht="14.25">
      <c r="A138" s="47"/>
      <c r="B138" s="48" t="s">
        <v>6</v>
      </c>
      <c r="C138" s="49">
        <v>3.28</v>
      </c>
      <c r="D138" s="50">
        <v>38.052826603</v>
      </c>
      <c r="E138" s="51">
        <f>C138-D138</f>
        <v>-34.772826603</v>
      </c>
      <c r="F138" s="49">
        <v>1.71</v>
      </c>
      <c r="G138" s="52">
        <v>1.7067108739999997</v>
      </c>
      <c r="H138" s="51">
        <f>F138-G138</f>
        <v>0.0032891260000003086</v>
      </c>
      <c r="I138" s="49">
        <v>120</v>
      </c>
      <c r="J138" s="53">
        <v>120</v>
      </c>
      <c r="K138" s="54">
        <f>I138-J138</f>
        <v>0</v>
      </c>
      <c r="L138" s="49">
        <v>81</v>
      </c>
      <c r="M138" s="55">
        <v>81</v>
      </c>
      <c r="N138" s="54">
        <f>L138-M138</f>
        <v>0</v>
      </c>
    </row>
    <row r="139" spans="1:14" s="89" customFormat="1" ht="14.25">
      <c r="A139" s="47"/>
      <c r="B139" s="48" t="s">
        <v>25</v>
      </c>
      <c r="C139" s="49">
        <v>34.78</v>
      </c>
      <c r="D139" s="50">
        <v>0</v>
      </c>
      <c r="E139" s="51">
        <f>C139-D139</f>
        <v>34.78</v>
      </c>
      <c r="F139" s="49">
        <v>19.78</v>
      </c>
      <c r="G139" s="52">
        <v>19.776672927</v>
      </c>
      <c r="H139" s="51">
        <f>F139-G139</f>
        <v>0.003327073000001235</v>
      </c>
      <c r="I139" s="49">
        <v>0</v>
      </c>
      <c r="J139" s="53">
        <v>0</v>
      </c>
      <c r="K139" s="54">
        <f>I139-J139</f>
        <v>0</v>
      </c>
      <c r="L139" s="49">
        <v>0</v>
      </c>
      <c r="M139" s="55">
        <v>0</v>
      </c>
      <c r="N139" s="54">
        <f>L139-M139</f>
        <v>0</v>
      </c>
    </row>
    <row r="140" spans="1:14" s="90" customFormat="1" ht="15">
      <c r="A140" s="43"/>
      <c r="B140" s="56"/>
      <c r="C140" s="57">
        <f>C135+C136+C137+C138+C139</f>
        <v>599.9199999999998</v>
      </c>
      <c r="D140" s="58">
        <f>D135+D136+D137+D138+D139</f>
        <v>599.9041134579999</v>
      </c>
      <c r="E140" s="59">
        <f>C140-D140</f>
        <v>0.015886541999975634</v>
      </c>
      <c r="F140" s="57">
        <f>F135+F136+F137+F138+F139</f>
        <v>762.95</v>
      </c>
      <c r="G140" s="58">
        <f>G135+G136+G137+G138+G139</f>
        <v>762.9438542219999</v>
      </c>
      <c r="H140" s="59">
        <f>F140-G140</f>
        <v>0.006145778000131941</v>
      </c>
      <c r="I140" s="57">
        <f>I135+I136+I137+I138+I139</f>
        <v>121147</v>
      </c>
      <c r="J140" s="60">
        <f>J135+J136+J137+J138+J139</f>
        <v>121147</v>
      </c>
      <c r="K140" s="61">
        <f>I140-J140</f>
        <v>0</v>
      </c>
      <c r="L140" s="57">
        <f>L135+L136+L137+L138+L139</f>
        <v>126855</v>
      </c>
      <c r="M140" s="60">
        <f>M135+M136+M137+M138+M139</f>
        <v>126855</v>
      </c>
      <c r="N140" s="61">
        <f>L140-M140</f>
        <v>0</v>
      </c>
    </row>
    <row r="141" spans="1:14" s="89" customFormat="1" ht="14.25">
      <c r="A141" s="47"/>
      <c r="B141" s="48"/>
      <c r="C141" s="49"/>
      <c r="D141" s="50"/>
      <c r="E141" s="51"/>
      <c r="F141" s="49"/>
      <c r="G141" s="52"/>
      <c r="H141" s="51"/>
      <c r="I141" s="49"/>
      <c r="J141" s="53"/>
      <c r="K141" s="54"/>
      <c r="L141" s="49"/>
      <c r="M141" s="55"/>
      <c r="N141" s="54"/>
    </row>
    <row r="142" spans="1:14" s="90" customFormat="1" ht="15">
      <c r="A142" s="43">
        <v>18</v>
      </c>
      <c r="B142" s="44" t="s">
        <v>40</v>
      </c>
      <c r="C142" s="49"/>
      <c r="D142" s="45"/>
      <c r="E142" s="62"/>
      <c r="F142" s="49"/>
      <c r="G142" s="45"/>
      <c r="H142" s="62"/>
      <c r="I142" s="49"/>
      <c r="J142" s="45"/>
      <c r="K142" s="63"/>
      <c r="L142" s="49"/>
      <c r="M142" s="45"/>
      <c r="N142" s="63"/>
    </row>
    <row r="143" spans="1:14" s="91" customFormat="1" ht="14.25" customHeight="1">
      <c r="A143" s="47"/>
      <c r="B143" s="48" t="s">
        <v>3</v>
      </c>
      <c r="C143" s="49">
        <v>15.13</v>
      </c>
      <c r="D143" s="50">
        <v>15.1291859</v>
      </c>
      <c r="E143" s="51">
        <f>C143-D143</f>
        <v>0.000814100000001261</v>
      </c>
      <c r="F143" s="49">
        <v>12.08</v>
      </c>
      <c r="G143" s="52">
        <v>12.078252995</v>
      </c>
      <c r="H143" s="51">
        <f>F143-G143</f>
        <v>0.0017470050000003567</v>
      </c>
      <c r="I143" s="49">
        <v>642</v>
      </c>
      <c r="J143" s="53">
        <v>642</v>
      </c>
      <c r="K143" s="54">
        <f>I143-J143</f>
        <v>0</v>
      </c>
      <c r="L143" s="49">
        <v>546</v>
      </c>
      <c r="M143" s="55">
        <v>546</v>
      </c>
      <c r="N143" s="54">
        <f>L143-M143</f>
        <v>0</v>
      </c>
    </row>
    <row r="144" spans="1:14" s="89" customFormat="1" ht="14.25">
      <c r="A144" s="47"/>
      <c r="B144" s="48" t="s">
        <v>4</v>
      </c>
      <c r="C144" s="49">
        <v>371.89</v>
      </c>
      <c r="D144" s="50">
        <v>371.887208955</v>
      </c>
      <c r="E144" s="51">
        <f>C144-D144</f>
        <v>0.0027910449999808407</v>
      </c>
      <c r="F144" s="49">
        <v>390.9</v>
      </c>
      <c r="G144" s="64">
        <v>390.89979542400005</v>
      </c>
      <c r="H144" s="51">
        <f>F144-G144</f>
        <v>0.0002045759999305119</v>
      </c>
      <c r="I144" s="49">
        <v>158221</v>
      </c>
      <c r="J144" s="53">
        <v>158221</v>
      </c>
      <c r="K144" s="54">
        <f>I144-J144</f>
        <v>0</v>
      </c>
      <c r="L144" s="49">
        <v>125811</v>
      </c>
      <c r="M144" s="65">
        <v>125811</v>
      </c>
      <c r="N144" s="54">
        <f>L144-M144</f>
        <v>0</v>
      </c>
    </row>
    <row r="145" spans="1:14" s="89" customFormat="1" ht="14.25">
      <c r="A145" s="47"/>
      <c r="B145" s="48" t="s">
        <v>5</v>
      </c>
      <c r="C145" s="49">
        <v>12.81</v>
      </c>
      <c r="D145" s="50">
        <v>53.834943136870706</v>
      </c>
      <c r="E145" s="51">
        <f>C145-D145</f>
        <v>-41.024943136870704</v>
      </c>
      <c r="F145" s="49">
        <v>17.9</v>
      </c>
      <c r="G145" s="52">
        <v>17.901928994608696</v>
      </c>
      <c r="H145" s="51">
        <f>F145-G145</f>
        <v>-0.00192899460869711</v>
      </c>
      <c r="I145" s="49">
        <v>0</v>
      </c>
      <c r="J145" s="53">
        <v>96</v>
      </c>
      <c r="K145" s="54">
        <f>I145-J145</f>
        <v>-96</v>
      </c>
      <c r="L145" s="49">
        <v>2</v>
      </c>
      <c r="M145" s="55">
        <v>2</v>
      </c>
      <c r="N145" s="54">
        <f>L145-M145</f>
        <v>0</v>
      </c>
    </row>
    <row r="146" spans="1:14" s="89" customFormat="1" ht="14.25">
      <c r="A146" s="47"/>
      <c r="B146" s="48" t="s">
        <v>6</v>
      </c>
      <c r="C146" s="49">
        <v>204.53</v>
      </c>
      <c r="D146" s="50">
        <v>204.52759419806017</v>
      </c>
      <c r="E146" s="51">
        <f>C146-D146</f>
        <v>0.0024058019398296437</v>
      </c>
      <c r="F146" s="49">
        <v>65.48</v>
      </c>
      <c r="G146" s="52">
        <v>65.48480444327001</v>
      </c>
      <c r="H146" s="51">
        <f>F146-G146</f>
        <v>-0.004804443270003844</v>
      </c>
      <c r="I146" s="49">
        <v>26</v>
      </c>
      <c r="J146" s="53">
        <v>26</v>
      </c>
      <c r="K146" s="54">
        <f>I146-J146</f>
        <v>0</v>
      </c>
      <c r="L146" s="49">
        <v>24</v>
      </c>
      <c r="M146" s="55">
        <v>24</v>
      </c>
      <c r="N146" s="54">
        <f>L146-M146</f>
        <v>0</v>
      </c>
    </row>
    <row r="147" spans="1:14" s="89" customFormat="1" ht="14.25">
      <c r="A147" s="47"/>
      <c r="B147" s="48" t="s">
        <v>25</v>
      </c>
      <c r="C147" s="49">
        <v>41.02</v>
      </c>
      <c r="D147" s="50">
        <v>0</v>
      </c>
      <c r="E147" s="51">
        <f>C147-D147</f>
        <v>41.02</v>
      </c>
      <c r="F147" s="49">
        <v>15.26</v>
      </c>
      <c r="G147" s="52">
        <v>15.262284472</v>
      </c>
      <c r="H147" s="51">
        <f>F147-G147</f>
        <v>-0.0022844719999994823</v>
      </c>
      <c r="I147" s="49">
        <v>96</v>
      </c>
      <c r="J147" s="53">
        <v>0</v>
      </c>
      <c r="K147" s="54">
        <f>I147-J147</f>
        <v>96</v>
      </c>
      <c r="L147" s="49">
        <v>58</v>
      </c>
      <c r="M147" s="55">
        <v>58</v>
      </c>
      <c r="N147" s="54">
        <f>L147-M147</f>
        <v>0</v>
      </c>
    </row>
    <row r="148" spans="1:14" s="90" customFormat="1" ht="15">
      <c r="A148" s="43"/>
      <c r="B148" s="56"/>
      <c r="C148" s="57">
        <f>C143+C144+C145+C146+C147</f>
        <v>645.38</v>
      </c>
      <c r="D148" s="58">
        <f>D143+D144+D145+D146+D147</f>
        <v>645.3789321899309</v>
      </c>
      <c r="E148" s="59">
        <f>C148-D148</f>
        <v>0.0010678100691166037</v>
      </c>
      <c r="F148" s="57">
        <f>F143+F144+F145+F146+F147</f>
        <v>501.61999999999995</v>
      </c>
      <c r="G148" s="58">
        <f>G143+G144+G145+G146+G147</f>
        <v>501.6270663288787</v>
      </c>
      <c r="H148" s="59">
        <f>F148-G148</f>
        <v>-0.007066328878750028</v>
      </c>
      <c r="I148" s="57">
        <f>I143+I144+I145+I146+I147</f>
        <v>158985</v>
      </c>
      <c r="J148" s="60">
        <f>J143+J144+J145+J146+J147</f>
        <v>158985</v>
      </c>
      <c r="K148" s="61">
        <f>I148-J148</f>
        <v>0</v>
      </c>
      <c r="L148" s="57">
        <f>L143+L144+L145+L146+L147</f>
        <v>126441</v>
      </c>
      <c r="M148" s="60">
        <f>M143+M144+M145+M146+M147</f>
        <v>126441</v>
      </c>
      <c r="N148" s="61">
        <f>L148-M148</f>
        <v>0</v>
      </c>
    </row>
    <row r="149" spans="1:14" s="89" customFormat="1" ht="14.25">
      <c r="A149" s="47"/>
      <c r="B149" s="48"/>
      <c r="C149" s="49"/>
      <c r="D149" s="50"/>
      <c r="E149" s="51"/>
      <c r="F149" s="49"/>
      <c r="G149" s="52"/>
      <c r="H149" s="51"/>
      <c r="I149" s="49"/>
      <c r="J149" s="53"/>
      <c r="K149" s="54"/>
      <c r="L149" s="49"/>
      <c r="M149" s="55"/>
      <c r="N149" s="54"/>
    </row>
    <row r="150" spans="1:14" s="90" customFormat="1" ht="15">
      <c r="A150" s="43">
        <v>19</v>
      </c>
      <c r="B150" s="44" t="s">
        <v>12</v>
      </c>
      <c r="C150" s="49"/>
      <c r="D150" s="45"/>
      <c r="E150" s="62"/>
      <c r="F150" s="49"/>
      <c r="G150" s="45"/>
      <c r="H150" s="62"/>
      <c r="I150" s="49"/>
      <c r="J150" s="45"/>
      <c r="K150" s="63"/>
      <c r="L150" s="49"/>
      <c r="M150" s="45"/>
      <c r="N150" s="63"/>
    </row>
    <row r="151" spans="1:14" s="89" customFormat="1" ht="14.25">
      <c r="A151" s="47"/>
      <c r="B151" s="48" t="s">
        <v>3</v>
      </c>
      <c r="C151" s="49">
        <v>9.68</v>
      </c>
      <c r="D151" s="50">
        <v>9.6802298</v>
      </c>
      <c r="E151" s="51">
        <f>C151-D151</f>
        <v>-0.00022979999999961365</v>
      </c>
      <c r="F151" s="49">
        <v>1.98</v>
      </c>
      <c r="G151" s="52">
        <v>1.9033826999999999</v>
      </c>
      <c r="H151" s="51">
        <f>F151-G151</f>
        <v>0.07661730000000011</v>
      </c>
      <c r="I151" s="49">
        <v>2014</v>
      </c>
      <c r="J151" s="53">
        <v>2014</v>
      </c>
      <c r="K151" s="54">
        <f>I151-J151</f>
        <v>0</v>
      </c>
      <c r="L151" s="49">
        <v>374</v>
      </c>
      <c r="M151" s="55">
        <v>366</v>
      </c>
      <c r="N151" s="54">
        <f>L151-M151</f>
        <v>8</v>
      </c>
    </row>
    <row r="152" spans="1:14" s="89" customFormat="1" ht="14.25">
      <c r="A152" s="47"/>
      <c r="B152" s="48" t="s">
        <v>4</v>
      </c>
      <c r="C152" s="49">
        <v>5.81</v>
      </c>
      <c r="D152" s="50">
        <v>5.8050127</v>
      </c>
      <c r="E152" s="51">
        <f>C152-D152</f>
        <v>0.004987299999999806</v>
      </c>
      <c r="F152" s="49">
        <v>1.37</v>
      </c>
      <c r="G152" s="52">
        <v>2.017537</v>
      </c>
      <c r="H152" s="51">
        <f>F152-G152</f>
        <v>-0.6475369999999998</v>
      </c>
      <c r="I152" s="49">
        <v>5307</v>
      </c>
      <c r="J152" s="53">
        <v>5307</v>
      </c>
      <c r="K152" s="54">
        <f>I152-J152</f>
        <v>0</v>
      </c>
      <c r="L152" s="49">
        <v>1261</v>
      </c>
      <c r="M152" s="55">
        <v>1256</v>
      </c>
      <c r="N152" s="54">
        <f>L152-M152</f>
        <v>5</v>
      </c>
    </row>
    <row r="153" spans="1:14" s="89" customFormat="1" ht="14.25">
      <c r="A153" s="47"/>
      <c r="B153" s="48" t="s">
        <v>5</v>
      </c>
      <c r="C153" s="49">
        <v>0</v>
      </c>
      <c r="D153" s="50">
        <v>0</v>
      </c>
      <c r="E153" s="51">
        <f>C153-D153</f>
        <v>0</v>
      </c>
      <c r="F153" s="49">
        <v>0</v>
      </c>
      <c r="G153" s="52">
        <v>0</v>
      </c>
      <c r="H153" s="51">
        <f>F153-G153</f>
        <v>0</v>
      </c>
      <c r="I153" s="49">
        <v>0</v>
      </c>
      <c r="J153" s="53">
        <v>0</v>
      </c>
      <c r="K153" s="54">
        <f>I153-J153</f>
        <v>0</v>
      </c>
      <c r="L153" s="49">
        <v>0</v>
      </c>
      <c r="M153" s="55">
        <v>0</v>
      </c>
      <c r="N153" s="54">
        <f>L153-M153</f>
        <v>0</v>
      </c>
    </row>
    <row r="154" spans="1:14" s="89" customFormat="1" ht="14.25">
      <c r="A154" s="47"/>
      <c r="B154" s="48" t="s">
        <v>6</v>
      </c>
      <c r="C154" s="49">
        <v>0</v>
      </c>
      <c r="D154" s="74">
        <v>0</v>
      </c>
      <c r="E154" s="51">
        <f>C154-D154</f>
        <v>0</v>
      </c>
      <c r="F154" s="49">
        <v>0</v>
      </c>
      <c r="G154" s="64">
        <v>0</v>
      </c>
      <c r="H154" s="51">
        <f>F154-G154</f>
        <v>0</v>
      </c>
      <c r="I154" s="49">
        <v>0</v>
      </c>
      <c r="J154" s="75">
        <v>0</v>
      </c>
      <c r="K154" s="54">
        <f>I154-J154</f>
        <v>0</v>
      </c>
      <c r="L154" s="49">
        <v>0</v>
      </c>
      <c r="M154" s="65">
        <v>0</v>
      </c>
      <c r="N154" s="54">
        <f>L154-M154</f>
        <v>0</v>
      </c>
    </row>
    <row r="155" spans="1:14" s="89" customFormat="1" ht="14.25">
      <c r="A155" s="47"/>
      <c r="B155" s="48" t="s">
        <v>25</v>
      </c>
      <c r="C155" s="49">
        <v>0</v>
      </c>
      <c r="D155" s="74">
        <v>0</v>
      </c>
      <c r="E155" s="51">
        <f>C155-D155</f>
        <v>0</v>
      </c>
      <c r="F155" s="49">
        <v>0</v>
      </c>
      <c r="G155" s="52">
        <v>0</v>
      </c>
      <c r="H155" s="51">
        <f>F155-G155</f>
        <v>0</v>
      </c>
      <c r="I155" s="49">
        <v>0</v>
      </c>
      <c r="J155" s="75">
        <v>0</v>
      </c>
      <c r="K155" s="54">
        <f>I155-J155</f>
        <v>0</v>
      </c>
      <c r="L155" s="49">
        <v>0</v>
      </c>
      <c r="M155" s="55">
        <v>0</v>
      </c>
      <c r="N155" s="54">
        <f>L155-M155</f>
        <v>0</v>
      </c>
    </row>
    <row r="156" spans="1:14" s="90" customFormat="1" ht="15">
      <c r="A156" s="43"/>
      <c r="B156" s="56"/>
      <c r="C156" s="57">
        <f>C151+C152+C153+C154+C155</f>
        <v>15.489999999999998</v>
      </c>
      <c r="D156" s="58">
        <f>D151+D152+D153+D154+D155</f>
        <v>15.485242499999998</v>
      </c>
      <c r="E156" s="59">
        <f>C156-D156</f>
        <v>0.004757500000000192</v>
      </c>
      <c r="F156" s="57">
        <f>F151+F152+F153+F154+F155</f>
        <v>3.35</v>
      </c>
      <c r="G156" s="58">
        <f>G151+G152+G153+G154+G155</f>
        <v>3.9209197</v>
      </c>
      <c r="H156" s="59">
        <f>F156-G156</f>
        <v>-0.5709196999999997</v>
      </c>
      <c r="I156" s="57">
        <f>I151+I152+I153+I154+I155</f>
        <v>7321</v>
      </c>
      <c r="J156" s="60">
        <f>J151+J152+J153+J154+J155</f>
        <v>7321</v>
      </c>
      <c r="K156" s="61">
        <f>I156-J156</f>
        <v>0</v>
      </c>
      <c r="L156" s="57">
        <f>L151+L152+L153+L154+L155</f>
        <v>1635</v>
      </c>
      <c r="M156" s="60">
        <f>M151+M152+M153+M154+M155</f>
        <v>1622</v>
      </c>
      <c r="N156" s="61">
        <f>L156-M156</f>
        <v>13</v>
      </c>
    </row>
    <row r="157" spans="1:14" s="89" customFormat="1" ht="14.25">
      <c r="A157" s="47"/>
      <c r="B157" s="48"/>
      <c r="C157" s="49"/>
      <c r="D157" s="74"/>
      <c r="E157" s="87"/>
      <c r="F157" s="49"/>
      <c r="G157" s="52"/>
      <c r="H157" s="87"/>
      <c r="I157" s="49"/>
      <c r="J157" s="75"/>
      <c r="K157" s="88"/>
      <c r="L157" s="49"/>
      <c r="M157" s="55"/>
      <c r="N157" s="88"/>
    </row>
    <row r="158" spans="1:14" s="90" customFormat="1" ht="15">
      <c r="A158" s="92">
        <v>20</v>
      </c>
      <c r="B158" s="44" t="s">
        <v>7</v>
      </c>
      <c r="C158" s="49"/>
      <c r="D158" s="45"/>
      <c r="E158" s="62"/>
      <c r="F158" s="49"/>
      <c r="G158" s="45"/>
      <c r="H158" s="62"/>
      <c r="I158" s="49"/>
      <c r="J158" s="45"/>
      <c r="K158" s="63"/>
      <c r="L158" s="49"/>
      <c r="M158" s="45"/>
      <c r="N158" s="63"/>
    </row>
    <row r="159" spans="1:14" s="89" customFormat="1" ht="14.25">
      <c r="A159" s="93"/>
      <c r="B159" s="48" t="s">
        <v>3</v>
      </c>
      <c r="C159" s="49">
        <v>345.32</v>
      </c>
      <c r="D159" s="50">
        <v>345.3205194419999</v>
      </c>
      <c r="E159" s="51">
        <f>C159-D159</f>
        <v>-0.0005194419999270394</v>
      </c>
      <c r="F159" s="49">
        <v>405.49</v>
      </c>
      <c r="G159" s="52">
        <v>405.4900376899998</v>
      </c>
      <c r="H159" s="51">
        <f>F159-G159</f>
        <v>-3.76899997718283E-05</v>
      </c>
      <c r="I159" s="49">
        <v>15427</v>
      </c>
      <c r="J159" s="53">
        <v>15427</v>
      </c>
      <c r="K159" s="54">
        <f>I159-J159</f>
        <v>0</v>
      </c>
      <c r="L159" s="49">
        <v>13048</v>
      </c>
      <c r="M159" s="55">
        <v>13048</v>
      </c>
      <c r="N159" s="54">
        <f>L159-M159</f>
        <v>0</v>
      </c>
    </row>
    <row r="160" spans="1:14" s="89" customFormat="1" ht="14.25">
      <c r="A160" s="93"/>
      <c r="B160" s="48" t="s">
        <v>4</v>
      </c>
      <c r="C160" s="49">
        <v>2914.3</v>
      </c>
      <c r="D160" s="50">
        <v>2914.3009764762996</v>
      </c>
      <c r="E160" s="51">
        <f>C160-D160</f>
        <v>-0.000976476299456408</v>
      </c>
      <c r="F160" s="49">
        <v>4268.45</v>
      </c>
      <c r="G160" s="52">
        <v>4268.4488657079955</v>
      </c>
      <c r="H160" s="51">
        <f>F160-G160</f>
        <v>0.0011342920042807236</v>
      </c>
      <c r="I160" s="49">
        <v>700587</v>
      </c>
      <c r="J160" s="53">
        <v>700587</v>
      </c>
      <c r="K160" s="54">
        <f>I160-J160</f>
        <v>0</v>
      </c>
      <c r="L160" s="49">
        <v>801622</v>
      </c>
      <c r="M160" s="55">
        <v>801622</v>
      </c>
      <c r="N160" s="54">
        <f>L160-M160</f>
        <v>0</v>
      </c>
    </row>
    <row r="161" spans="1:14" s="89" customFormat="1" ht="14.25">
      <c r="A161" s="93"/>
      <c r="B161" s="48" t="s">
        <v>5</v>
      </c>
      <c r="C161" s="49">
        <v>2551.42</v>
      </c>
      <c r="D161" s="50">
        <v>2551.41823106</v>
      </c>
      <c r="E161" s="51">
        <f>C161-D161</f>
        <v>0.0017689400001472677</v>
      </c>
      <c r="F161" s="49">
        <v>983.69</v>
      </c>
      <c r="G161" s="52">
        <v>983.689710583</v>
      </c>
      <c r="H161" s="51">
        <f>F161-G161</f>
        <v>0.0002894170000899976</v>
      </c>
      <c r="I161" s="49">
        <v>43</v>
      </c>
      <c r="J161" s="53">
        <v>43</v>
      </c>
      <c r="K161" s="54">
        <f>I161-J161</f>
        <v>0</v>
      </c>
      <c r="L161" s="49">
        <v>72</v>
      </c>
      <c r="M161" s="55">
        <v>72</v>
      </c>
      <c r="N161" s="54">
        <f>L161-M161</f>
        <v>0</v>
      </c>
    </row>
    <row r="162" spans="1:14" s="89" customFormat="1" ht="14.25">
      <c r="A162" s="93"/>
      <c r="B162" s="48" t="s">
        <v>6</v>
      </c>
      <c r="C162" s="49">
        <v>112.05</v>
      </c>
      <c r="D162" s="50">
        <v>162.10198360700008</v>
      </c>
      <c r="E162" s="51">
        <f>C162-D162</f>
        <v>-50.05198360700008</v>
      </c>
      <c r="F162" s="49">
        <v>129.05</v>
      </c>
      <c r="G162" s="52">
        <v>129.0511386789999</v>
      </c>
      <c r="H162" s="51">
        <f>F162-G162</f>
        <v>-0.0011386789998937275</v>
      </c>
      <c r="I162" s="49">
        <v>2</v>
      </c>
      <c r="J162" s="53">
        <v>362</v>
      </c>
      <c r="K162" s="54">
        <f>I162-J162</f>
        <v>-360</v>
      </c>
      <c r="L162" s="49">
        <v>10</v>
      </c>
      <c r="M162" s="55">
        <v>10</v>
      </c>
      <c r="N162" s="54">
        <f>L162-M162</f>
        <v>0</v>
      </c>
    </row>
    <row r="163" spans="1:14" s="89" customFormat="1" ht="14.25">
      <c r="A163" s="93"/>
      <c r="B163" s="48" t="s">
        <v>25</v>
      </c>
      <c r="C163" s="49">
        <v>54.06</v>
      </c>
      <c r="D163" s="50">
        <v>0</v>
      </c>
      <c r="E163" s="51">
        <f>C163-D163</f>
        <v>54.06</v>
      </c>
      <c r="F163" s="49">
        <v>131.24</v>
      </c>
      <c r="G163" s="52">
        <v>131.23660943699988</v>
      </c>
      <c r="H163" s="51">
        <f>F163-G163</f>
        <v>0.0033905630001243026</v>
      </c>
      <c r="I163" s="49">
        <v>360</v>
      </c>
      <c r="J163" s="53">
        <v>0</v>
      </c>
      <c r="K163" s="54">
        <f>I163-J163</f>
        <v>360</v>
      </c>
      <c r="L163" s="49">
        <v>766</v>
      </c>
      <c r="M163" s="55">
        <v>766</v>
      </c>
      <c r="N163" s="54">
        <f>L163-M163</f>
        <v>0</v>
      </c>
    </row>
    <row r="164" spans="1:14" s="90" customFormat="1" ht="15">
      <c r="A164" s="92"/>
      <c r="B164" s="56"/>
      <c r="C164" s="57">
        <f>C159+C160+C161+C162+C163</f>
        <v>5977.1500000000015</v>
      </c>
      <c r="D164" s="58">
        <f>D159+D160+D161+D162+D163</f>
        <v>5973.141710585299</v>
      </c>
      <c r="E164" s="59">
        <f>C164-D164</f>
        <v>4.008289414702631</v>
      </c>
      <c r="F164" s="57">
        <f>F159+F160+F161+F162+F163</f>
        <v>5917.919999999999</v>
      </c>
      <c r="G164" s="58">
        <f>G159+G160+G161+G162+G163</f>
        <v>5917.916362096995</v>
      </c>
      <c r="H164" s="59">
        <f>F164-G164</f>
        <v>0.003637903004346299</v>
      </c>
      <c r="I164" s="57">
        <f>I159+I160+I161+I162+I163</f>
        <v>716419</v>
      </c>
      <c r="J164" s="60">
        <f>J159+J160+J161+J162+J163</f>
        <v>716419</v>
      </c>
      <c r="K164" s="61">
        <f>I164-J164</f>
        <v>0</v>
      </c>
      <c r="L164" s="57">
        <f>L159+L160+L161+L162+L163</f>
        <v>815518</v>
      </c>
      <c r="M164" s="60">
        <f>M159+M160+M161+M162+M163</f>
        <v>815518</v>
      </c>
      <c r="N164" s="61">
        <f>L164-M164</f>
        <v>0</v>
      </c>
    </row>
    <row r="165" spans="1:14" s="89" customFormat="1" ht="14.25">
      <c r="A165" s="93"/>
      <c r="B165" s="48"/>
      <c r="C165" s="49"/>
      <c r="D165" s="50"/>
      <c r="E165" s="51"/>
      <c r="F165" s="49"/>
      <c r="G165" s="52"/>
      <c r="H165" s="51"/>
      <c r="I165" s="49"/>
      <c r="J165" s="53"/>
      <c r="K165" s="54"/>
      <c r="L165" s="49"/>
      <c r="M165" s="55"/>
      <c r="N165" s="54"/>
    </row>
    <row r="166" spans="1:14" s="90" customFormat="1" ht="15">
      <c r="A166" s="92">
        <v>21</v>
      </c>
      <c r="B166" s="44" t="s">
        <v>13</v>
      </c>
      <c r="C166" s="49"/>
      <c r="D166" s="45"/>
      <c r="E166" s="62"/>
      <c r="F166" s="49"/>
      <c r="G166" s="45"/>
      <c r="H166" s="62"/>
      <c r="I166" s="49"/>
      <c r="J166" s="45"/>
      <c r="K166" s="63"/>
      <c r="L166" s="49"/>
      <c r="M166" s="45"/>
      <c r="N166" s="63"/>
    </row>
    <row r="167" spans="1:14" s="89" customFormat="1" ht="14.25">
      <c r="A167" s="93"/>
      <c r="B167" s="48" t="s">
        <v>3</v>
      </c>
      <c r="C167" s="49">
        <v>30.23</v>
      </c>
      <c r="D167" s="50">
        <v>30.234900000000003</v>
      </c>
      <c r="E167" s="51">
        <f>C167-D167</f>
        <v>-0.004900000000002791</v>
      </c>
      <c r="F167" s="49">
        <v>26.57</v>
      </c>
      <c r="G167" s="52">
        <v>26.567700000000006</v>
      </c>
      <c r="H167" s="51">
        <f>F167-G167</f>
        <v>0.0022999999999946397</v>
      </c>
      <c r="I167" s="49">
        <v>2119</v>
      </c>
      <c r="J167" s="53">
        <v>2119</v>
      </c>
      <c r="K167" s="54">
        <f>I167-J167</f>
        <v>0</v>
      </c>
      <c r="L167" s="49">
        <v>1515</v>
      </c>
      <c r="M167" s="55">
        <v>1515</v>
      </c>
      <c r="N167" s="54">
        <f>L167-M167</f>
        <v>0</v>
      </c>
    </row>
    <row r="168" spans="1:14" s="89" customFormat="1" ht="14.25">
      <c r="A168" s="93"/>
      <c r="B168" s="48" t="s">
        <v>4</v>
      </c>
      <c r="C168" s="49">
        <v>207.52</v>
      </c>
      <c r="D168" s="50">
        <v>207.5188</v>
      </c>
      <c r="E168" s="51">
        <f>C168-D168</f>
        <v>0.0012000000000114142</v>
      </c>
      <c r="F168" s="49">
        <v>231.45</v>
      </c>
      <c r="G168" s="52">
        <v>231.44840000000005</v>
      </c>
      <c r="H168" s="51">
        <f>F168-G168</f>
        <v>0.0015999999999394277</v>
      </c>
      <c r="I168" s="49">
        <v>113158</v>
      </c>
      <c r="J168" s="53">
        <v>113158</v>
      </c>
      <c r="K168" s="54">
        <f>I168-J168</f>
        <v>0</v>
      </c>
      <c r="L168" s="49">
        <v>131001</v>
      </c>
      <c r="M168" s="55">
        <v>131001</v>
      </c>
      <c r="N168" s="54">
        <f>L168-M168</f>
        <v>0</v>
      </c>
    </row>
    <row r="169" spans="1:14" s="89" customFormat="1" ht="14.25" customHeight="1">
      <c r="A169" s="93"/>
      <c r="B169" s="48" t="s">
        <v>5</v>
      </c>
      <c r="C169" s="49">
        <v>123.66</v>
      </c>
      <c r="D169" s="50">
        <v>123.65800638106805</v>
      </c>
      <c r="E169" s="51">
        <f>C169-D169</f>
        <v>0.001993618931948049</v>
      </c>
      <c r="F169" s="49">
        <v>158.92</v>
      </c>
      <c r="G169" s="52">
        <v>158.9182013772542</v>
      </c>
      <c r="H169" s="51">
        <f>F169-G169</f>
        <v>0.001798622745781131</v>
      </c>
      <c r="I169" s="49">
        <v>5</v>
      </c>
      <c r="J169" s="53">
        <v>5</v>
      </c>
      <c r="K169" s="54">
        <f>I169-J169</f>
        <v>0</v>
      </c>
      <c r="L169" s="49">
        <v>9</v>
      </c>
      <c r="M169" s="55">
        <v>9</v>
      </c>
      <c r="N169" s="54">
        <f>L169-M169</f>
        <v>0</v>
      </c>
    </row>
    <row r="170" spans="1:14" s="79" customFormat="1" ht="14.25">
      <c r="A170" s="93"/>
      <c r="B170" s="48" t="s">
        <v>6</v>
      </c>
      <c r="C170" s="49">
        <v>0</v>
      </c>
      <c r="D170" s="50">
        <v>74.98124182806606</v>
      </c>
      <c r="E170" s="51">
        <f>C170-D170</f>
        <v>-74.98124182806606</v>
      </c>
      <c r="F170" s="49">
        <v>0</v>
      </c>
      <c r="G170" s="52">
        <v>0</v>
      </c>
      <c r="H170" s="51">
        <f>F170-G170</f>
        <v>0</v>
      </c>
      <c r="I170" s="49">
        <v>0</v>
      </c>
      <c r="J170" s="53">
        <v>100</v>
      </c>
      <c r="K170" s="54">
        <f>I170-J170</f>
        <v>-100</v>
      </c>
      <c r="L170" s="49">
        <v>0</v>
      </c>
      <c r="M170" s="55">
        <v>0</v>
      </c>
      <c r="N170" s="54">
        <f>L170-M170</f>
        <v>0</v>
      </c>
    </row>
    <row r="171" spans="1:14" s="79" customFormat="1" ht="14.25">
      <c r="A171" s="93"/>
      <c r="B171" s="48" t="s">
        <v>25</v>
      </c>
      <c r="C171" s="49">
        <v>74.98</v>
      </c>
      <c r="D171" s="50">
        <v>0</v>
      </c>
      <c r="E171" s="51">
        <f>C171-D171</f>
        <v>74.98</v>
      </c>
      <c r="F171" s="49">
        <v>48.62</v>
      </c>
      <c r="G171" s="52">
        <v>48.6229101831384</v>
      </c>
      <c r="H171" s="51">
        <f>F171-G171</f>
        <v>-0.0029101831384039656</v>
      </c>
      <c r="I171" s="49">
        <v>100</v>
      </c>
      <c r="J171" s="53">
        <v>0</v>
      </c>
      <c r="K171" s="54">
        <f>I171-J171</f>
        <v>100</v>
      </c>
      <c r="L171" s="49">
        <v>97</v>
      </c>
      <c r="M171" s="55">
        <v>97</v>
      </c>
      <c r="N171" s="54">
        <f>L171-M171</f>
        <v>0</v>
      </c>
    </row>
    <row r="172" spans="1:14" s="76" customFormat="1" ht="15">
      <c r="A172" s="92"/>
      <c r="B172" s="56"/>
      <c r="C172" s="57">
        <f>C167+C168+C169+C170+C171</f>
        <v>436.39</v>
      </c>
      <c r="D172" s="58">
        <f>D167+D168+D169+D170+D171</f>
        <v>436.3929482091341</v>
      </c>
      <c r="E172" s="59">
        <f>C172-D172</f>
        <v>-0.002948209134103763</v>
      </c>
      <c r="F172" s="57">
        <f>F167+F168+F169+F170+F171</f>
        <v>465.55999999999995</v>
      </c>
      <c r="G172" s="58">
        <f>G167+G168+G169+G170+G171</f>
        <v>465.55721156039266</v>
      </c>
      <c r="H172" s="59">
        <f>F172-G172</f>
        <v>0.0027884396072863638</v>
      </c>
      <c r="I172" s="57">
        <f>I167+I168+I169+I170+I171</f>
        <v>115382</v>
      </c>
      <c r="J172" s="60">
        <f>J167+J168+J169+J170+J171</f>
        <v>115382</v>
      </c>
      <c r="K172" s="61">
        <f>I172-J172</f>
        <v>0</v>
      </c>
      <c r="L172" s="57">
        <f>L167+L168+L169+L170+L171</f>
        <v>132622</v>
      </c>
      <c r="M172" s="60">
        <f>M167+M168+M169+M170+M171</f>
        <v>132622</v>
      </c>
      <c r="N172" s="61">
        <f>L172-M172</f>
        <v>0</v>
      </c>
    </row>
    <row r="173" spans="1:14" s="79" customFormat="1" ht="14.25">
      <c r="A173" s="93"/>
      <c r="B173" s="48"/>
      <c r="C173" s="49"/>
      <c r="D173" s="50"/>
      <c r="E173" s="51"/>
      <c r="F173" s="49"/>
      <c r="G173" s="52"/>
      <c r="H173" s="51"/>
      <c r="I173" s="49"/>
      <c r="J173" s="53"/>
      <c r="K173" s="54"/>
      <c r="L173" s="49"/>
      <c r="M173" s="55"/>
      <c r="N173" s="54"/>
    </row>
    <row r="174" spans="1:14" s="76" customFormat="1" ht="15">
      <c r="A174" s="92">
        <v>22</v>
      </c>
      <c r="B174" s="44" t="s">
        <v>41</v>
      </c>
      <c r="C174" s="49"/>
      <c r="D174" s="45"/>
      <c r="E174" s="62"/>
      <c r="F174" s="49"/>
      <c r="G174" s="45"/>
      <c r="H174" s="62"/>
      <c r="I174" s="49"/>
      <c r="J174" s="45"/>
      <c r="K174" s="63"/>
      <c r="L174" s="49"/>
      <c r="M174" s="45"/>
      <c r="N174" s="63"/>
    </row>
    <row r="175" spans="1:14" s="79" customFormat="1" ht="14.25">
      <c r="A175" s="93"/>
      <c r="B175" s="48" t="s">
        <v>3</v>
      </c>
      <c r="C175" s="49">
        <v>26.72</v>
      </c>
      <c r="D175" s="50">
        <v>26.723076822999996</v>
      </c>
      <c r="E175" s="51">
        <f>C175-D175</f>
        <v>-0.0030768229999971197</v>
      </c>
      <c r="F175" s="49">
        <v>51.61</v>
      </c>
      <c r="G175" s="52">
        <v>51.60575659000001</v>
      </c>
      <c r="H175" s="51">
        <f>F175-G175</f>
        <v>0.004243409999986625</v>
      </c>
      <c r="I175" s="49">
        <v>837</v>
      </c>
      <c r="J175" s="53">
        <v>837</v>
      </c>
      <c r="K175" s="54">
        <f>I175-J175</f>
        <v>0</v>
      </c>
      <c r="L175" s="49">
        <v>1330</v>
      </c>
      <c r="M175" s="55">
        <v>1330</v>
      </c>
      <c r="N175" s="54">
        <f>L175-M175</f>
        <v>0</v>
      </c>
    </row>
    <row r="176" spans="1:14" s="79" customFormat="1" ht="14.25">
      <c r="A176" s="93"/>
      <c r="B176" s="48" t="s">
        <v>4</v>
      </c>
      <c r="C176" s="49">
        <v>251.89</v>
      </c>
      <c r="D176" s="50">
        <v>251.88701532199997</v>
      </c>
      <c r="E176" s="51">
        <f>C176-D176</f>
        <v>0.002984678000018448</v>
      </c>
      <c r="F176" s="49">
        <v>302.13</v>
      </c>
      <c r="G176" s="64">
        <v>302.12530738299995</v>
      </c>
      <c r="H176" s="51">
        <f>F176-G176</f>
        <v>0.004692617000046084</v>
      </c>
      <c r="I176" s="49">
        <v>58896</v>
      </c>
      <c r="J176" s="53">
        <v>58896</v>
      </c>
      <c r="K176" s="54">
        <f>I176-J176</f>
        <v>0</v>
      </c>
      <c r="L176" s="49">
        <v>66416</v>
      </c>
      <c r="M176" s="65">
        <v>66416</v>
      </c>
      <c r="N176" s="54">
        <f>L176-M176</f>
        <v>0</v>
      </c>
    </row>
    <row r="177" spans="1:14" ht="14.25">
      <c r="A177" s="93"/>
      <c r="B177" s="48" t="s">
        <v>5</v>
      </c>
      <c r="C177" s="49">
        <v>13.39</v>
      </c>
      <c r="D177" s="50">
        <v>13.390915575000003</v>
      </c>
      <c r="E177" s="51">
        <f>C177-D177</f>
        <v>-0.0009155750000022778</v>
      </c>
      <c r="F177" s="49">
        <v>17.65</v>
      </c>
      <c r="G177" s="52">
        <v>17.6528856</v>
      </c>
      <c r="H177" s="51">
        <f>F177-G177</f>
        <v>-0.002885600000002597</v>
      </c>
      <c r="I177" s="49">
        <v>1</v>
      </c>
      <c r="J177" s="53">
        <v>1</v>
      </c>
      <c r="K177" s="54">
        <f>I177-J177</f>
        <v>0</v>
      </c>
      <c r="L177" s="49">
        <v>0</v>
      </c>
      <c r="M177" s="55">
        <v>0</v>
      </c>
      <c r="N177" s="54">
        <f>L177-M177</f>
        <v>0</v>
      </c>
    </row>
    <row r="178" spans="1:14" ht="14.25">
      <c r="A178" s="93"/>
      <c r="B178" s="48" t="s">
        <v>6</v>
      </c>
      <c r="C178" s="49">
        <v>2.33</v>
      </c>
      <c r="D178" s="50">
        <v>7.287949321000504</v>
      </c>
      <c r="E178" s="51">
        <f>C178-D178</f>
        <v>-4.957949321000504</v>
      </c>
      <c r="F178" s="49">
        <v>0.92</v>
      </c>
      <c r="G178" s="52">
        <v>0.9225825320000002</v>
      </c>
      <c r="H178" s="51">
        <f>F178-G178</f>
        <v>-0.0025825320000001373</v>
      </c>
      <c r="I178" s="49">
        <v>0</v>
      </c>
      <c r="J178" s="53">
        <v>7</v>
      </c>
      <c r="K178" s="54">
        <f>I178-J178</f>
        <v>-7</v>
      </c>
      <c r="L178" s="49">
        <v>0</v>
      </c>
      <c r="M178" s="55">
        <v>0</v>
      </c>
      <c r="N178" s="54">
        <f>L178-M178</f>
        <v>0</v>
      </c>
    </row>
    <row r="179" spans="1:14" ht="14.25">
      <c r="A179" s="93"/>
      <c r="B179" s="48" t="s">
        <v>25</v>
      </c>
      <c r="C179" s="49">
        <v>4.96</v>
      </c>
      <c r="D179" s="50">
        <v>0</v>
      </c>
      <c r="E179" s="51">
        <f>C179-D179</f>
        <v>4.96</v>
      </c>
      <c r="F179" s="49">
        <v>9.97</v>
      </c>
      <c r="G179" s="52">
        <v>9.967900884000118</v>
      </c>
      <c r="H179" s="51">
        <f>F179-G179</f>
        <v>0.0020991159998828834</v>
      </c>
      <c r="I179" s="49">
        <v>7</v>
      </c>
      <c r="J179" s="53">
        <v>0</v>
      </c>
      <c r="K179" s="54">
        <f>I179-J179</f>
        <v>7</v>
      </c>
      <c r="L179" s="49">
        <v>7</v>
      </c>
      <c r="M179" s="55">
        <v>7</v>
      </c>
      <c r="N179" s="54">
        <f>L179-M179</f>
        <v>0</v>
      </c>
    </row>
    <row r="180" spans="1:14" s="42" customFormat="1" ht="15">
      <c r="A180" s="92"/>
      <c r="B180" s="56"/>
      <c r="C180" s="57">
        <f>C175+C176+C177+C178+C179</f>
        <v>299.28999999999996</v>
      </c>
      <c r="D180" s="58">
        <f>D175+D176+D177+D178+D179</f>
        <v>299.28895704100046</v>
      </c>
      <c r="E180" s="59">
        <f>C180-D180</f>
        <v>0.0010429589995055721</v>
      </c>
      <c r="F180" s="57">
        <f>F175+F176+F177+F178+F179</f>
        <v>382.28000000000003</v>
      </c>
      <c r="G180" s="58">
        <f>G175+G176+G177+G178+G179</f>
        <v>382.27443298900005</v>
      </c>
      <c r="H180" s="59">
        <f>F180-G180</f>
        <v>0.005567010999982358</v>
      </c>
      <c r="I180" s="57">
        <f>I175+I176+I177+I178+I179</f>
        <v>59741</v>
      </c>
      <c r="J180" s="60">
        <f>J175+J176+J177+J178+J179</f>
        <v>59741</v>
      </c>
      <c r="K180" s="61">
        <f>I180-J180</f>
        <v>0</v>
      </c>
      <c r="L180" s="57">
        <f>L175+L176+L177+L178+L179</f>
        <v>67753</v>
      </c>
      <c r="M180" s="60">
        <f>M175+M176+M177+M178+M179</f>
        <v>67753</v>
      </c>
      <c r="N180" s="61">
        <f>L180-M180</f>
        <v>0</v>
      </c>
    </row>
    <row r="181" spans="1:14" ht="14.25">
      <c r="A181" s="93"/>
      <c r="B181" s="48"/>
      <c r="C181" s="49"/>
      <c r="D181" s="50"/>
      <c r="E181" s="51"/>
      <c r="F181" s="49"/>
      <c r="G181" s="52"/>
      <c r="H181" s="51"/>
      <c r="I181" s="49"/>
      <c r="J181" s="53"/>
      <c r="K181" s="54"/>
      <c r="L181" s="49"/>
      <c r="M181" s="55"/>
      <c r="N181" s="54"/>
    </row>
    <row r="182" spans="1:14" s="42" customFormat="1" ht="15">
      <c r="A182" s="92">
        <v>23</v>
      </c>
      <c r="B182" s="44" t="s">
        <v>42</v>
      </c>
      <c r="C182" s="49"/>
      <c r="D182" s="45"/>
      <c r="E182" s="62"/>
      <c r="F182" s="49"/>
      <c r="G182" s="45"/>
      <c r="H182" s="62"/>
      <c r="I182" s="49"/>
      <c r="J182" s="45"/>
      <c r="K182" s="63"/>
      <c r="L182" s="49"/>
      <c r="M182" s="45"/>
      <c r="N182" s="63"/>
    </row>
    <row r="183" spans="1:14" ht="15" customHeight="1">
      <c r="A183" s="93"/>
      <c r="B183" s="48" t="s">
        <v>3</v>
      </c>
      <c r="C183" s="49">
        <v>2.6</v>
      </c>
      <c r="D183" s="50">
        <v>2.6010642</v>
      </c>
      <c r="E183" s="51">
        <f>C183-D183</f>
        <v>-0.0010642000000000706</v>
      </c>
      <c r="F183" s="49">
        <v>2.52</v>
      </c>
      <c r="G183" s="52">
        <v>2.5243092</v>
      </c>
      <c r="H183" s="51">
        <f>F183-G183</f>
        <v>-0.004309199999999791</v>
      </c>
      <c r="I183" s="49">
        <v>86</v>
      </c>
      <c r="J183" s="53">
        <v>86</v>
      </c>
      <c r="K183" s="54">
        <f>I183-J183</f>
        <v>0</v>
      </c>
      <c r="L183" s="49">
        <v>84</v>
      </c>
      <c r="M183" s="55">
        <v>84</v>
      </c>
      <c r="N183" s="54">
        <f>L183-M183</f>
        <v>0</v>
      </c>
    </row>
    <row r="184" spans="1:14" s="79" customFormat="1" ht="14.25">
      <c r="A184" s="93"/>
      <c r="B184" s="48" t="s">
        <v>4</v>
      </c>
      <c r="C184" s="49">
        <v>459.37</v>
      </c>
      <c r="D184" s="50">
        <v>459.37112795116957</v>
      </c>
      <c r="E184" s="51">
        <f>C184-D184</f>
        <v>-0.001127951169564767</v>
      </c>
      <c r="F184" s="49">
        <v>663.83</v>
      </c>
      <c r="G184" s="52">
        <v>663.8324768749999</v>
      </c>
      <c r="H184" s="51">
        <f>F184-G184</f>
        <v>-0.0024768749998429485</v>
      </c>
      <c r="I184" s="49">
        <v>86636</v>
      </c>
      <c r="J184" s="53">
        <v>86636</v>
      </c>
      <c r="K184" s="54">
        <f>I184-J184</f>
        <v>0</v>
      </c>
      <c r="L184" s="49">
        <v>103772</v>
      </c>
      <c r="M184" s="55">
        <v>103772</v>
      </c>
      <c r="N184" s="54">
        <f>L184-M184</f>
        <v>0</v>
      </c>
    </row>
    <row r="185" spans="1:14" s="79" customFormat="1" ht="14.25">
      <c r="A185" s="93"/>
      <c r="B185" s="48" t="s">
        <v>5</v>
      </c>
      <c r="C185" s="49">
        <v>0.12</v>
      </c>
      <c r="D185" s="50">
        <v>0.11702687299999996</v>
      </c>
      <c r="E185" s="51">
        <f>C185-D185</f>
        <v>0.0029731270000000337</v>
      </c>
      <c r="F185" s="49">
        <v>0</v>
      </c>
      <c r="G185" s="52">
        <v>0.0014611259999999992</v>
      </c>
      <c r="H185" s="51">
        <f>F185-G185</f>
        <v>-0.0014611259999999992</v>
      </c>
      <c r="I185" s="49">
        <v>0</v>
      </c>
      <c r="J185" s="53">
        <v>0</v>
      </c>
      <c r="K185" s="54">
        <f>I185-J185</f>
        <v>0</v>
      </c>
      <c r="L185" s="49">
        <v>0</v>
      </c>
      <c r="M185" s="55">
        <v>0</v>
      </c>
      <c r="N185" s="54">
        <f>L185-M185</f>
        <v>0</v>
      </c>
    </row>
    <row r="186" spans="1:14" s="79" customFormat="1" ht="14.25">
      <c r="A186" s="93"/>
      <c r="B186" s="48" t="s">
        <v>6</v>
      </c>
      <c r="C186" s="49">
        <v>44.28</v>
      </c>
      <c r="D186" s="50">
        <v>45.898050184000006</v>
      </c>
      <c r="E186" s="51">
        <f>C186-D186</f>
        <v>-1.6180501840000048</v>
      </c>
      <c r="F186" s="49">
        <v>60.8</v>
      </c>
      <c r="G186" s="64">
        <v>60.803352126</v>
      </c>
      <c r="H186" s="51">
        <f>F186-G186</f>
        <v>-0.0033521260000028974</v>
      </c>
      <c r="I186" s="49">
        <v>55</v>
      </c>
      <c r="J186" s="53">
        <v>70</v>
      </c>
      <c r="K186" s="54">
        <f>I186-J186</f>
        <v>-15</v>
      </c>
      <c r="L186" s="49">
        <v>54</v>
      </c>
      <c r="M186" s="65">
        <v>54</v>
      </c>
      <c r="N186" s="54">
        <f>L186-M186</f>
        <v>0</v>
      </c>
    </row>
    <row r="187" spans="1:14" s="79" customFormat="1" ht="14.25">
      <c r="A187" s="93"/>
      <c r="B187" s="48" t="s">
        <v>25</v>
      </c>
      <c r="C187" s="49">
        <v>1.62</v>
      </c>
      <c r="D187" s="50">
        <v>0</v>
      </c>
      <c r="E187" s="51">
        <f>C187-D187</f>
        <v>1.62</v>
      </c>
      <c r="F187" s="49">
        <v>0.31</v>
      </c>
      <c r="G187" s="52">
        <v>0.314748269</v>
      </c>
      <c r="H187" s="51">
        <f>F187-G187</f>
        <v>-0.004748269000000027</v>
      </c>
      <c r="I187" s="49">
        <v>15</v>
      </c>
      <c r="J187" s="53">
        <v>0</v>
      </c>
      <c r="K187" s="54">
        <f>I187-J187</f>
        <v>15</v>
      </c>
      <c r="L187" s="49">
        <v>7</v>
      </c>
      <c r="M187" s="55">
        <v>7</v>
      </c>
      <c r="N187" s="54">
        <f>L187-M187</f>
        <v>0</v>
      </c>
    </row>
    <row r="188" spans="1:14" s="76" customFormat="1" ht="15">
      <c r="A188" s="92"/>
      <c r="B188" s="56"/>
      <c r="C188" s="57">
        <f>C183+C184+C185+C186+C187</f>
        <v>507.99</v>
      </c>
      <c r="D188" s="58">
        <f>D183+D184+D185+D186+D187</f>
        <v>507.98726920816955</v>
      </c>
      <c r="E188" s="59">
        <f>C188-D188</f>
        <v>0.0027307918304586565</v>
      </c>
      <c r="F188" s="57">
        <f>F183+F184+F185+F186+F187</f>
        <v>727.4599999999999</v>
      </c>
      <c r="G188" s="58">
        <f>G183+G184+G185+G186+G187</f>
        <v>727.4763475959999</v>
      </c>
      <c r="H188" s="59">
        <f>F188-G188</f>
        <v>-0.016347595999945952</v>
      </c>
      <c r="I188" s="57">
        <f>I183+I184+I185+I186+I187</f>
        <v>86792</v>
      </c>
      <c r="J188" s="60">
        <f>J183+J184+J185+J186+J187</f>
        <v>86792</v>
      </c>
      <c r="K188" s="61">
        <f>I188-J188</f>
        <v>0</v>
      </c>
      <c r="L188" s="57">
        <f>L183+L184+L185+L186+L187</f>
        <v>103917</v>
      </c>
      <c r="M188" s="60">
        <f>M183+M184+M185+M186+M187</f>
        <v>103917</v>
      </c>
      <c r="N188" s="61">
        <f>L188-M188</f>
        <v>0</v>
      </c>
    </row>
    <row r="189" spans="1:14" s="79" customFormat="1" ht="14.25">
      <c r="A189" s="93"/>
      <c r="B189" s="48"/>
      <c r="C189" s="49"/>
      <c r="D189" s="50"/>
      <c r="E189" s="51"/>
      <c r="F189" s="49"/>
      <c r="G189" s="52"/>
      <c r="H189" s="51"/>
      <c r="I189" s="49"/>
      <c r="J189" s="53"/>
      <c r="K189" s="54"/>
      <c r="L189" s="49"/>
      <c r="M189" s="55"/>
      <c r="N189" s="54"/>
    </row>
    <row r="190" spans="1:14" s="76" customFormat="1" ht="15">
      <c r="A190" s="56"/>
      <c r="B190" s="44" t="s">
        <v>10</v>
      </c>
      <c r="C190" s="49"/>
      <c r="D190" s="45"/>
      <c r="E190" s="62"/>
      <c r="F190" s="49"/>
      <c r="G190" s="45"/>
      <c r="H190" s="62"/>
      <c r="I190" s="49"/>
      <c r="J190" s="45"/>
      <c r="K190" s="63"/>
      <c r="L190" s="49"/>
      <c r="M190" s="45"/>
      <c r="N190" s="63"/>
    </row>
    <row r="191" spans="1:14" ht="14.25">
      <c r="A191" s="48"/>
      <c r="B191" s="48" t="s">
        <v>3</v>
      </c>
      <c r="C191" s="94">
        <f>C7+C15+C23+C31+C39+C47+C55+C63+C71+C79+C87+C95+C103+C111+C119+C127+C135+C143+C151+C159+C167+C175+C183</f>
        <v>2099.4699999999993</v>
      </c>
      <c r="D191" s="94">
        <f>D7+D15+D23+D31+D39+D47+D55+D63+D71+D79+D87+D95+D103+D111+D119+D127+D135+D143+D151+D159+D167+D175+D183</f>
        <v>2099.482296857911</v>
      </c>
      <c r="E191" s="51">
        <f>C191-D191</f>
        <v>-0.012296857911678671</v>
      </c>
      <c r="F191" s="94">
        <f>F7+F15+F23+F31+F39+F47+F55+F63+F71+F79+F87+F95+F103+F111+F119+F127+F135+F143+F151+F159+F167+F175+F183</f>
        <v>2548.0100000000007</v>
      </c>
      <c r="G191" s="94">
        <f>G7+G15+G23+G31+G39+G47+G55+G63+G71+G79+G87+G95+G103+G111+G119+G127+G135+G143+G151+G159+G167+G175+G183</f>
        <v>2547.9452350367915</v>
      </c>
      <c r="H191" s="51">
        <f>F191-G191</f>
        <v>0.06476496320919978</v>
      </c>
      <c r="I191" s="95">
        <f>I7+I15+I23+I31+I39+I47+I55+I63+I71+I79+I87+I95+I103+I111+I119+I127+I135+I143+I151+I159+I167+I175+I183</f>
        <v>218649</v>
      </c>
      <c r="J191" s="95">
        <f>J7+J15+J23+J31+J39+J47+J55+J63+J71+J79+J87+J95+J103+J111+J119+J127+J135+J143+J151+J159+J167+J175+J183</f>
        <v>218649</v>
      </c>
      <c r="K191" s="54">
        <f>I191-J191</f>
        <v>0</v>
      </c>
      <c r="L191" s="95">
        <f>L7+L15+L23+L31+L39+L47+L55+L63+L71+L79+L87+L95+L103+L111+L119+L127+L135+L143+L151+L159+L167+L175+L183</f>
        <v>111816</v>
      </c>
      <c r="M191" s="95">
        <f>M7+M15+M23+M31+M39+M47+M55+M63+M71+M79+M87+M95+M103+M111+M119+M127+M135+M143+M151+M159+M167+M175+M183</f>
        <v>111808</v>
      </c>
      <c r="N191" s="54">
        <f>L191-M191</f>
        <v>8</v>
      </c>
    </row>
    <row r="192" spans="1:14" ht="14.25">
      <c r="A192" s="48"/>
      <c r="B192" s="48" t="s">
        <v>4</v>
      </c>
      <c r="C192" s="94">
        <f>C8+C16+C24+C32+C40+C48+C56+C64+C72+C80+C88+C96+C104+C112+C120+C128+C136+C144+C152+C160+C168+C176+C184</f>
        <v>14076.94</v>
      </c>
      <c r="D192" s="94">
        <f>D8+D16+D24+D32+D40+D48+D56+D64+D72+D80+D88+D96+D104+D112+D120+D128+D136+D144+D152+D160+D168+D176+D184</f>
        <v>14076.921407537175</v>
      </c>
      <c r="E192" s="51">
        <f>C192-D192</f>
        <v>0.018592462825836265</v>
      </c>
      <c r="F192" s="94">
        <f>F8+F16+F24+F32+F40+F48+F56+F64+F72+F80+F88+F96+F104+F112+F120+F128+F136+F144+F152+F160+F168+F176+F184</f>
        <v>19049.410000000003</v>
      </c>
      <c r="G192" s="94">
        <f>G8+G16+G24+G32+G40+G48+G56+G64+G72+G80+G88+G96+G104+G112+G120+G128+G136+G144+G152+G160+G168+G176+G184</f>
        <v>19050.063776368137</v>
      </c>
      <c r="H192" s="51">
        <f>F192-G192</f>
        <v>-0.6537763681335491</v>
      </c>
      <c r="I192" s="95">
        <f>I8+I16+I24+I32+I40+I48+I56+I64+I72+I80+I88+I96+I104+I112+I120+I128+I136+I144+I152+I160+I168+I176+I184</f>
        <v>3161443</v>
      </c>
      <c r="J192" s="95">
        <f>J8+J16+J24+J32+J40+J48+J56+J64+J72+J80+J88+J96+J104+J112+J120+J128+J136+J144+J152+J160+J168+J176+J184</f>
        <v>3161440</v>
      </c>
      <c r="K192" s="54">
        <f>I192-J192</f>
        <v>3</v>
      </c>
      <c r="L192" s="95">
        <f>L8+L16+L24+L32+L40+L48+L56+L64+L72+L80+L88+L96+L104+L112+L120+L128+L136+L144+L152+L160+L168+L176+L184</f>
        <v>3713563</v>
      </c>
      <c r="M192" s="95">
        <f>M8+M16+M24+M32+M40+M48+M56+M64+M72+M80+M88+M96+M104+M112+M120+M128+M136+M144+M152+M160+M168+M176+M184</f>
        <v>3713558</v>
      </c>
      <c r="N192" s="54">
        <f>L192-M192</f>
        <v>5</v>
      </c>
    </row>
    <row r="193" spans="1:14" ht="14.25">
      <c r="A193" s="48"/>
      <c r="B193" s="48" t="s">
        <v>5</v>
      </c>
      <c r="C193" s="94">
        <f>C9+C17+C25+C33+C41+C49+C57+C65+C73+C81+C89+C97+C105+C113+C121+C129+C137+C145+C153+C161+C169+C177+C185</f>
        <v>8296.87</v>
      </c>
      <c r="D193" s="94">
        <f>D9+D17+D25+D33+D41+D49+D57+D65+D73+D81+D89+D97+D105+D113+D121+D129+D137+D145+D153+D161+D169+D177+D185</f>
        <v>9080.343056236521</v>
      </c>
      <c r="E193" s="51">
        <f>C193-D193</f>
        <v>-783.4730562365203</v>
      </c>
      <c r="F193" s="94">
        <f>F9+F17+F25+F33+F41+F49+F57+F65+F73+F81+F89+F97+F105+F113+F121+F129+F137+F145+F153+F161+F169+F177+F185</f>
        <v>8793.699999999999</v>
      </c>
      <c r="G193" s="94">
        <f>G9+G17+G25+G33+G41+G49+G57+G65+G73+G81+G89+G97+G105+G113+G121+G129+G137+G145+G153+G161+G169+G177+G185</f>
        <v>8793.692373366428</v>
      </c>
      <c r="H193" s="51">
        <f>F193-G193</f>
        <v>0.00762663357090787</v>
      </c>
      <c r="I193" s="95">
        <f>I9+I17+I25+I33+I41+I49+I57+I65+I73+I81+I89+I97+I105+I113+I121+I129+I137+I145+I153+I161+I169+I177+I185</f>
        <v>394</v>
      </c>
      <c r="J193" s="95">
        <f>J9+J17+J25+J33+J41+J49+J57+J65+J73+J81+J89+J97+J105+J113+J121+J129+J137+J145+J153+J161+J169+J177+J185</f>
        <v>1607</v>
      </c>
      <c r="K193" s="54">
        <f>I193-J193</f>
        <v>-1213</v>
      </c>
      <c r="L193" s="95">
        <f>L9+L17+L25+L33+L41+L49+L57+L65+L73+L81+L89+L97+L105+L113+L121+L129+L137+L145+L153+L161+L169+L177+L185</f>
        <v>549</v>
      </c>
      <c r="M193" s="95">
        <f>M9+M17+M25+M33+M41+M49+M57+M65+M73+M81+M89+M97+M105+M113+M121+M129+M137+M145+M153+M161+M169+M177+M185</f>
        <v>549</v>
      </c>
      <c r="N193" s="54">
        <f>L193-M193</f>
        <v>0</v>
      </c>
    </row>
    <row r="194" spans="1:14" ht="14.25">
      <c r="A194" s="48"/>
      <c r="B194" s="48" t="s">
        <v>6</v>
      </c>
      <c r="C194" s="94">
        <f>C10+C18+C26+C34+C42+C50+C58+C66+C74+C82+C90+C98+C106+C114+C122+C130+C138+C146+C154+C162+C170+C178+C186</f>
        <v>1724.6199999999997</v>
      </c>
      <c r="D194" s="94">
        <f>D10+D18+D26+D34+D42+D50+D58+D66+D74+D82+D90+D98+D106+D114+D122+D130+D138+D146+D154+D162+D170+D178+D186</f>
        <v>2884.765414375703</v>
      </c>
      <c r="E194" s="51">
        <f>C194-D194</f>
        <v>-1160.1454143757035</v>
      </c>
      <c r="F194" s="94">
        <f>F10+F18+F26+F34+F42+F50+F58+F66+F74+F82+F90+F98+F106+F114+F122+F130+F138+F146+F154+F162+F170+F178+F186</f>
        <v>398.84000000000003</v>
      </c>
      <c r="G194" s="94">
        <f>G10+G18+G26+G34+G42+G50+G58+G66+G74+G82+G90+G98+G106+G114+G122+G130+G138+G146+G154+G162+G170+G178+G186</f>
        <v>398.8583276256695</v>
      </c>
      <c r="H194" s="51">
        <f>F194-G194</f>
        <v>-0.018327625669485315</v>
      </c>
      <c r="I194" s="95">
        <f>I10+I18+I26+I34+I42+I50+I58+I66+I74+I82+I90+I98+I106+I114+I122+I130+I138+I146+I154+I162+I170+I178+I186</f>
        <v>428</v>
      </c>
      <c r="J194" s="95">
        <f>J10+J18+J26+J34+J42+J50+J58+J66+J74+J82+J90+J98+J106+J114+J122+J130+J138+J146+J154+J162+J170+J178+J186</f>
        <v>2364</v>
      </c>
      <c r="K194" s="54">
        <f>I194-J194</f>
        <v>-1936</v>
      </c>
      <c r="L194" s="95">
        <f>L10+L18+L26+L34+L42+L50+L58+L66+L74+L82+L90+L98+L106+L114+L122+L130+L138+L146+L154+L162+L170+L178+L186</f>
        <v>375</v>
      </c>
      <c r="M194" s="95">
        <f>M10+M18+M26+M34+M42+M50+M58+M66+M74+M82+M90+M98+M106+M114+M122+M130+M138+M146+M154+M162+M170+M178+M186</f>
        <v>375</v>
      </c>
      <c r="N194" s="54">
        <f>L194-M194</f>
        <v>0</v>
      </c>
    </row>
    <row r="195" spans="1:14" ht="14.25">
      <c r="A195" s="48"/>
      <c r="B195" s="48" t="s">
        <v>25</v>
      </c>
      <c r="C195" s="94">
        <f>C11+C19+C27+C35+C43+C51+C59+C67+C75+C83+C91+C99+C107+C115+C123+C131+C139+C147+C155+C163+C171+C179+C187</f>
        <v>1672.3999999999999</v>
      </c>
      <c r="D195" s="94">
        <f>D11+D19+D27+D35+D43+D51+D59+D67+D75+D83+D91+D99+D107+D115+D123+D131+D139+D147+D155+D163+D171+D179+D187</f>
        <v>0</v>
      </c>
      <c r="E195" s="51">
        <f>C195-D195</f>
        <v>1672.3999999999999</v>
      </c>
      <c r="F195" s="94">
        <f>F11+F19+F27+F35+F43+F51+F59+F67+F75+F83+F91+F99+F107+F115+F123+F131+F139+F147+F155+F163+F171+F179+F187</f>
        <v>1831.79</v>
      </c>
      <c r="G195" s="94">
        <f>G11+G19+G27+G35+G43+G51+G59+G67+G75+G83+G91+G99+G107+G115+G123+G131+G139+G147+G155+G163+G171+G179+G187</f>
        <v>1831.7746631856198</v>
      </c>
      <c r="H195" s="51">
        <f>F195-G195</f>
        <v>0.015336814380134456</v>
      </c>
      <c r="I195" s="95">
        <f>I11+I19+I27+I35+I43+I51+I59+I67+I75+I83+I91+I99+I107+I115+I123+I131+I139+I147+I155+I163+I171+I179+I187</f>
        <v>2205</v>
      </c>
      <c r="J195" s="95">
        <f>J11+J19+J27+J35+J43+J51+J59+J67+J75+J83+J91+J99+J107+J115+J123+J131+J139+J147+J155+J163+J171+J179+J187</f>
        <v>0</v>
      </c>
      <c r="K195" s="54">
        <f>I195-J195</f>
        <v>2205</v>
      </c>
      <c r="L195" s="95">
        <f>L11+L19+L27+L35+L43+L51+L59+L67+L75+L83+L91+L99+L107+L115+L123+L131+L139+L147+L155+L163+L171+L179+L187</f>
        <v>3504</v>
      </c>
      <c r="M195" s="95">
        <f>M11+M19+M27+M35+M43+M51+M59+M67+M75+M83+M91+M99+M107+M115+M123+M131+M139+M147+M155+M163+M171+M179+M187</f>
        <v>3504</v>
      </c>
      <c r="N195" s="54">
        <f>L195-M195</f>
        <v>0</v>
      </c>
    </row>
    <row r="196" spans="1:14" s="42" customFormat="1" ht="15">
      <c r="A196" s="56"/>
      <c r="B196" s="56"/>
      <c r="C196" s="57">
        <f>C191+C192+C193+C194+C195</f>
        <v>27870.3</v>
      </c>
      <c r="D196" s="58">
        <f>D191+D192+D193+D194+D195</f>
        <v>28141.51217500731</v>
      </c>
      <c r="E196" s="59">
        <f>C196-D196</f>
        <v>-271.21217500730927</v>
      </c>
      <c r="F196" s="57">
        <f>F191+F192+F193+F194+F195</f>
        <v>32621.750000000004</v>
      </c>
      <c r="G196" s="58">
        <f>G191+G192+G193+G194+G195</f>
        <v>32622.334375582643</v>
      </c>
      <c r="H196" s="59">
        <f>F196-G196</f>
        <v>-0.5843755826390407</v>
      </c>
      <c r="I196" s="57">
        <f>I191+I192+I193+I194+I195</f>
        <v>3383119</v>
      </c>
      <c r="J196" s="60">
        <f>J191+J192+J193+J194+J195</f>
        <v>3384060</v>
      </c>
      <c r="K196" s="61">
        <f>I196-J196</f>
        <v>-941</v>
      </c>
      <c r="L196" s="57">
        <f>L191+L192+L193+L194+L195</f>
        <v>3829807</v>
      </c>
      <c r="M196" s="60">
        <f>M191+M192+M193+M194+M195</f>
        <v>3829794</v>
      </c>
      <c r="N196" s="61">
        <f>L196-M196</f>
        <v>13</v>
      </c>
    </row>
    <row r="197" spans="1:14" ht="14.25">
      <c r="A197" s="48"/>
      <c r="B197" s="48"/>
      <c r="C197" s="49"/>
      <c r="D197" s="74"/>
      <c r="E197" s="87"/>
      <c r="F197" s="49"/>
      <c r="G197" s="52"/>
      <c r="H197" s="87"/>
      <c r="I197" s="49"/>
      <c r="J197" s="75"/>
      <c r="K197" s="88"/>
      <c r="L197" s="49"/>
      <c r="M197" s="55"/>
      <c r="N197" s="88"/>
    </row>
    <row r="198" spans="1:14" s="42" customFormat="1" ht="15">
      <c r="A198" s="43">
        <v>24</v>
      </c>
      <c r="B198" s="44" t="s">
        <v>1</v>
      </c>
      <c r="C198" s="49"/>
      <c r="D198" s="45"/>
      <c r="E198" s="62"/>
      <c r="F198" s="49"/>
      <c r="G198" s="45"/>
      <c r="H198" s="62"/>
      <c r="I198" s="49"/>
      <c r="J198" s="45"/>
      <c r="K198" s="63"/>
      <c r="L198" s="49"/>
      <c r="M198" s="45"/>
      <c r="N198" s="63"/>
    </row>
    <row r="199" spans="1:14" ht="14.25">
      <c r="A199" s="48"/>
      <c r="B199" s="48" t="s">
        <v>3</v>
      </c>
      <c r="C199" s="49">
        <v>17254.31</v>
      </c>
      <c r="D199" s="50">
        <v>17254.310500000003</v>
      </c>
      <c r="E199" s="51">
        <f>C199-D199</f>
        <v>-0.0005000000019208528</v>
      </c>
      <c r="F199" s="49">
        <v>19679.86</v>
      </c>
      <c r="G199" s="52">
        <v>19679.8576045</v>
      </c>
      <c r="H199" s="51">
        <f>F199-G199</f>
        <v>0.002395499999693129</v>
      </c>
      <c r="I199" s="49">
        <v>778671</v>
      </c>
      <c r="J199" s="75">
        <v>778671</v>
      </c>
      <c r="K199" s="54">
        <f>I199-J199</f>
        <v>0</v>
      </c>
      <c r="L199" s="49">
        <v>779922</v>
      </c>
      <c r="M199" s="55">
        <v>779922</v>
      </c>
      <c r="N199" s="54">
        <f>L199-M199</f>
        <v>0</v>
      </c>
    </row>
    <row r="200" spans="1:14" ht="14.25">
      <c r="A200" s="48"/>
      <c r="B200" s="48" t="s">
        <v>4</v>
      </c>
      <c r="C200" s="49">
        <v>11841.89</v>
      </c>
      <c r="D200" s="50">
        <v>11841.886499999999</v>
      </c>
      <c r="E200" s="51">
        <f>C200-D200</f>
        <v>0.003500000000713044</v>
      </c>
      <c r="F200" s="49">
        <v>13830.67</v>
      </c>
      <c r="G200" s="52">
        <v>13830.665476499998</v>
      </c>
      <c r="H200" s="51">
        <f>F200-G200</f>
        <v>0.004523500001596403</v>
      </c>
      <c r="I200" s="49">
        <v>9619908</v>
      </c>
      <c r="J200" s="75">
        <v>9619908</v>
      </c>
      <c r="K200" s="54">
        <f>I200-J200</f>
        <v>0</v>
      </c>
      <c r="L200" s="49">
        <v>10441497</v>
      </c>
      <c r="M200" s="55">
        <v>10441497</v>
      </c>
      <c r="N200" s="54">
        <f>L200-M200</f>
        <v>0</v>
      </c>
    </row>
    <row r="201" spans="1:14" ht="14.25">
      <c r="A201" s="48"/>
      <c r="B201" s="48" t="s">
        <v>5</v>
      </c>
      <c r="C201" s="49">
        <v>43158.07</v>
      </c>
      <c r="D201" s="50">
        <v>43158.069747805</v>
      </c>
      <c r="E201" s="51">
        <f>C201-D201</f>
        <v>0.00025219500093953684</v>
      </c>
      <c r="F201" s="49">
        <v>54772.01</v>
      </c>
      <c r="G201" s="52">
        <v>54772.006939041</v>
      </c>
      <c r="H201" s="51">
        <f>F201-G201</f>
        <v>0.0030609590030508116</v>
      </c>
      <c r="I201" s="49">
        <v>413</v>
      </c>
      <c r="J201" s="75">
        <v>413</v>
      </c>
      <c r="K201" s="54">
        <f>I201-J201</f>
        <v>0</v>
      </c>
      <c r="L201" s="49">
        <v>457</v>
      </c>
      <c r="M201" s="55">
        <v>457</v>
      </c>
      <c r="N201" s="54">
        <f>L201-M201</f>
        <v>0</v>
      </c>
    </row>
    <row r="202" spans="1:14" ht="14.25">
      <c r="A202" s="48"/>
      <c r="B202" s="48" t="s">
        <v>6</v>
      </c>
      <c r="C202" s="49">
        <v>2699.45</v>
      </c>
      <c r="D202" s="50">
        <v>3008.8186554510003</v>
      </c>
      <c r="E202" s="51">
        <f>C202-D202</f>
        <v>-309.36865545100045</v>
      </c>
      <c r="F202" s="49">
        <v>1509.21</v>
      </c>
      <c r="G202" s="52">
        <v>1509.2056919190002</v>
      </c>
      <c r="H202" s="51">
        <f>F202-G202</f>
        <v>0.004308080999862796</v>
      </c>
      <c r="I202" s="49">
        <v>1839</v>
      </c>
      <c r="J202" s="75">
        <v>16210</v>
      </c>
      <c r="K202" s="54">
        <f>I202-J202</f>
        <v>-14371</v>
      </c>
      <c r="L202" s="49">
        <v>2045</v>
      </c>
      <c r="M202" s="55">
        <v>2045</v>
      </c>
      <c r="N202" s="54">
        <f>L202-M202</f>
        <v>0</v>
      </c>
    </row>
    <row r="203" spans="1:14" ht="14.25">
      <c r="A203" s="48"/>
      <c r="B203" s="48" t="s">
        <v>25</v>
      </c>
      <c r="C203" s="49">
        <v>309.37</v>
      </c>
      <c r="D203" s="50">
        <v>0</v>
      </c>
      <c r="E203" s="51">
        <f>C203-D203</f>
        <v>309.37</v>
      </c>
      <c r="F203" s="49">
        <v>522.52</v>
      </c>
      <c r="G203" s="52">
        <v>522.519233336</v>
      </c>
      <c r="H203" s="51">
        <f>F203-G203</f>
        <v>0.00076666400002523</v>
      </c>
      <c r="I203" s="49">
        <v>14371</v>
      </c>
      <c r="J203" s="75">
        <v>0</v>
      </c>
      <c r="K203" s="54">
        <f>I203-J203</f>
        <v>14371</v>
      </c>
      <c r="L203" s="49">
        <v>14008</v>
      </c>
      <c r="M203" s="55">
        <v>14008</v>
      </c>
      <c r="N203" s="54">
        <f>L203-M203</f>
        <v>0</v>
      </c>
    </row>
    <row r="204" spans="1:14" s="42" customFormat="1" ht="15">
      <c r="A204" s="56"/>
      <c r="B204" s="56"/>
      <c r="C204" s="57">
        <f>C199+C200+C201+C202+C203</f>
        <v>75263.09</v>
      </c>
      <c r="D204" s="58">
        <f>D199+D200+D201+D202+D203</f>
        <v>75263.085403256</v>
      </c>
      <c r="E204" s="59">
        <f>C204-D204</f>
        <v>0.004596743994625285</v>
      </c>
      <c r="F204" s="57">
        <f>F199+F200+F201+F202+F203</f>
        <v>90314.27000000002</v>
      </c>
      <c r="G204" s="58">
        <f>G199+G200+G201+G202+G203</f>
        <v>90314.25494529601</v>
      </c>
      <c r="H204" s="59">
        <f>F204-G204</f>
        <v>0.015054704010253772</v>
      </c>
      <c r="I204" s="57">
        <f>I199+I200+I201+I202+I203</f>
        <v>10415202</v>
      </c>
      <c r="J204" s="60">
        <f>J199+J200+J201+J202+J203</f>
        <v>10415202</v>
      </c>
      <c r="K204" s="61">
        <f>I204-J204</f>
        <v>0</v>
      </c>
      <c r="L204" s="57">
        <f>L199+L200+L201+L202+L203</f>
        <v>11237929</v>
      </c>
      <c r="M204" s="60">
        <f>M199+M200+M201+M202+M203</f>
        <v>11237929</v>
      </c>
      <c r="N204" s="61">
        <f>L204-M204</f>
        <v>0</v>
      </c>
    </row>
    <row r="205" spans="1:14" ht="14.25">
      <c r="A205" s="48"/>
      <c r="B205" s="48"/>
      <c r="C205" s="49"/>
      <c r="D205" s="50"/>
      <c r="E205" s="51"/>
      <c r="F205" s="49"/>
      <c r="G205" s="52"/>
      <c r="H205" s="51"/>
      <c r="I205" s="49"/>
      <c r="J205" s="75"/>
      <c r="K205" s="54"/>
      <c r="L205" s="49"/>
      <c r="M205" s="55"/>
      <c r="N205" s="54"/>
    </row>
    <row r="206" spans="1:14" s="42" customFormat="1" ht="15">
      <c r="A206" s="56"/>
      <c r="B206" s="44" t="s">
        <v>11</v>
      </c>
      <c r="C206" s="57"/>
      <c r="D206" s="45"/>
      <c r="E206" s="62"/>
      <c r="F206" s="57"/>
      <c r="G206" s="45"/>
      <c r="H206" s="62"/>
      <c r="I206" s="57"/>
      <c r="J206" s="45"/>
      <c r="K206" s="63"/>
      <c r="L206" s="57"/>
      <c r="M206" s="45"/>
      <c r="N206" s="63"/>
    </row>
    <row r="207" spans="1:14" ht="14.25">
      <c r="A207" s="48"/>
      <c r="B207" s="48" t="s">
        <v>3</v>
      </c>
      <c r="C207" s="74">
        <f>C191+C199</f>
        <v>19353.78</v>
      </c>
      <c r="D207" s="74">
        <f>D191+D199</f>
        <v>19353.792796857913</v>
      </c>
      <c r="E207" s="51">
        <f>C207-D207</f>
        <v>-0.012796857914509019</v>
      </c>
      <c r="F207" s="74">
        <f>F191+F199</f>
        <v>22227.870000000003</v>
      </c>
      <c r="G207" s="74">
        <f>G191+G199</f>
        <v>22227.80283953679</v>
      </c>
      <c r="H207" s="51">
        <f>F207-G207</f>
        <v>0.06716046321162139</v>
      </c>
      <c r="I207" s="75">
        <f>I191+I199</f>
        <v>997320</v>
      </c>
      <c r="J207" s="75">
        <f>J191+J199</f>
        <v>997320</v>
      </c>
      <c r="K207" s="54">
        <f>I207-J207</f>
        <v>0</v>
      </c>
      <c r="L207" s="75">
        <f>L191+L199</f>
        <v>891738</v>
      </c>
      <c r="M207" s="75">
        <f>M191+M199</f>
        <v>891730</v>
      </c>
      <c r="N207" s="54">
        <f>L207-M207</f>
        <v>8</v>
      </c>
    </row>
    <row r="208" spans="1:14" ht="14.25">
      <c r="A208" s="48"/>
      <c r="B208" s="48" t="s">
        <v>4</v>
      </c>
      <c r="C208" s="74">
        <f>C192+C200</f>
        <v>25918.83</v>
      </c>
      <c r="D208" s="74">
        <f>D192+D200</f>
        <v>25918.80790753717</v>
      </c>
      <c r="E208" s="51">
        <f>C208-D208</f>
        <v>0.022092462830187287</v>
      </c>
      <c r="F208" s="74">
        <f>F192+F200</f>
        <v>32880.08</v>
      </c>
      <c r="G208" s="74">
        <f>G192+G200</f>
        <v>32880.729252868136</v>
      </c>
      <c r="H208" s="51">
        <f>F208-G208</f>
        <v>-0.6492528681337717</v>
      </c>
      <c r="I208" s="75">
        <f>I192+I200</f>
        <v>12781351</v>
      </c>
      <c r="J208" s="75">
        <f>J192+J200</f>
        <v>12781348</v>
      </c>
      <c r="K208" s="54">
        <f>I208-J208</f>
        <v>3</v>
      </c>
      <c r="L208" s="75">
        <f>L192+L200</f>
        <v>14155060</v>
      </c>
      <c r="M208" s="75">
        <f>M192+M200</f>
        <v>14155055</v>
      </c>
      <c r="N208" s="54">
        <f>L208-M208</f>
        <v>5</v>
      </c>
    </row>
    <row r="209" spans="1:14" ht="14.25">
      <c r="A209" s="48"/>
      <c r="B209" s="48" t="s">
        <v>5</v>
      </c>
      <c r="C209" s="74">
        <f>C193+C201</f>
        <v>51454.94</v>
      </c>
      <c r="D209" s="74">
        <f>D193+D201</f>
        <v>52238.41280404152</v>
      </c>
      <c r="E209" s="51">
        <f>C209-D209</f>
        <v>-783.4728040415212</v>
      </c>
      <c r="F209" s="74">
        <f>F193+F201</f>
        <v>63565.71</v>
      </c>
      <c r="G209" s="74">
        <f>G193+G201</f>
        <v>63565.69931240743</v>
      </c>
      <c r="H209" s="51">
        <f>F209-G209</f>
        <v>0.010687592570320703</v>
      </c>
      <c r="I209" s="75">
        <f>I193+I201</f>
        <v>807</v>
      </c>
      <c r="J209" s="75">
        <f>J193+J201</f>
        <v>2020</v>
      </c>
      <c r="K209" s="54">
        <f>I209-J209</f>
        <v>-1213</v>
      </c>
      <c r="L209" s="75">
        <f>L193+L201</f>
        <v>1006</v>
      </c>
      <c r="M209" s="75">
        <f>M193+M201</f>
        <v>1006</v>
      </c>
      <c r="N209" s="54">
        <f>L209-M209</f>
        <v>0</v>
      </c>
    </row>
    <row r="210" spans="1:14" ht="14.25">
      <c r="A210" s="48"/>
      <c r="B210" s="48" t="s">
        <v>6</v>
      </c>
      <c r="C210" s="74">
        <f>C194+C202</f>
        <v>4424.07</v>
      </c>
      <c r="D210" s="74">
        <f>D194+D202</f>
        <v>5893.584069826704</v>
      </c>
      <c r="E210" s="51">
        <f>C210-D210</f>
        <v>-1469.5140698267041</v>
      </c>
      <c r="F210" s="74">
        <f>F194+F202</f>
        <v>1908.0500000000002</v>
      </c>
      <c r="G210" s="74">
        <f>G194+G202</f>
        <v>1908.0640195446697</v>
      </c>
      <c r="H210" s="51">
        <f>F210-G210</f>
        <v>-0.014019544669508832</v>
      </c>
      <c r="I210" s="75">
        <f>I194+I202</f>
        <v>2267</v>
      </c>
      <c r="J210" s="75">
        <f>J194+J202</f>
        <v>18574</v>
      </c>
      <c r="K210" s="54">
        <f>I210-J210</f>
        <v>-16307</v>
      </c>
      <c r="L210" s="75">
        <f>L194+L202</f>
        <v>2420</v>
      </c>
      <c r="M210" s="75">
        <f>M194+M202</f>
        <v>2420</v>
      </c>
      <c r="N210" s="54">
        <f>L210-M210</f>
        <v>0</v>
      </c>
    </row>
    <row r="211" spans="1:14" ht="14.25">
      <c r="A211" s="48"/>
      <c r="B211" s="48" t="s">
        <v>25</v>
      </c>
      <c r="C211" s="74">
        <f>C195+C203</f>
        <v>1981.77</v>
      </c>
      <c r="D211" s="74">
        <f>D195+D203</f>
        <v>0</v>
      </c>
      <c r="E211" s="51">
        <f>C211-D211</f>
        <v>1981.77</v>
      </c>
      <c r="F211" s="74">
        <f>F195+F203</f>
        <v>2354.31</v>
      </c>
      <c r="G211" s="74">
        <f>G195+G203</f>
        <v>2354.29389652162</v>
      </c>
      <c r="H211" s="51">
        <f>F211-G211</f>
        <v>0.016103478380046</v>
      </c>
      <c r="I211" s="75">
        <f>I195+I203</f>
        <v>16576</v>
      </c>
      <c r="J211" s="75">
        <f>J195+J203</f>
        <v>0</v>
      </c>
      <c r="K211" s="54">
        <f>I211-J211</f>
        <v>16576</v>
      </c>
      <c r="L211" s="75">
        <f>L195+L203</f>
        <v>17512</v>
      </c>
      <c r="M211" s="75">
        <f>M195+M203</f>
        <v>17512</v>
      </c>
      <c r="N211" s="54">
        <f>L211-M211</f>
        <v>0</v>
      </c>
    </row>
    <row r="212" spans="1:14" s="42" customFormat="1" ht="15">
      <c r="A212" s="56"/>
      <c r="B212" s="56"/>
      <c r="C212" s="57">
        <f>C207+C208+C209+C210+C211</f>
        <v>103133.39</v>
      </c>
      <c r="D212" s="58">
        <f>D207+D208+D209+D210+D211</f>
        <v>103404.5975782633</v>
      </c>
      <c r="E212" s="59">
        <f>C212-D212</f>
        <v>-271.20757826330373</v>
      </c>
      <c r="F212" s="57">
        <f>F207+F208+F209+F210+F211</f>
        <v>122936.02</v>
      </c>
      <c r="G212" s="58">
        <f>G207+G208+G209+G210+G211</f>
        <v>122936.58932087866</v>
      </c>
      <c r="H212" s="59">
        <f>F212-G212</f>
        <v>-0.5693208786542527</v>
      </c>
      <c r="I212" s="57">
        <f>I207+I208+I209+I210+I211</f>
        <v>13798321</v>
      </c>
      <c r="J212" s="60">
        <f>J207+J208+J209+J210+J211</f>
        <v>13799262</v>
      </c>
      <c r="K212" s="61">
        <f>I212-J212</f>
        <v>-941</v>
      </c>
      <c r="L212" s="57">
        <f>L207+L208+L209+L210+L211</f>
        <v>15067736</v>
      </c>
      <c r="M212" s="60">
        <f>M207+M208+M209+M210+M211</f>
        <v>15067723</v>
      </c>
      <c r="N212" s="61">
        <f>L212-M212</f>
        <v>13</v>
      </c>
    </row>
    <row r="213" spans="1:14" ht="14.25">
      <c r="A213" s="48"/>
      <c r="B213" s="48"/>
      <c r="C213" s="40"/>
      <c r="D213" s="52"/>
      <c r="E213" s="52"/>
      <c r="F213" s="40"/>
      <c r="G213" s="52"/>
      <c r="H213" s="52"/>
      <c r="I213" s="40"/>
      <c r="J213" s="55"/>
      <c r="K213" s="55"/>
      <c r="L213" s="40"/>
      <c r="M213" s="55"/>
      <c r="N213" s="40"/>
    </row>
    <row r="214" spans="1:13" ht="14.25">
      <c r="A214" s="96"/>
      <c r="B214" s="96"/>
      <c r="C214" s="89"/>
      <c r="D214" s="97"/>
      <c r="E214" s="97"/>
      <c r="F214" s="89"/>
      <c r="G214" s="97"/>
      <c r="H214" s="97"/>
      <c r="I214" s="89"/>
      <c r="J214" s="98"/>
      <c r="K214" s="98"/>
      <c r="L214" s="89"/>
      <c r="M214" s="98"/>
    </row>
    <row r="215" spans="1:13" ht="14.25">
      <c r="A215" s="99" t="s">
        <v>24</v>
      </c>
      <c r="M215" s="79"/>
    </row>
    <row r="216" ht="14.25">
      <c r="A216" s="99" t="s">
        <v>16</v>
      </c>
    </row>
  </sheetData>
  <sheetProtection/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73"/>
  <sheetViews>
    <sheetView tabSelected="1" zoomScalePageLayoutView="0" workbookViewId="0" topLeftCell="A173">
      <selection activeCell="D384" sqref="D384"/>
    </sheetView>
  </sheetViews>
  <sheetFormatPr defaultColWidth="9.140625" defaultRowHeight="12.75"/>
  <cols>
    <col min="1" max="1" width="6.421875" style="25" customWidth="1"/>
    <col min="2" max="2" width="30.00390625" style="25" customWidth="1"/>
    <col min="3" max="26" width="11.7109375" style="25" customWidth="1"/>
    <col min="27" max="28" width="12.7109375" style="25" customWidth="1"/>
    <col min="29" max="30" width="11.7109375" style="25" customWidth="1"/>
    <col min="31" max="16384" width="9.140625" style="25" customWidth="1"/>
  </cols>
  <sheetData>
    <row r="1" spans="1:30" ht="15">
      <c r="A1" s="136" t="s">
        <v>94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05"/>
      <c r="P1" s="105"/>
      <c r="Q1" s="105"/>
      <c r="Y1" s="135" t="s">
        <v>93</v>
      </c>
      <c r="Z1" s="135"/>
      <c r="AA1" s="135"/>
      <c r="AB1" s="135"/>
      <c r="AC1" s="135"/>
      <c r="AD1" s="135"/>
    </row>
    <row r="2" spans="1:30" ht="41.25" customHeight="1">
      <c r="A2" s="138" t="s">
        <v>2</v>
      </c>
      <c r="B2" s="138" t="s">
        <v>0</v>
      </c>
      <c r="C2" s="138" t="s">
        <v>89</v>
      </c>
      <c r="D2" s="138"/>
      <c r="E2" s="138"/>
      <c r="F2" s="138"/>
      <c r="G2" s="138"/>
      <c r="H2" s="138"/>
      <c r="I2" s="138"/>
      <c r="J2" s="138" t="s">
        <v>90</v>
      </c>
      <c r="K2" s="138"/>
      <c r="L2" s="138"/>
      <c r="M2" s="138"/>
      <c r="N2" s="138"/>
      <c r="O2" s="138"/>
      <c r="P2" s="138"/>
      <c r="Q2" s="133" t="s">
        <v>91</v>
      </c>
      <c r="R2" s="133"/>
      <c r="S2" s="133"/>
      <c r="T2" s="133"/>
      <c r="U2" s="133"/>
      <c r="V2" s="133"/>
      <c r="W2" s="133"/>
      <c r="X2" s="133" t="s">
        <v>92</v>
      </c>
      <c r="Y2" s="133"/>
      <c r="Z2" s="133"/>
      <c r="AA2" s="133"/>
      <c r="AB2" s="133"/>
      <c r="AC2" s="133"/>
      <c r="AD2" s="133"/>
    </row>
    <row r="3" spans="1:30" s="26" customFormat="1" ht="39.75" customHeight="1">
      <c r="A3" s="138"/>
      <c r="B3" s="138"/>
      <c r="C3" s="11" t="s">
        <v>97</v>
      </c>
      <c r="D3" s="11" t="s">
        <v>98</v>
      </c>
      <c r="E3" s="110" t="s">
        <v>86</v>
      </c>
      <c r="F3" s="102" t="s">
        <v>95</v>
      </c>
      <c r="G3" s="102" t="s">
        <v>96</v>
      </c>
      <c r="H3" s="110" t="s">
        <v>86</v>
      </c>
      <c r="I3" s="110" t="s">
        <v>87</v>
      </c>
      <c r="J3" s="11" t="s">
        <v>97</v>
      </c>
      <c r="K3" s="11" t="s">
        <v>98</v>
      </c>
      <c r="L3" s="110" t="s">
        <v>86</v>
      </c>
      <c r="M3" s="102" t="s">
        <v>95</v>
      </c>
      <c r="N3" s="102" t="s">
        <v>96</v>
      </c>
      <c r="O3" s="110" t="s">
        <v>86</v>
      </c>
      <c r="P3" s="110" t="s">
        <v>87</v>
      </c>
      <c r="Q3" s="11" t="s">
        <v>97</v>
      </c>
      <c r="R3" s="11" t="s">
        <v>98</v>
      </c>
      <c r="S3" s="110" t="s">
        <v>86</v>
      </c>
      <c r="T3" s="102" t="s">
        <v>95</v>
      </c>
      <c r="U3" s="102" t="s">
        <v>96</v>
      </c>
      <c r="V3" s="110" t="s">
        <v>86</v>
      </c>
      <c r="W3" s="110" t="s">
        <v>87</v>
      </c>
      <c r="X3" s="11" t="s">
        <v>97</v>
      </c>
      <c r="Y3" s="11" t="s">
        <v>98</v>
      </c>
      <c r="Z3" s="110" t="s">
        <v>86</v>
      </c>
      <c r="AA3" s="102" t="s">
        <v>95</v>
      </c>
      <c r="AB3" s="102" t="s">
        <v>96</v>
      </c>
      <c r="AC3" s="110" t="s">
        <v>86</v>
      </c>
      <c r="AD3" s="110" t="s">
        <v>87</v>
      </c>
    </row>
    <row r="4" spans="1:30" s="26" customFormat="1" ht="15">
      <c r="A4" s="18">
        <v>1</v>
      </c>
      <c r="B4" s="108" t="s">
        <v>60</v>
      </c>
      <c r="C4" s="13">
        <f>C5+C6+C7+C8+C9</f>
        <v>637.9571771620642</v>
      </c>
      <c r="D4" s="13">
        <f>D5+D6+D7+D8+D9</f>
        <v>724.5319457331104</v>
      </c>
      <c r="E4" s="111">
        <f aca="true" t="shared" si="0" ref="E4:E9">((D4-C4)/C4)*100</f>
        <v>13.570623808352119</v>
      </c>
      <c r="F4" s="13">
        <f>F5+F6+F7+F8+F9</f>
        <v>2662.9066212615016</v>
      </c>
      <c r="G4" s="13">
        <f>G5+G6+G7+G8+G9</f>
        <v>3916.097653619256</v>
      </c>
      <c r="H4" s="111">
        <f aca="true" t="shared" si="1" ref="H4:H9">((G4-F4)/F4)*100</f>
        <v>47.06102055370154</v>
      </c>
      <c r="I4" s="112">
        <f>(G4/G$179)*100</f>
        <v>1.8242164576069437</v>
      </c>
      <c r="J4" s="24">
        <f>J5+J6+J7+J8+J9</f>
        <v>39604</v>
      </c>
      <c r="K4" s="24">
        <f>K5+K6+K7+K8+K9</f>
        <v>51270</v>
      </c>
      <c r="L4" s="111">
        <f aca="true" t="shared" si="2" ref="L4:L9">((K4-J4)/J4)*100</f>
        <v>29.456620543379458</v>
      </c>
      <c r="M4" s="24">
        <f>M5+M6+M7+M8+M9</f>
        <v>248751</v>
      </c>
      <c r="N4" s="24">
        <f>N5+N6+N7+N8+N9</f>
        <v>285894</v>
      </c>
      <c r="O4" s="111">
        <f aca="true" t="shared" si="3" ref="O4:O9">((N4-M4)/M4)*100</f>
        <v>14.931799269148666</v>
      </c>
      <c r="P4" s="112">
        <f>(N4/N$179)*100</f>
        <v>0.9965695536487761</v>
      </c>
      <c r="Q4" s="24">
        <f>Q5+Q6+Q7+Q8+Q9</f>
        <v>324080</v>
      </c>
      <c r="R4" s="24">
        <f>R5+R6+R7+R8+R9</f>
        <v>484790</v>
      </c>
      <c r="S4" s="111">
        <f aca="true" t="shared" si="4" ref="S4:S9">((R4-Q4)/Q4)*100</f>
        <v>49.58960750431992</v>
      </c>
      <c r="T4" s="24">
        <f>T5+T6+T7+T8+T9</f>
        <v>2862143</v>
      </c>
      <c r="U4" s="24">
        <f>U5+U6+U7+U8+U9</f>
        <v>3046743</v>
      </c>
      <c r="V4" s="111">
        <f aca="true" t="shared" si="5" ref="V4:V9">((U4-T4)/T4)*100</f>
        <v>6.449712680323799</v>
      </c>
      <c r="W4" s="112">
        <f>(U4/U$179)*100</f>
        <v>1.3561994826216732</v>
      </c>
      <c r="X4" s="13">
        <f>X5+X6+X7+X8+X9</f>
        <v>26140.585381548</v>
      </c>
      <c r="Y4" s="13">
        <f>Y5+Y6+Y7+Y8+Y9</f>
        <v>26292.039441008</v>
      </c>
      <c r="Z4" s="111">
        <f aca="true" t="shared" si="6" ref="Z4:Z9">((Y4-X4)/X4)*100</f>
        <v>0.5793828150723357</v>
      </c>
      <c r="AA4" s="13">
        <f>AA5+AA6+AA7+AA8+AA9</f>
        <v>188357.52275961</v>
      </c>
      <c r="AB4" s="13">
        <f>AB5+AB6+AB7+AB8+AB9</f>
        <v>231782.32347431686</v>
      </c>
      <c r="AC4" s="111">
        <f aca="true" t="shared" si="7" ref="AC4:AC9">((AB4-AA4)/AA4)*100</f>
        <v>23.05445520757218</v>
      </c>
      <c r="AD4" s="112">
        <f>(AB4/AB$179)*100</f>
        <v>5.348566022046938</v>
      </c>
    </row>
    <row r="5" spans="1:30" ht="12.75">
      <c r="A5" s="5"/>
      <c r="B5" s="106" t="s">
        <v>55</v>
      </c>
      <c r="C5" s="117">
        <v>43.19373323710371</v>
      </c>
      <c r="D5" s="117">
        <v>20.3043950078352</v>
      </c>
      <c r="E5" s="113">
        <f t="shared" si="0"/>
        <v>-52.99226650223049</v>
      </c>
      <c r="F5" s="117">
        <v>103.7293275998808</v>
      </c>
      <c r="G5" s="117">
        <v>115.17553878013379</v>
      </c>
      <c r="H5" s="113">
        <f t="shared" si="1"/>
        <v>11.034691388731359</v>
      </c>
      <c r="I5" s="114">
        <f>(G5/G$180)*100</f>
        <v>0.3637048711078673</v>
      </c>
      <c r="J5" s="118">
        <v>273</v>
      </c>
      <c r="K5" s="118">
        <v>717</v>
      </c>
      <c r="L5" s="113">
        <f t="shared" si="2"/>
        <v>162.63736263736263</v>
      </c>
      <c r="M5" s="118">
        <v>1184</v>
      </c>
      <c r="N5" s="118">
        <v>3824</v>
      </c>
      <c r="O5" s="113">
        <f t="shared" si="3"/>
        <v>222.97297297297297</v>
      </c>
      <c r="P5" s="114">
        <f>(N5/N$180)*100</f>
        <v>0.27560618585975943</v>
      </c>
      <c r="Q5" s="118">
        <v>0</v>
      </c>
      <c r="R5" s="118">
        <v>0</v>
      </c>
      <c r="S5" s="115" t="s">
        <v>54</v>
      </c>
      <c r="T5" s="118">
        <v>0</v>
      </c>
      <c r="U5" s="118">
        <v>0</v>
      </c>
      <c r="V5" s="115" t="s">
        <v>54</v>
      </c>
      <c r="W5" s="115" t="s">
        <v>54</v>
      </c>
      <c r="X5" s="117">
        <v>191.50054360399994</v>
      </c>
      <c r="Y5" s="117">
        <v>40.0666147</v>
      </c>
      <c r="Z5" s="113">
        <f t="shared" si="6"/>
        <v>-79.07754518814686</v>
      </c>
      <c r="AA5" s="117">
        <v>399.66242701899995</v>
      </c>
      <c r="AB5" s="117">
        <v>245.9982513500002</v>
      </c>
      <c r="AC5" s="113">
        <f t="shared" si="7"/>
        <v>-38.44849184726954</v>
      </c>
      <c r="AD5" s="114">
        <f>(AB5/AB$180)*100</f>
        <v>0.694181789487745</v>
      </c>
    </row>
    <row r="6" spans="1:30" ht="12.75">
      <c r="A6" s="5"/>
      <c r="B6" s="106" t="s">
        <v>56</v>
      </c>
      <c r="C6" s="117">
        <v>254.50280448098638</v>
      </c>
      <c r="D6" s="117">
        <v>342.360358779275</v>
      </c>
      <c r="E6" s="113">
        <f t="shared" si="0"/>
        <v>34.52125192783576</v>
      </c>
      <c r="F6" s="117">
        <v>1048.5983969548192</v>
      </c>
      <c r="G6" s="117">
        <v>1682.0372883165205</v>
      </c>
      <c r="H6" s="113">
        <f t="shared" si="1"/>
        <v>60.408149888578755</v>
      </c>
      <c r="I6" s="114">
        <f>(G6/G$181)*100</f>
        <v>2.5479276310841947</v>
      </c>
      <c r="J6" s="118">
        <v>39220</v>
      </c>
      <c r="K6" s="118">
        <v>50426</v>
      </c>
      <c r="L6" s="113">
        <f t="shared" si="2"/>
        <v>28.572157062723104</v>
      </c>
      <c r="M6" s="118">
        <v>246626</v>
      </c>
      <c r="N6" s="118">
        <v>281033</v>
      </c>
      <c r="O6" s="113">
        <f t="shared" si="3"/>
        <v>13.951083827333695</v>
      </c>
      <c r="P6" s="114">
        <f>(N6/N$181)*100</f>
        <v>1.0307944302116558</v>
      </c>
      <c r="Q6" s="118">
        <v>0</v>
      </c>
      <c r="R6" s="118">
        <v>0</v>
      </c>
      <c r="S6" s="115" t="s">
        <v>54</v>
      </c>
      <c r="T6" s="118">
        <v>0</v>
      </c>
      <c r="U6" s="118">
        <v>0</v>
      </c>
      <c r="V6" s="115" t="s">
        <v>54</v>
      </c>
      <c r="W6" s="115" t="s">
        <v>54</v>
      </c>
      <c r="X6" s="117">
        <v>6942.3231880620015</v>
      </c>
      <c r="Y6" s="117">
        <v>9114.434447108</v>
      </c>
      <c r="Z6" s="113">
        <f t="shared" si="6"/>
        <v>31.287959379090204</v>
      </c>
      <c r="AA6" s="117">
        <v>31265.578158960998</v>
      </c>
      <c r="AB6" s="117">
        <v>50957.70658982299</v>
      </c>
      <c r="AC6" s="113">
        <f t="shared" si="7"/>
        <v>62.98341367859226</v>
      </c>
      <c r="AD6" s="114">
        <f>(AB6/AB$181)*100</f>
        <v>2.9726582354447517</v>
      </c>
    </row>
    <row r="7" spans="1:30" ht="12.75">
      <c r="A7" s="5"/>
      <c r="B7" s="106" t="s">
        <v>57</v>
      </c>
      <c r="C7" s="117">
        <v>324.11736960199903</v>
      </c>
      <c r="D7" s="117">
        <v>352.63726660400044</v>
      </c>
      <c r="E7" s="113">
        <f t="shared" si="0"/>
        <v>8.799249801706868</v>
      </c>
      <c r="F7" s="117">
        <v>1301.8864440339962</v>
      </c>
      <c r="G7" s="117">
        <v>1998.0303417241078</v>
      </c>
      <c r="H7" s="113">
        <f t="shared" si="1"/>
        <v>53.471936886680815</v>
      </c>
      <c r="I7" s="114">
        <f>(G7/G$182)*100</f>
        <v>1.8430531199930127</v>
      </c>
      <c r="J7" s="118">
        <v>7</v>
      </c>
      <c r="K7" s="118">
        <v>21</v>
      </c>
      <c r="L7" s="113">
        <f t="shared" si="2"/>
        <v>200</v>
      </c>
      <c r="M7" s="118">
        <v>56</v>
      </c>
      <c r="N7" s="118">
        <v>98</v>
      </c>
      <c r="O7" s="113">
        <f t="shared" si="3"/>
        <v>75</v>
      </c>
      <c r="P7" s="114">
        <f>(N7/N$182)*100</f>
        <v>5.668016194331984</v>
      </c>
      <c r="Q7" s="118">
        <v>138161</v>
      </c>
      <c r="R7" s="118">
        <v>321028</v>
      </c>
      <c r="S7" s="113">
        <f t="shared" si="4"/>
        <v>132.35790128907578</v>
      </c>
      <c r="T7" s="118">
        <v>918133</v>
      </c>
      <c r="U7" s="118">
        <v>1320407</v>
      </c>
      <c r="V7" s="113">
        <f t="shared" si="5"/>
        <v>43.81434933718753</v>
      </c>
      <c r="W7" s="114">
        <f>(U7/U$182)*100</f>
        <v>1.295214533336501</v>
      </c>
      <c r="X7" s="117">
        <v>835.9017522329999</v>
      </c>
      <c r="Y7" s="117">
        <v>1135.9087485999999</v>
      </c>
      <c r="Z7" s="113">
        <f t="shared" si="6"/>
        <v>35.890222213982845</v>
      </c>
      <c r="AA7" s="117">
        <v>5412.252814654</v>
      </c>
      <c r="AB7" s="117">
        <v>7737.050765</v>
      </c>
      <c r="AC7" s="113">
        <f t="shared" si="7"/>
        <v>42.954348770468926</v>
      </c>
      <c r="AD7" s="114">
        <f>(AB7/AB$182)*100</f>
        <v>0.8712235715607073</v>
      </c>
    </row>
    <row r="8" spans="1:30" ht="12.75">
      <c r="A8" s="5"/>
      <c r="B8" s="106" t="s">
        <v>58</v>
      </c>
      <c r="C8" s="117">
        <v>6.954504062999999</v>
      </c>
      <c r="D8" s="117">
        <v>1.5132802529999998</v>
      </c>
      <c r="E8" s="113">
        <f t="shared" si="0"/>
        <v>-78.24028515489559</v>
      </c>
      <c r="F8" s="117">
        <v>125.03804568300002</v>
      </c>
      <c r="G8" s="117">
        <v>34.014677336</v>
      </c>
      <c r="H8" s="113">
        <f t="shared" si="1"/>
        <v>-72.7965379255567</v>
      </c>
      <c r="I8" s="114">
        <f>(G8/G$183)*100</f>
        <v>0.8801930037421268</v>
      </c>
      <c r="J8" s="118">
        <v>1</v>
      </c>
      <c r="K8" s="118">
        <v>0</v>
      </c>
      <c r="L8" s="113">
        <f t="shared" si="2"/>
        <v>-100</v>
      </c>
      <c r="M8" s="118">
        <v>12</v>
      </c>
      <c r="N8" s="118">
        <v>5</v>
      </c>
      <c r="O8" s="113">
        <f t="shared" si="3"/>
        <v>-58.333333333333336</v>
      </c>
      <c r="P8" s="114">
        <f>(N8/N$183)*100</f>
        <v>0.13220518244315177</v>
      </c>
      <c r="Q8" s="118">
        <v>17</v>
      </c>
      <c r="R8" s="118">
        <v>0</v>
      </c>
      <c r="S8" s="113">
        <f t="shared" si="4"/>
        <v>-100</v>
      </c>
      <c r="T8" s="118">
        <v>577</v>
      </c>
      <c r="U8" s="118">
        <v>166</v>
      </c>
      <c r="V8" s="113">
        <f t="shared" si="5"/>
        <v>-71.23050259965338</v>
      </c>
      <c r="W8" s="114">
        <f>(U8/U$183)*100</f>
        <v>0.0020184824902723737</v>
      </c>
      <c r="X8" s="117">
        <v>0</v>
      </c>
      <c r="Y8" s="117">
        <v>0</v>
      </c>
      <c r="Z8" s="115" t="s">
        <v>54</v>
      </c>
      <c r="AA8" s="117">
        <v>0</v>
      </c>
      <c r="AB8" s="117">
        <v>0</v>
      </c>
      <c r="AC8" s="115" t="s">
        <v>54</v>
      </c>
      <c r="AD8" s="114">
        <f>(AB8/AB$183)*100</f>
        <v>0</v>
      </c>
    </row>
    <row r="9" spans="1:30" ht="15">
      <c r="A9" s="5"/>
      <c r="B9" s="107" t="s">
        <v>59</v>
      </c>
      <c r="C9" s="117">
        <v>9.188765778975155</v>
      </c>
      <c r="D9" s="117">
        <v>7.716645088999994</v>
      </c>
      <c r="E9" s="113">
        <f t="shared" si="0"/>
        <v>-16.020875114082514</v>
      </c>
      <c r="F9" s="117">
        <v>83.6544069898054</v>
      </c>
      <c r="G9" s="117">
        <v>86.83980746249395</v>
      </c>
      <c r="H9" s="113">
        <f t="shared" si="1"/>
        <v>3.807809519320061</v>
      </c>
      <c r="I9" s="114">
        <f>(G9/G$184)*100</f>
        <v>1.8412007000930315</v>
      </c>
      <c r="J9" s="118">
        <v>103</v>
      </c>
      <c r="K9" s="118">
        <v>106</v>
      </c>
      <c r="L9" s="113">
        <f t="shared" si="2"/>
        <v>2.912621359223301</v>
      </c>
      <c r="M9" s="118">
        <v>873</v>
      </c>
      <c r="N9" s="118">
        <v>934</v>
      </c>
      <c r="O9" s="113">
        <f t="shared" si="3"/>
        <v>6.987399770904926</v>
      </c>
      <c r="P9" s="114">
        <f>(N9/N$184)*100</f>
        <v>3.0046646292424</v>
      </c>
      <c r="Q9" s="118">
        <v>185902</v>
      </c>
      <c r="R9" s="118">
        <v>163762</v>
      </c>
      <c r="S9" s="113">
        <f t="shared" si="4"/>
        <v>-11.909500704672354</v>
      </c>
      <c r="T9" s="118">
        <v>1943433</v>
      </c>
      <c r="U9" s="118">
        <v>1726170</v>
      </c>
      <c r="V9" s="113">
        <f t="shared" si="5"/>
        <v>-11.179340888005914</v>
      </c>
      <c r="W9" s="114">
        <f>(U9/U$184)*100</f>
        <v>1.5077831288713772</v>
      </c>
      <c r="X9" s="117">
        <v>18170.859897649</v>
      </c>
      <c r="Y9" s="117">
        <v>16001.6296306</v>
      </c>
      <c r="Z9" s="113">
        <f t="shared" si="6"/>
        <v>-11.937961545395332</v>
      </c>
      <c r="AA9" s="117">
        <v>151280.029358976</v>
      </c>
      <c r="AB9" s="117">
        <v>172841.56786814387</v>
      </c>
      <c r="AC9" s="113">
        <f t="shared" si="7"/>
        <v>14.252732895763781</v>
      </c>
      <c r="AD9" s="114">
        <f>(AB9/AB$184)*100</f>
        <v>11.008343971616505</v>
      </c>
    </row>
    <row r="10" spans="1:30" ht="12.75">
      <c r="A10" s="5"/>
      <c r="B10" s="27"/>
      <c r="C10" s="117"/>
      <c r="D10" s="117"/>
      <c r="E10" s="113"/>
      <c r="F10" s="117"/>
      <c r="G10" s="117"/>
      <c r="H10" s="113"/>
      <c r="I10" s="114"/>
      <c r="J10" s="118"/>
      <c r="K10" s="118"/>
      <c r="L10" s="113"/>
      <c r="M10" s="118"/>
      <c r="N10" s="118"/>
      <c r="O10" s="113"/>
      <c r="P10" s="114"/>
      <c r="Q10" s="118"/>
      <c r="R10" s="118"/>
      <c r="S10" s="113"/>
      <c r="T10" s="118"/>
      <c r="U10" s="118"/>
      <c r="V10" s="113"/>
      <c r="W10" s="114"/>
      <c r="X10" s="117"/>
      <c r="Y10" s="117"/>
      <c r="Z10" s="113"/>
      <c r="AA10" s="117"/>
      <c r="AB10" s="117"/>
      <c r="AC10" s="113"/>
      <c r="AD10" s="114"/>
    </row>
    <row r="11" spans="1:30" s="26" customFormat="1" ht="15">
      <c r="A11" s="18">
        <v>2</v>
      </c>
      <c r="B11" s="108" t="s">
        <v>61</v>
      </c>
      <c r="C11" s="13">
        <f>C12+C13+C14+C15+C16</f>
        <v>37.84925939899998</v>
      </c>
      <c r="D11" s="13">
        <f>D12+D13+D14+D15+D16</f>
        <v>20.656303385999998</v>
      </c>
      <c r="E11" s="111">
        <f aca="true" t="shared" si="8" ref="E11:E16">((D11-C11)/C11)*100</f>
        <v>-45.424814873535524</v>
      </c>
      <c r="F11" s="13">
        <f>F12+F13+F14+F15+F16</f>
        <v>147.097021619</v>
      </c>
      <c r="G11" s="13">
        <f>G12+G13+G14+G15+G16</f>
        <v>117.63320828199997</v>
      </c>
      <c r="H11" s="111">
        <f aca="true" t="shared" si="9" ref="H11:H16">((G11-F11)/F11)*100</f>
        <v>-20.03019028713923</v>
      </c>
      <c r="I11" s="112">
        <f>(G11/G$179)*100</f>
        <v>0.054796497301543845</v>
      </c>
      <c r="J11" s="24">
        <f>J12+J13+J14+J15+J16</f>
        <v>19649</v>
      </c>
      <c r="K11" s="24">
        <f>K12+K13+K14+K15+K16</f>
        <v>8473</v>
      </c>
      <c r="L11" s="111">
        <f aca="true" t="shared" si="10" ref="L11:L16">((K11-J11)/J11)*100</f>
        <v>-56.87821263168609</v>
      </c>
      <c r="M11" s="24">
        <f>M12+M13+M14+M15+M16</f>
        <v>68891</v>
      </c>
      <c r="N11" s="24">
        <f>N12+N13+N14+N15+N16</f>
        <v>52963</v>
      </c>
      <c r="O11" s="111">
        <f aca="true" t="shared" si="11" ref="O11:O16">((N11-M11)/M11)*100</f>
        <v>-23.12058178862261</v>
      </c>
      <c r="P11" s="112">
        <f>(N11/N$179)*100</f>
        <v>0.1846184714261234</v>
      </c>
      <c r="Q11" s="24">
        <f>Q12+Q13+Q14+Q15+Q16</f>
        <v>8532</v>
      </c>
      <c r="R11" s="24">
        <f>R12+R13+R14+R15+R16</f>
        <v>22356</v>
      </c>
      <c r="S11" s="111">
        <f aca="true" t="shared" si="12" ref="S11:S16">((R11-Q11)/Q11)*100</f>
        <v>162.0253164556962</v>
      </c>
      <c r="T11" s="24">
        <f>T12+T13+T14+T15+T16</f>
        <v>54549</v>
      </c>
      <c r="U11" s="24">
        <f>U12+U13+U14+U15+U16</f>
        <v>142855</v>
      </c>
      <c r="V11" s="111">
        <f aca="true" t="shared" si="13" ref="V11:V16">((U11-T11)/T11)*100</f>
        <v>161.8838108856258</v>
      </c>
      <c r="W11" s="112">
        <f>(U11/U$179)*100</f>
        <v>0.06358917607750936</v>
      </c>
      <c r="X11" s="13">
        <f>X12+X13+X14+X15+X16</f>
        <v>5848.1722426</v>
      </c>
      <c r="Y11" s="13">
        <f>Y12+Y13+Y14+Y15+Y16</f>
        <v>5899.78539925501</v>
      </c>
      <c r="Z11" s="111">
        <f aca="true" t="shared" si="14" ref="Z11:Z16">((Y11-X11)/X11)*100</f>
        <v>0.8825519241557752</v>
      </c>
      <c r="AA11" s="13">
        <f>AA12+AA13+AA14+AA15+AA16</f>
        <v>37738.32388977699</v>
      </c>
      <c r="AB11" s="13">
        <f>AB12+AB13+AB14+AB15+AB16</f>
        <v>41488.873714220004</v>
      </c>
      <c r="AC11" s="111">
        <f aca="true" t="shared" si="15" ref="AC11:AC16">((AB11-AA11)/AA11)*100</f>
        <v>9.938305250114743</v>
      </c>
      <c r="AD11" s="112">
        <f>(AB11/AB$179)*100</f>
        <v>0.9573895753334366</v>
      </c>
    </row>
    <row r="12" spans="1:30" ht="12.75">
      <c r="A12" s="5"/>
      <c r="B12" s="106" t="s">
        <v>55</v>
      </c>
      <c r="C12" s="17">
        <v>0.48546189999999995</v>
      </c>
      <c r="D12" s="17">
        <v>0.33705195200000015</v>
      </c>
      <c r="E12" s="113">
        <f t="shared" si="8"/>
        <v>-30.57087445997303</v>
      </c>
      <c r="F12" s="17">
        <v>2.4065680840000003</v>
      </c>
      <c r="G12" s="17">
        <v>1.901208306</v>
      </c>
      <c r="H12" s="113">
        <f t="shared" si="9"/>
        <v>-20.999188901401563</v>
      </c>
      <c r="I12" s="114">
        <f>(G12/G$180)*100</f>
        <v>0.006003694267086922</v>
      </c>
      <c r="J12" s="104">
        <v>10798</v>
      </c>
      <c r="K12" s="104">
        <v>3623</v>
      </c>
      <c r="L12" s="113">
        <f t="shared" si="10"/>
        <v>-66.44749027597703</v>
      </c>
      <c r="M12" s="104">
        <v>14699</v>
      </c>
      <c r="N12" s="104">
        <v>11352</v>
      </c>
      <c r="O12" s="113">
        <f t="shared" si="11"/>
        <v>-22.770256480032653</v>
      </c>
      <c r="P12" s="114">
        <f>(N12/N$180)*100</f>
        <v>0.8181698278974867</v>
      </c>
      <c r="Q12" s="104">
        <v>0</v>
      </c>
      <c r="R12" s="104">
        <v>0</v>
      </c>
      <c r="S12" s="115" t="s">
        <v>54</v>
      </c>
      <c r="T12" s="104">
        <v>0</v>
      </c>
      <c r="U12" s="104">
        <v>0</v>
      </c>
      <c r="V12" s="115" t="s">
        <v>54</v>
      </c>
      <c r="W12" s="115" t="s">
        <v>54</v>
      </c>
      <c r="X12" s="17">
        <v>18.1094391</v>
      </c>
      <c r="Y12" s="17">
        <v>8.04125</v>
      </c>
      <c r="Z12" s="113">
        <f t="shared" si="14"/>
        <v>-55.59636079507288</v>
      </c>
      <c r="AA12" s="17">
        <v>38.3842446</v>
      </c>
      <c r="AB12" s="17">
        <v>32.31489</v>
      </c>
      <c r="AC12" s="113">
        <f t="shared" si="15"/>
        <v>-15.812098592139556</v>
      </c>
      <c r="AD12" s="114">
        <f>(AB12/AB$180)*100</f>
        <v>0.0911892992905196</v>
      </c>
    </row>
    <row r="13" spans="1:30" ht="12.75">
      <c r="A13" s="5"/>
      <c r="B13" s="106" t="s">
        <v>56</v>
      </c>
      <c r="C13" s="17">
        <v>27.773036524999984</v>
      </c>
      <c r="D13" s="17">
        <v>17.566670425999995</v>
      </c>
      <c r="E13" s="113">
        <f t="shared" si="8"/>
        <v>-36.74919049565465</v>
      </c>
      <c r="F13" s="17">
        <v>131.475252561</v>
      </c>
      <c r="G13" s="17">
        <v>100.62290900599997</v>
      </c>
      <c r="H13" s="113">
        <f t="shared" si="9"/>
        <v>-23.466274415929032</v>
      </c>
      <c r="I13" s="114">
        <f>(G13/G$181)*100</f>
        <v>0.15242223936251598</v>
      </c>
      <c r="J13" s="104">
        <v>8842</v>
      </c>
      <c r="K13" s="104">
        <v>4820</v>
      </c>
      <c r="L13" s="113">
        <f t="shared" si="10"/>
        <v>-45.48744627912237</v>
      </c>
      <c r="M13" s="104">
        <v>54151</v>
      </c>
      <c r="N13" s="104">
        <v>41517</v>
      </c>
      <c r="O13" s="113">
        <f t="shared" si="11"/>
        <v>-23.331055751509666</v>
      </c>
      <c r="P13" s="114">
        <f>(N13/N$181)*100</f>
        <v>0.15227924250567484</v>
      </c>
      <c r="Q13" s="104">
        <v>0</v>
      </c>
      <c r="R13" s="104">
        <v>0</v>
      </c>
      <c r="S13" s="115" t="s">
        <v>54</v>
      </c>
      <c r="T13" s="104">
        <v>0</v>
      </c>
      <c r="U13" s="104">
        <v>0</v>
      </c>
      <c r="V13" s="115" t="s">
        <v>54</v>
      </c>
      <c r="W13" s="115" t="s">
        <v>54</v>
      </c>
      <c r="X13" s="17">
        <v>4844.7012235</v>
      </c>
      <c r="Y13" s="17">
        <v>2511.7592681550104</v>
      </c>
      <c r="Z13" s="113">
        <f t="shared" si="14"/>
        <v>-48.154506288822944</v>
      </c>
      <c r="AA13" s="17">
        <v>33107.77377057699</v>
      </c>
      <c r="AB13" s="17">
        <v>28468.907896020006</v>
      </c>
      <c r="AC13" s="113">
        <f t="shared" si="15"/>
        <v>-14.011409848038658</v>
      </c>
      <c r="AD13" s="114">
        <f>(AB13/AB$181)*100</f>
        <v>1.6607563246993442</v>
      </c>
    </row>
    <row r="14" spans="1:30" ht="12.75">
      <c r="A14" s="5"/>
      <c r="B14" s="106" t="s">
        <v>57</v>
      </c>
      <c r="C14" s="17">
        <v>9.0928823</v>
      </c>
      <c r="D14" s="17">
        <v>0.4963</v>
      </c>
      <c r="E14" s="113">
        <f t="shared" si="8"/>
        <v>-94.54188470030014</v>
      </c>
      <c r="F14" s="17">
        <v>9.10048059</v>
      </c>
      <c r="G14" s="17">
        <v>3.5439994</v>
      </c>
      <c r="H14" s="113">
        <f t="shared" si="9"/>
        <v>-61.057008309052385</v>
      </c>
      <c r="I14" s="114">
        <f>(G14/G$182)*100</f>
        <v>0.0032691090895982434</v>
      </c>
      <c r="J14" s="104">
        <v>1</v>
      </c>
      <c r="K14" s="104">
        <v>0</v>
      </c>
      <c r="L14" s="113">
        <f t="shared" si="10"/>
        <v>-100</v>
      </c>
      <c r="M14" s="104">
        <v>2</v>
      </c>
      <c r="N14" s="104">
        <v>0</v>
      </c>
      <c r="O14" s="113">
        <f t="shared" si="11"/>
        <v>-100</v>
      </c>
      <c r="P14" s="114">
        <f>(N14/N$182)*100</f>
        <v>0</v>
      </c>
      <c r="Q14" s="104">
        <v>1075</v>
      </c>
      <c r="R14" s="104">
        <v>0</v>
      </c>
      <c r="S14" s="113">
        <f t="shared" si="12"/>
        <v>-100</v>
      </c>
      <c r="T14" s="104">
        <v>6248</v>
      </c>
      <c r="U14" s="104">
        <v>0</v>
      </c>
      <c r="V14" s="113">
        <f t="shared" si="13"/>
        <v>-100</v>
      </c>
      <c r="W14" s="114">
        <f>(U14/U$182)*100</f>
        <v>0</v>
      </c>
      <c r="X14" s="17">
        <v>159.9</v>
      </c>
      <c r="Y14" s="17">
        <v>0</v>
      </c>
      <c r="Z14" s="113">
        <f t="shared" si="14"/>
        <v>-100</v>
      </c>
      <c r="AA14" s="17">
        <v>162.7565</v>
      </c>
      <c r="AB14" s="17">
        <v>0</v>
      </c>
      <c r="AC14" s="113">
        <f t="shared" si="15"/>
        <v>-100</v>
      </c>
      <c r="AD14" s="114">
        <f>(AB14/AB$182)*100</f>
        <v>0</v>
      </c>
    </row>
    <row r="15" spans="1:30" ht="12.75">
      <c r="A15" s="5"/>
      <c r="B15" s="106" t="s">
        <v>58</v>
      </c>
      <c r="C15" s="17">
        <v>0.0222085</v>
      </c>
      <c r="D15" s="17">
        <v>0</v>
      </c>
      <c r="E15" s="113">
        <f t="shared" si="8"/>
        <v>-100</v>
      </c>
      <c r="F15" s="17">
        <v>0.08312985300000002</v>
      </c>
      <c r="G15" s="17">
        <v>0</v>
      </c>
      <c r="H15" s="113">
        <f t="shared" si="9"/>
        <v>-100</v>
      </c>
      <c r="I15" s="114">
        <f>(G15/G$183)*100</f>
        <v>0</v>
      </c>
      <c r="J15" s="104">
        <v>0</v>
      </c>
      <c r="K15" s="104">
        <v>0</v>
      </c>
      <c r="L15" s="115" t="s">
        <v>54</v>
      </c>
      <c r="M15" s="104">
        <v>1</v>
      </c>
      <c r="N15" s="104">
        <v>0</v>
      </c>
      <c r="O15" s="113">
        <f t="shared" si="11"/>
        <v>-100</v>
      </c>
      <c r="P15" s="114">
        <f>(N15/N$183)*100</f>
        <v>0</v>
      </c>
      <c r="Q15" s="104">
        <v>234</v>
      </c>
      <c r="R15" s="104">
        <v>0</v>
      </c>
      <c r="S15" s="113">
        <f t="shared" si="12"/>
        <v>-100</v>
      </c>
      <c r="T15" s="104">
        <v>860</v>
      </c>
      <c r="U15" s="104">
        <v>0</v>
      </c>
      <c r="V15" s="113">
        <f t="shared" si="13"/>
        <v>-100</v>
      </c>
      <c r="W15" s="114">
        <f>(U15/U$183)*100</f>
        <v>0</v>
      </c>
      <c r="X15" s="17">
        <v>2.7175</v>
      </c>
      <c r="Y15" s="17">
        <v>0</v>
      </c>
      <c r="Z15" s="113">
        <f t="shared" si="14"/>
        <v>-100</v>
      </c>
      <c r="AA15" s="17">
        <v>8.945</v>
      </c>
      <c r="AB15" s="17">
        <v>0</v>
      </c>
      <c r="AC15" s="113">
        <f t="shared" si="15"/>
        <v>-100</v>
      </c>
      <c r="AD15" s="114">
        <f>(AB15/AB$183)*100</f>
        <v>0</v>
      </c>
    </row>
    <row r="16" spans="1:30" ht="15">
      <c r="A16" s="5"/>
      <c r="B16" s="107" t="s">
        <v>59</v>
      </c>
      <c r="C16" s="17">
        <v>0.47567017400000017</v>
      </c>
      <c r="D16" s="17">
        <v>2.256281008</v>
      </c>
      <c r="E16" s="113">
        <f t="shared" si="8"/>
        <v>374.3372890140468</v>
      </c>
      <c r="F16" s="17">
        <v>4.031590531000001</v>
      </c>
      <c r="G16" s="17">
        <v>11.56509157</v>
      </c>
      <c r="H16" s="113">
        <f t="shared" si="9"/>
        <v>186.8617604162142</v>
      </c>
      <c r="I16" s="114">
        <f>(G16/G$184)*100</f>
        <v>0.2452061481656409</v>
      </c>
      <c r="J16" s="104">
        <v>8</v>
      </c>
      <c r="K16" s="104">
        <v>30</v>
      </c>
      <c r="L16" s="113">
        <f t="shared" si="10"/>
        <v>275</v>
      </c>
      <c r="M16" s="104">
        <v>38</v>
      </c>
      <c r="N16" s="104">
        <v>94</v>
      </c>
      <c r="O16" s="113">
        <f t="shared" si="11"/>
        <v>147.36842105263156</v>
      </c>
      <c r="P16" s="114">
        <f>(N16/N$184)*100</f>
        <v>0.3023966543348882</v>
      </c>
      <c r="Q16" s="104">
        <v>7223</v>
      </c>
      <c r="R16" s="104">
        <v>22356</v>
      </c>
      <c r="S16" s="113">
        <f t="shared" si="12"/>
        <v>209.51128340024917</v>
      </c>
      <c r="T16" s="104">
        <v>47441</v>
      </c>
      <c r="U16" s="104">
        <v>142855</v>
      </c>
      <c r="V16" s="113">
        <f t="shared" si="13"/>
        <v>201.12139288800827</v>
      </c>
      <c r="W16" s="114">
        <f>(U16/U$184)*100</f>
        <v>0.12478166048240937</v>
      </c>
      <c r="X16" s="17">
        <v>822.7440799999999</v>
      </c>
      <c r="Y16" s="17">
        <v>3379.9848810999997</v>
      </c>
      <c r="Z16" s="113">
        <f t="shared" si="14"/>
        <v>310.8184991255118</v>
      </c>
      <c r="AA16" s="17">
        <v>4420.4643746</v>
      </c>
      <c r="AB16" s="17">
        <v>12987.650928199999</v>
      </c>
      <c r="AC16" s="113">
        <f t="shared" si="15"/>
        <v>193.80738826506726</v>
      </c>
      <c r="AD16" s="114">
        <f>(AB16/AB$184)*100</f>
        <v>0.827188335331347</v>
      </c>
    </row>
    <row r="17" spans="1:30" ht="12.75">
      <c r="A17" s="5"/>
      <c r="B17" s="27"/>
      <c r="C17" s="17"/>
      <c r="D17" s="17"/>
      <c r="E17" s="113"/>
      <c r="F17" s="17"/>
      <c r="G17" s="17"/>
      <c r="H17" s="113"/>
      <c r="I17" s="114"/>
      <c r="J17" s="104"/>
      <c r="K17" s="104"/>
      <c r="L17" s="113"/>
      <c r="M17" s="104"/>
      <c r="N17" s="104"/>
      <c r="O17" s="113"/>
      <c r="P17" s="114"/>
      <c r="Q17" s="104"/>
      <c r="R17" s="104"/>
      <c r="S17" s="113"/>
      <c r="T17" s="104"/>
      <c r="U17" s="104"/>
      <c r="V17" s="113"/>
      <c r="W17" s="114"/>
      <c r="X17" s="17"/>
      <c r="Y17" s="17"/>
      <c r="Z17" s="113"/>
      <c r="AA17" s="17"/>
      <c r="AB17" s="17"/>
      <c r="AC17" s="113"/>
      <c r="AD17" s="114"/>
    </row>
    <row r="18" spans="1:30" s="26" customFormat="1" ht="15">
      <c r="A18" s="18">
        <v>3</v>
      </c>
      <c r="B18" s="108" t="s">
        <v>62</v>
      </c>
      <c r="C18" s="13">
        <f>C19+C20+C21+C22+C23</f>
        <v>80.76046076846774</v>
      </c>
      <c r="D18" s="13">
        <f>D19+D20+D21+D22+D23</f>
        <v>78.0278363660477</v>
      </c>
      <c r="E18" s="111">
        <f aca="true" t="shared" si="16" ref="E18:E23">((D18-C18)/C18)*100</f>
        <v>-3.3836166564901204</v>
      </c>
      <c r="F18" s="13">
        <f>F19+F20+F21+F22+F23</f>
        <v>325.57377821410876</v>
      </c>
      <c r="G18" s="13">
        <f>G19+G20+G21+G22+G23</f>
        <v>283.827890773447</v>
      </c>
      <c r="H18" s="111">
        <f aca="true" t="shared" si="17" ref="H18:H23">((G18-F18)/F18)*100</f>
        <v>-12.82225112527588</v>
      </c>
      <c r="I18" s="112">
        <f>(G18/G$179)*100</f>
        <v>0.1322141466513919</v>
      </c>
      <c r="J18" s="24">
        <f>J19+J20+J21+J22+J23</f>
        <v>7864</v>
      </c>
      <c r="K18" s="24">
        <f>K19+K20+K21+K22+K23</f>
        <v>4694</v>
      </c>
      <c r="L18" s="111">
        <f aca="true" t="shared" si="18" ref="L18:L23">((K18-J18)/J18)*100</f>
        <v>-40.31027466937945</v>
      </c>
      <c r="M18" s="24">
        <f>M19+M20+M21+M22+M23</f>
        <v>36379</v>
      </c>
      <c r="N18" s="24">
        <f>N19+N20+N21+N22+N23</f>
        <v>32210</v>
      </c>
      <c r="O18" s="111">
        <f aca="true" t="shared" si="19" ref="O18:O23">((N18-M18)/M18)*100</f>
        <v>-11.459908188790237</v>
      </c>
      <c r="P18" s="112">
        <f>(N18/N$179)*100</f>
        <v>0.11227764599126627</v>
      </c>
      <c r="Q18" s="24">
        <f>Q19+Q20+Q21+Q22+Q23</f>
        <v>57865</v>
      </c>
      <c r="R18" s="24">
        <f>R19+R20+R21+R22+R23</f>
        <v>49980</v>
      </c>
      <c r="S18" s="111">
        <f aca="true" t="shared" si="20" ref="S18:S23">((R18-Q18)/Q18)*100</f>
        <v>-13.62654454333362</v>
      </c>
      <c r="T18" s="24">
        <f>T19+T20+T21+T22+T23</f>
        <v>361162</v>
      </c>
      <c r="U18" s="24">
        <f>U19+U20+U21+U22+U23</f>
        <v>458631</v>
      </c>
      <c r="V18" s="111">
        <f aca="true" t="shared" si="21" ref="V18:V23">((U18-T18)/T18)*100</f>
        <v>26.987612207264327</v>
      </c>
      <c r="W18" s="112">
        <f>(U18/U$179)*100</f>
        <v>0.20415083415774174</v>
      </c>
      <c r="X18" s="13">
        <f>X19+X20+X21+X22+X23</f>
        <v>1026.5352689794443</v>
      </c>
      <c r="Y18" s="13">
        <f>Y19+Y20+Y21+Y22+Y23</f>
        <v>1205.3902438115172</v>
      </c>
      <c r="Z18" s="111">
        <f aca="true" t="shared" si="22" ref="Z18:Z23">((Y18-X18)/X18)*100</f>
        <v>17.42316900712881</v>
      </c>
      <c r="AA18" s="13">
        <f>AA19+AA20+AA21+AA22+AA23</f>
        <v>10785.74113583019</v>
      </c>
      <c r="AB18" s="13">
        <f>AB19+AB20+AB21+AB22+AB23</f>
        <v>6475.940876320919</v>
      </c>
      <c r="AC18" s="111">
        <f aca="true" t="shared" si="23" ref="AC18:AC23">((AB18-AA18)/AA18)*100</f>
        <v>-39.958313529258845</v>
      </c>
      <c r="AD18" s="112">
        <f>(AB18/AB$179)*100</f>
        <v>0.14943761376053757</v>
      </c>
    </row>
    <row r="19" spans="1:30" ht="12.75">
      <c r="A19" s="5"/>
      <c r="B19" s="106" t="s">
        <v>55</v>
      </c>
      <c r="C19" s="17">
        <v>2.1513221999999996</v>
      </c>
      <c r="D19" s="17">
        <v>1.2712227000000005</v>
      </c>
      <c r="E19" s="113">
        <f t="shared" si="16"/>
        <v>-40.90970194980553</v>
      </c>
      <c r="F19" s="17">
        <v>8.7255278</v>
      </c>
      <c r="G19" s="17">
        <v>7.3318867</v>
      </c>
      <c r="H19" s="113">
        <f t="shared" si="17"/>
        <v>-15.971997705399552</v>
      </c>
      <c r="I19" s="114">
        <f>(G19/G$180)*100</f>
        <v>0.02315285811070976</v>
      </c>
      <c r="J19" s="104">
        <v>2351</v>
      </c>
      <c r="K19" s="104">
        <v>470</v>
      </c>
      <c r="L19" s="113">
        <f t="shared" si="18"/>
        <v>-80.00850701829009</v>
      </c>
      <c r="M19" s="104">
        <v>9480</v>
      </c>
      <c r="N19" s="104">
        <v>6325</v>
      </c>
      <c r="O19" s="113">
        <f t="shared" si="19"/>
        <v>-33.28059071729958</v>
      </c>
      <c r="P19" s="114">
        <f>(N19/N$180)*100</f>
        <v>0.4558601269777663</v>
      </c>
      <c r="Q19" s="104">
        <v>0</v>
      </c>
      <c r="R19" s="104">
        <v>0</v>
      </c>
      <c r="S19" s="115" t="s">
        <v>54</v>
      </c>
      <c r="T19" s="104">
        <v>0</v>
      </c>
      <c r="U19" s="104">
        <v>0</v>
      </c>
      <c r="V19" s="115" t="s">
        <v>54</v>
      </c>
      <c r="W19" s="115" t="s">
        <v>54</v>
      </c>
      <c r="X19" s="17">
        <v>5.5638562999999985</v>
      </c>
      <c r="Y19" s="17">
        <v>1.3026631000000009</v>
      </c>
      <c r="Z19" s="113">
        <f t="shared" si="22"/>
        <v>-76.58704629017824</v>
      </c>
      <c r="AA19" s="17">
        <v>24.4744909</v>
      </c>
      <c r="AB19" s="17">
        <v>15.1642434</v>
      </c>
      <c r="AC19" s="113">
        <f t="shared" si="23"/>
        <v>-38.04061762935383</v>
      </c>
      <c r="AD19" s="114">
        <f>(AB19/AB$180)*100</f>
        <v>0.04279193677951206</v>
      </c>
    </row>
    <row r="20" spans="1:30" ht="12.75">
      <c r="A20" s="5"/>
      <c r="B20" s="106" t="s">
        <v>56</v>
      </c>
      <c r="C20" s="17">
        <v>50.906222400000004</v>
      </c>
      <c r="D20" s="17">
        <v>42.721523199999986</v>
      </c>
      <c r="E20" s="113">
        <f t="shared" si="16"/>
        <v>-16.077993640321694</v>
      </c>
      <c r="F20" s="17">
        <v>188.7848648</v>
      </c>
      <c r="G20" s="17">
        <v>167.5169016</v>
      </c>
      <c r="H20" s="113">
        <f t="shared" si="17"/>
        <v>-11.265714135787011</v>
      </c>
      <c r="I20" s="114">
        <f>(G20/G$181)*100</f>
        <v>0.25375236638626425</v>
      </c>
      <c r="J20" s="104">
        <v>5500</v>
      </c>
      <c r="K20" s="104">
        <v>4221</v>
      </c>
      <c r="L20" s="113">
        <f t="shared" si="18"/>
        <v>-23.254545454545454</v>
      </c>
      <c r="M20" s="104">
        <v>26801</v>
      </c>
      <c r="N20" s="104">
        <v>25829</v>
      </c>
      <c r="O20" s="113">
        <f t="shared" si="19"/>
        <v>-3.6267303458826166</v>
      </c>
      <c r="P20" s="114">
        <f>(N20/N$181)*100</f>
        <v>0.09473759073822953</v>
      </c>
      <c r="Q20" s="104">
        <v>0</v>
      </c>
      <c r="R20" s="104">
        <v>0</v>
      </c>
      <c r="S20" s="115" t="s">
        <v>54</v>
      </c>
      <c r="T20" s="104">
        <v>0</v>
      </c>
      <c r="U20" s="104">
        <v>0</v>
      </c>
      <c r="V20" s="115" t="s">
        <v>54</v>
      </c>
      <c r="W20" s="115" t="s">
        <v>54</v>
      </c>
      <c r="X20" s="17">
        <v>973.9928302000006</v>
      </c>
      <c r="Y20" s="17">
        <v>818.4265421000001</v>
      </c>
      <c r="Z20" s="113">
        <f t="shared" si="22"/>
        <v>-15.972015735275628</v>
      </c>
      <c r="AA20" s="17">
        <v>4997.2594484</v>
      </c>
      <c r="AB20" s="17">
        <v>4838.049365399999</v>
      </c>
      <c r="AC20" s="113">
        <f t="shared" si="23"/>
        <v>-3.1859479109289794</v>
      </c>
      <c r="AD20" s="114">
        <f>(AB20/AB$181)*100</f>
        <v>0.282231447449341</v>
      </c>
    </row>
    <row r="21" spans="1:30" ht="12.75">
      <c r="A21" s="5"/>
      <c r="B21" s="106" t="s">
        <v>57</v>
      </c>
      <c r="C21" s="17">
        <v>0.49474751964003366</v>
      </c>
      <c r="D21" s="17">
        <v>0.6687397970957448</v>
      </c>
      <c r="E21" s="113">
        <f t="shared" si="16"/>
        <v>35.16789282385968</v>
      </c>
      <c r="F21" s="17">
        <v>10.037772039413747</v>
      </c>
      <c r="G21" s="17">
        <v>4.011375792615517</v>
      </c>
      <c r="H21" s="113">
        <f t="shared" si="17"/>
        <v>-60.03718975819857</v>
      </c>
      <c r="I21" s="114">
        <f>(G21/G$182)*100</f>
        <v>0.003700233432723986</v>
      </c>
      <c r="J21" s="104">
        <v>0</v>
      </c>
      <c r="K21" s="104">
        <v>0</v>
      </c>
      <c r="L21" s="115" t="s">
        <v>54</v>
      </c>
      <c r="M21" s="104">
        <v>3</v>
      </c>
      <c r="N21" s="104">
        <v>2</v>
      </c>
      <c r="O21" s="113">
        <f t="shared" si="19"/>
        <v>-33.33333333333333</v>
      </c>
      <c r="P21" s="114">
        <f>(N21/N$182)*100</f>
        <v>0.11567379988432619</v>
      </c>
      <c r="Q21" s="104">
        <v>470</v>
      </c>
      <c r="R21" s="104">
        <v>827</v>
      </c>
      <c r="S21" s="113">
        <f t="shared" si="20"/>
        <v>75.95744680851064</v>
      </c>
      <c r="T21" s="104">
        <v>10835</v>
      </c>
      <c r="U21" s="104">
        <v>5083</v>
      </c>
      <c r="V21" s="113">
        <f t="shared" si="21"/>
        <v>-53.08721735117674</v>
      </c>
      <c r="W21" s="114">
        <f>(U21/U$182)*100</f>
        <v>0.004986019820365565</v>
      </c>
      <c r="X21" s="17">
        <v>-198.3158008</v>
      </c>
      <c r="Y21" s="17">
        <v>29.5201538</v>
      </c>
      <c r="Z21" s="113">
        <f t="shared" si="22"/>
        <v>-114.88542702140553</v>
      </c>
      <c r="AA21" s="17">
        <v>279.521271146</v>
      </c>
      <c r="AB21" s="17">
        <v>138.4169553</v>
      </c>
      <c r="AC21" s="113">
        <f t="shared" si="23"/>
        <v>-50.48070769980799</v>
      </c>
      <c r="AD21" s="114">
        <f>(AB21/AB$182)*100</f>
        <v>0.015586315486844913</v>
      </c>
    </row>
    <row r="22" spans="1:30" ht="12.75">
      <c r="A22" s="5"/>
      <c r="B22" s="106" t="s">
        <v>58</v>
      </c>
      <c r="C22" s="17">
        <v>0.33704439999999997</v>
      </c>
      <c r="D22" s="17">
        <v>0.1916877</v>
      </c>
      <c r="E22" s="113">
        <f t="shared" si="16"/>
        <v>-43.12686993167665</v>
      </c>
      <c r="F22" s="17">
        <v>1.9886534</v>
      </c>
      <c r="G22" s="17">
        <v>2.610638125</v>
      </c>
      <c r="H22" s="113">
        <f t="shared" si="17"/>
        <v>31.276678228594278</v>
      </c>
      <c r="I22" s="114">
        <f>(G22/G$183)*100</f>
        <v>0.06755511422992332</v>
      </c>
      <c r="J22" s="104">
        <v>0</v>
      </c>
      <c r="K22" s="104">
        <v>0</v>
      </c>
      <c r="L22" s="115" t="s">
        <v>54</v>
      </c>
      <c r="M22" s="104">
        <v>0</v>
      </c>
      <c r="N22" s="104">
        <v>0</v>
      </c>
      <c r="O22" s="115" t="s">
        <v>54</v>
      </c>
      <c r="P22" s="114">
        <f>(N22/N$183)*100</f>
        <v>0</v>
      </c>
      <c r="Q22" s="104">
        <v>0</v>
      </c>
      <c r="R22" s="104">
        <v>0</v>
      </c>
      <c r="S22" s="115" t="s">
        <v>54</v>
      </c>
      <c r="T22" s="104">
        <v>0</v>
      </c>
      <c r="U22" s="104">
        <v>0</v>
      </c>
      <c r="V22" s="115" t="s">
        <v>54</v>
      </c>
      <c r="W22" s="114">
        <f>(U22/U$183)*100</f>
        <v>0</v>
      </c>
      <c r="X22" s="17">
        <v>-0.10800000000000001</v>
      </c>
      <c r="Y22" s="17">
        <v>0</v>
      </c>
      <c r="Z22" s="113">
        <f t="shared" si="22"/>
        <v>-100</v>
      </c>
      <c r="AA22" s="17">
        <v>-8.7985</v>
      </c>
      <c r="AB22" s="17">
        <v>-133.8405</v>
      </c>
      <c r="AC22" s="113">
        <f t="shared" si="23"/>
        <v>1421.1740637608682</v>
      </c>
      <c r="AD22" s="114">
        <f>(AB22/AB$183)*100</f>
        <v>-0.10645272625127201</v>
      </c>
    </row>
    <row r="23" spans="1:30" ht="15">
      <c r="A23" s="5"/>
      <c r="B23" s="107" t="s">
        <v>59</v>
      </c>
      <c r="C23" s="17">
        <v>26.87112424882769</v>
      </c>
      <c r="D23" s="17">
        <v>33.174662968951964</v>
      </c>
      <c r="E23" s="113">
        <f t="shared" si="16"/>
        <v>23.45841082700244</v>
      </c>
      <c r="F23" s="17">
        <v>116.03696017469501</v>
      </c>
      <c r="G23" s="17">
        <v>102.35708855583145</v>
      </c>
      <c r="H23" s="113">
        <f t="shared" si="17"/>
        <v>-11.789236462475706</v>
      </c>
      <c r="I23" s="114">
        <f>(G23/G$184)*100</f>
        <v>2.1702022219461625</v>
      </c>
      <c r="J23" s="104">
        <v>13</v>
      </c>
      <c r="K23" s="104">
        <v>3</v>
      </c>
      <c r="L23" s="113">
        <f t="shared" si="18"/>
        <v>-76.92307692307693</v>
      </c>
      <c r="M23" s="104">
        <v>95</v>
      </c>
      <c r="N23" s="104">
        <v>54</v>
      </c>
      <c r="O23" s="113">
        <f t="shared" si="19"/>
        <v>-43.15789473684211</v>
      </c>
      <c r="P23" s="114">
        <f>(N23/N$184)*100</f>
        <v>0.17371722695834005</v>
      </c>
      <c r="Q23" s="104">
        <v>57395</v>
      </c>
      <c r="R23" s="104">
        <v>49153</v>
      </c>
      <c r="S23" s="113">
        <f t="shared" si="20"/>
        <v>-14.36013590033975</v>
      </c>
      <c r="T23" s="104">
        <v>350327</v>
      </c>
      <c r="U23" s="104">
        <v>453548</v>
      </c>
      <c r="V23" s="113">
        <f t="shared" si="21"/>
        <v>29.46418631735493</v>
      </c>
      <c r="W23" s="114">
        <f>(U23/U$184)*100</f>
        <v>0.39616725034808586</v>
      </c>
      <c r="X23" s="17">
        <v>245.40238327944363</v>
      </c>
      <c r="Y23" s="17">
        <v>356.14088481151697</v>
      </c>
      <c r="Z23" s="113">
        <f t="shared" si="22"/>
        <v>45.12527549741587</v>
      </c>
      <c r="AA23" s="17">
        <v>5493.2844253841895</v>
      </c>
      <c r="AB23" s="17">
        <v>1618.1508122209204</v>
      </c>
      <c r="AC23" s="113">
        <f t="shared" si="23"/>
        <v>-70.5431088777503</v>
      </c>
      <c r="AD23" s="114">
        <f>(AB23/AB$184)*100</f>
        <v>0.10306062921430854</v>
      </c>
    </row>
    <row r="24" spans="1:30" ht="12.75">
      <c r="A24" s="5"/>
      <c r="B24" s="27"/>
      <c r="C24" s="17"/>
      <c r="D24" s="17"/>
      <c r="E24" s="113"/>
      <c r="F24" s="17"/>
      <c r="G24" s="17"/>
      <c r="H24" s="113"/>
      <c r="I24" s="114"/>
      <c r="J24" s="104"/>
      <c r="K24" s="104"/>
      <c r="L24" s="113"/>
      <c r="M24" s="104"/>
      <c r="N24" s="104"/>
      <c r="O24" s="113"/>
      <c r="P24" s="114"/>
      <c r="Q24" s="104"/>
      <c r="R24" s="104"/>
      <c r="S24" s="113"/>
      <c r="T24" s="104"/>
      <c r="U24" s="104"/>
      <c r="V24" s="113"/>
      <c r="W24" s="114"/>
      <c r="X24" s="17"/>
      <c r="Y24" s="17"/>
      <c r="Z24" s="113"/>
      <c r="AA24" s="17"/>
      <c r="AB24" s="17"/>
      <c r="AC24" s="113"/>
      <c r="AD24" s="114"/>
    </row>
    <row r="25" spans="1:30" s="26" customFormat="1" ht="15">
      <c r="A25" s="18">
        <v>4</v>
      </c>
      <c r="B25" s="108" t="s">
        <v>63</v>
      </c>
      <c r="C25" s="13">
        <f>C26+C27+C28+C29+C30</f>
        <v>805.5026946697104</v>
      </c>
      <c r="D25" s="13">
        <f>D26+D27+D28+D29+D30</f>
        <v>1182.107721246661</v>
      </c>
      <c r="E25" s="111">
        <f aca="true" t="shared" si="24" ref="E25:E30">((D25-C25)/C25)*100</f>
        <v>46.75403683551602</v>
      </c>
      <c r="F25" s="13">
        <f>F26+F27+F28+F29+F30</f>
        <v>4290.853589971339</v>
      </c>
      <c r="G25" s="13">
        <f>G26+G27+G28+G29+G30</f>
        <v>4922.889602569558</v>
      </c>
      <c r="H25" s="111">
        <f aca="true" t="shared" si="25" ref="H25:H30">((G25-F25)/F25)*100</f>
        <v>14.729843359732078</v>
      </c>
      <c r="I25" s="112">
        <f>(G25/G$179)*100</f>
        <v>2.293205386155219</v>
      </c>
      <c r="J25" s="24">
        <f>J26+J27+J28+J29+J30</f>
        <v>45717</v>
      </c>
      <c r="K25" s="24">
        <f>K26+K27+K28+K29+K30</f>
        <v>54295</v>
      </c>
      <c r="L25" s="111">
        <f aca="true" t="shared" si="26" ref="L25:L30">((K25-J25)/J25)*100</f>
        <v>18.7632609313822</v>
      </c>
      <c r="M25" s="24">
        <f>M26+M27+M28+M29+M30</f>
        <v>308501</v>
      </c>
      <c r="N25" s="24">
        <f>N26+N27+N28+N29+N30</f>
        <v>310952</v>
      </c>
      <c r="O25" s="111">
        <f aca="true" t="shared" si="27" ref="O25:O30">((N25-M25)/M25)*100</f>
        <v>0.7944868898317995</v>
      </c>
      <c r="P25" s="112">
        <f>(N25/N$179)*100</f>
        <v>1.0839167518247819</v>
      </c>
      <c r="Q25" s="24">
        <f>Q26+Q27+Q28+Q29+Q30</f>
        <v>7297670</v>
      </c>
      <c r="R25" s="24">
        <f>R26+R27+R28+R29+R30</f>
        <v>5698571</v>
      </c>
      <c r="S25" s="111">
        <f aca="true" t="shared" si="28" ref="S25:S30">((R25-Q25)/Q25)*100</f>
        <v>-21.912459730297478</v>
      </c>
      <c r="T25" s="24">
        <f>T26+T27+T28+T29+T30</f>
        <v>38128462</v>
      </c>
      <c r="U25" s="24">
        <f>U26+U27+U28+U29+U30</f>
        <v>35313582</v>
      </c>
      <c r="V25" s="111">
        <f aca="true" t="shared" si="29" ref="V25:V30">((U25-T25)/T25)*100</f>
        <v>-7.38262141284377</v>
      </c>
      <c r="W25" s="112">
        <f>(U25/U$179)*100</f>
        <v>15.719166873582061</v>
      </c>
      <c r="X25" s="13">
        <f>X26+X27+X28+X29+X30</f>
        <v>34021.58668662</v>
      </c>
      <c r="Y25" s="13">
        <f>Y26+Y27+Y28+Y29+Y30</f>
        <v>40037.2547229755</v>
      </c>
      <c r="Z25" s="111">
        <f aca="true" t="shared" si="30" ref="Z25:Z30">((Y25-X25)/X25)*100</f>
        <v>17.68191499052376</v>
      </c>
      <c r="AA25" s="13">
        <f>AA26+AA27+AA28+AA29+AA30</f>
        <v>196466.17689939978</v>
      </c>
      <c r="AB25" s="13">
        <f>AB26+AB27+AB28+AB29+AB30</f>
        <v>248016.02949349128</v>
      </c>
      <c r="AC25" s="111">
        <f aca="true" t="shared" si="31" ref="AC25:AC30">((AB25-AA25)/AA25)*100</f>
        <v>26.238538056597665</v>
      </c>
      <c r="AD25" s="112">
        <f>(AB25/AB$179)*100</f>
        <v>5.723172019279839</v>
      </c>
    </row>
    <row r="26" spans="1:30" ht="12.75">
      <c r="A26" s="5"/>
      <c r="B26" s="106" t="s">
        <v>55</v>
      </c>
      <c r="C26" s="17">
        <v>12.108956496900003</v>
      </c>
      <c r="D26" s="17">
        <v>11.907780031000033</v>
      </c>
      <c r="E26" s="113">
        <f t="shared" si="24"/>
        <v>-1.6613856524422432</v>
      </c>
      <c r="F26" s="17">
        <v>65.2163714817</v>
      </c>
      <c r="G26" s="17">
        <v>65.63386398100022</v>
      </c>
      <c r="H26" s="113">
        <f t="shared" si="25"/>
        <v>0.6401651760361642</v>
      </c>
      <c r="I26" s="114">
        <f>(G26/G$180)*100</f>
        <v>0.20726064138575978</v>
      </c>
      <c r="J26" s="104">
        <v>402</v>
      </c>
      <c r="K26" s="104">
        <v>153</v>
      </c>
      <c r="L26" s="113">
        <f t="shared" si="26"/>
        <v>-61.940298507462686</v>
      </c>
      <c r="M26" s="104">
        <v>2409</v>
      </c>
      <c r="N26" s="104">
        <v>1661</v>
      </c>
      <c r="O26" s="113">
        <f t="shared" si="27"/>
        <v>-31.05022831050228</v>
      </c>
      <c r="P26" s="114">
        <f>(N26/N$180)*100</f>
        <v>0.11971283334546558</v>
      </c>
      <c r="Q26" s="104">
        <v>0</v>
      </c>
      <c r="R26" s="104">
        <v>0</v>
      </c>
      <c r="S26" s="115" t="s">
        <v>54</v>
      </c>
      <c r="T26" s="104">
        <v>0</v>
      </c>
      <c r="U26" s="104">
        <v>0</v>
      </c>
      <c r="V26" s="115" t="s">
        <v>54</v>
      </c>
      <c r="W26" s="115" t="s">
        <v>54</v>
      </c>
      <c r="X26" s="17">
        <v>14.279536499999999</v>
      </c>
      <c r="Y26" s="17">
        <v>35.4028467</v>
      </c>
      <c r="Z26" s="113">
        <f t="shared" si="30"/>
        <v>147.9271417528153</v>
      </c>
      <c r="AA26" s="17">
        <v>126.06338050000001</v>
      </c>
      <c r="AB26" s="17">
        <v>74.15157889999999</v>
      </c>
      <c r="AC26" s="113">
        <f t="shared" si="31"/>
        <v>-41.17912862094001</v>
      </c>
      <c r="AD26" s="114">
        <f>(AB26/AB$180)*100</f>
        <v>0.2092481367312925</v>
      </c>
    </row>
    <row r="27" spans="1:30" ht="12.75">
      <c r="A27" s="5"/>
      <c r="B27" s="106" t="s">
        <v>56</v>
      </c>
      <c r="C27" s="17">
        <v>234.1401848148106</v>
      </c>
      <c r="D27" s="17">
        <v>384.987549074661</v>
      </c>
      <c r="E27" s="113">
        <f t="shared" si="24"/>
        <v>64.42608917352682</v>
      </c>
      <c r="F27" s="17">
        <v>1390.5510306169394</v>
      </c>
      <c r="G27" s="17">
        <v>1735.5462733497866</v>
      </c>
      <c r="H27" s="113">
        <f t="shared" si="25"/>
        <v>24.809966346922536</v>
      </c>
      <c r="I27" s="114">
        <f>(G27/G$181)*100</f>
        <v>2.6289823273293553</v>
      </c>
      <c r="J27" s="104">
        <v>45305</v>
      </c>
      <c r="K27" s="104">
        <v>54124</v>
      </c>
      <c r="L27" s="113">
        <f t="shared" si="26"/>
        <v>19.46584262222713</v>
      </c>
      <c r="M27" s="104">
        <v>305963</v>
      </c>
      <c r="N27" s="104">
        <v>309211</v>
      </c>
      <c r="O27" s="113">
        <f t="shared" si="27"/>
        <v>1.0615662678166968</v>
      </c>
      <c r="P27" s="114">
        <f>(N27/N$181)*100</f>
        <v>1.1341478636323006</v>
      </c>
      <c r="Q27" s="104">
        <v>0</v>
      </c>
      <c r="R27" s="104">
        <v>0</v>
      </c>
      <c r="S27" s="115" t="s">
        <v>54</v>
      </c>
      <c r="T27" s="104">
        <v>0</v>
      </c>
      <c r="U27" s="104">
        <v>0</v>
      </c>
      <c r="V27" s="115" t="s">
        <v>54</v>
      </c>
      <c r="W27" s="115" t="s">
        <v>54</v>
      </c>
      <c r="X27" s="17">
        <v>2898.0765206989995</v>
      </c>
      <c r="Y27" s="17">
        <v>5913.801422843</v>
      </c>
      <c r="Z27" s="113">
        <f t="shared" si="30"/>
        <v>104.05953330095731</v>
      </c>
      <c r="AA27" s="17">
        <v>17093.842572423</v>
      </c>
      <c r="AB27" s="17">
        <v>29630.767039935</v>
      </c>
      <c r="AC27" s="113">
        <f t="shared" si="31"/>
        <v>73.34175691858457</v>
      </c>
      <c r="AD27" s="114">
        <f>(AB27/AB$181)*100</f>
        <v>1.7285342994890394</v>
      </c>
    </row>
    <row r="28" spans="1:30" ht="12.75">
      <c r="A28" s="5"/>
      <c r="B28" s="106" t="s">
        <v>57</v>
      </c>
      <c r="C28" s="17">
        <v>534.212473996</v>
      </c>
      <c r="D28" s="17">
        <v>764.179370128</v>
      </c>
      <c r="E28" s="113">
        <f t="shared" si="24"/>
        <v>43.047833460684394</v>
      </c>
      <c r="F28" s="17">
        <v>2508.46561038945</v>
      </c>
      <c r="G28" s="17">
        <v>2895.4456488277706</v>
      </c>
      <c r="H28" s="113">
        <f t="shared" si="25"/>
        <v>15.426962077356936</v>
      </c>
      <c r="I28" s="114">
        <f>(G28/G$182)*100</f>
        <v>2.670860409575845</v>
      </c>
      <c r="J28" s="104">
        <v>9</v>
      </c>
      <c r="K28" s="104">
        <v>5</v>
      </c>
      <c r="L28" s="113">
        <f t="shared" si="26"/>
        <v>-44.44444444444444</v>
      </c>
      <c r="M28" s="104">
        <v>79</v>
      </c>
      <c r="N28" s="104">
        <v>40</v>
      </c>
      <c r="O28" s="113">
        <f t="shared" si="27"/>
        <v>-49.36708860759494</v>
      </c>
      <c r="P28" s="114">
        <f>(N28/N$182)*100</f>
        <v>2.313475997686524</v>
      </c>
      <c r="Q28" s="104">
        <v>5628472</v>
      </c>
      <c r="R28" s="104">
        <v>4847366</v>
      </c>
      <c r="S28" s="113">
        <f t="shared" si="28"/>
        <v>-13.87776291682716</v>
      </c>
      <c r="T28" s="104">
        <v>22298747</v>
      </c>
      <c r="U28" s="104">
        <v>30394534</v>
      </c>
      <c r="V28" s="113">
        <f t="shared" si="29"/>
        <v>36.30601755336297</v>
      </c>
      <c r="W28" s="114">
        <f>(U28/U$182)*100</f>
        <v>29.814626983036607</v>
      </c>
      <c r="X28" s="17">
        <v>23601.266215447</v>
      </c>
      <c r="Y28" s="17">
        <v>21925.924770262092</v>
      </c>
      <c r="Z28" s="113">
        <f t="shared" si="30"/>
        <v>-7.098523570266753</v>
      </c>
      <c r="AA28" s="17">
        <v>93836.40870943751</v>
      </c>
      <c r="AB28" s="17">
        <v>148279.76497056586</v>
      </c>
      <c r="AC28" s="113">
        <f t="shared" si="31"/>
        <v>58.019437241797114</v>
      </c>
      <c r="AD28" s="114">
        <f>(AB28/AB$182)*100</f>
        <v>16.696908208516664</v>
      </c>
    </row>
    <row r="29" spans="1:30" ht="12.75">
      <c r="A29" s="5"/>
      <c r="B29" s="106" t="s">
        <v>58</v>
      </c>
      <c r="C29" s="17">
        <v>1.1838702779999999</v>
      </c>
      <c r="D29" s="17">
        <v>0.24353028299999996</v>
      </c>
      <c r="E29" s="113">
        <f t="shared" si="24"/>
        <v>-79.42931015960518</v>
      </c>
      <c r="F29" s="17">
        <v>5.553491765999976</v>
      </c>
      <c r="G29" s="17">
        <v>1.4764114859999997</v>
      </c>
      <c r="H29" s="113">
        <f t="shared" si="25"/>
        <v>-73.41471729481977</v>
      </c>
      <c r="I29" s="114">
        <f>(G29/G$183)*100</f>
        <v>0.03820489160561111</v>
      </c>
      <c r="J29" s="104">
        <v>0</v>
      </c>
      <c r="K29" s="104">
        <v>0</v>
      </c>
      <c r="L29" s="115" t="s">
        <v>54</v>
      </c>
      <c r="M29" s="104">
        <v>6</v>
      </c>
      <c r="N29" s="104">
        <v>0</v>
      </c>
      <c r="O29" s="113">
        <f t="shared" si="27"/>
        <v>-100</v>
      </c>
      <c r="P29" s="114">
        <f>(N29/N$183)*100</f>
        <v>0</v>
      </c>
      <c r="Q29" s="104">
        <v>106393</v>
      </c>
      <c r="R29" s="104">
        <v>20152</v>
      </c>
      <c r="S29" s="113">
        <f t="shared" si="28"/>
        <v>-81.05890425121953</v>
      </c>
      <c r="T29" s="104">
        <v>535986</v>
      </c>
      <c r="U29" s="104">
        <v>124634</v>
      </c>
      <c r="V29" s="113">
        <f t="shared" si="29"/>
        <v>-76.74678069949589</v>
      </c>
      <c r="W29" s="114">
        <f>(U29/U$183)*100</f>
        <v>1.5154912451361868</v>
      </c>
      <c r="X29" s="17">
        <v>318.33257699999996</v>
      </c>
      <c r="Y29" s="17">
        <v>61.98470999999999</v>
      </c>
      <c r="Z29" s="113">
        <f t="shared" si="30"/>
        <v>-80.52831708769787</v>
      </c>
      <c r="AA29" s="17">
        <v>1483.1813425</v>
      </c>
      <c r="AB29" s="17">
        <v>369.09180999999995</v>
      </c>
      <c r="AC29" s="113">
        <f t="shared" si="31"/>
        <v>-75.11485619298101</v>
      </c>
      <c r="AD29" s="114">
        <f>(AB29/AB$183)*100</f>
        <v>0.2935645743367403</v>
      </c>
    </row>
    <row r="30" spans="1:30" ht="15">
      <c r="A30" s="5"/>
      <c r="B30" s="107" t="s">
        <v>59</v>
      </c>
      <c r="C30" s="17">
        <v>23.85720908399992</v>
      </c>
      <c r="D30" s="17">
        <v>20.789491729999995</v>
      </c>
      <c r="E30" s="113">
        <f t="shared" si="24"/>
        <v>-12.858659800476497</v>
      </c>
      <c r="F30" s="17">
        <v>321.06708571724977</v>
      </c>
      <c r="G30" s="17">
        <v>224.78740492500003</v>
      </c>
      <c r="H30" s="113">
        <f t="shared" si="25"/>
        <v>-29.98740296818815</v>
      </c>
      <c r="I30" s="114">
        <f>(G30/G$184)*100</f>
        <v>4.766002360136044</v>
      </c>
      <c r="J30" s="104">
        <v>1</v>
      </c>
      <c r="K30" s="104">
        <v>13</v>
      </c>
      <c r="L30" s="113">
        <f t="shared" si="26"/>
        <v>1200</v>
      </c>
      <c r="M30" s="104">
        <v>44</v>
      </c>
      <c r="N30" s="104">
        <v>40</v>
      </c>
      <c r="O30" s="113">
        <f t="shared" si="27"/>
        <v>-9.090909090909092</v>
      </c>
      <c r="P30" s="114">
        <f>(N30/N$184)*100</f>
        <v>0.1286794273765482</v>
      </c>
      <c r="Q30" s="104">
        <v>1562805</v>
      </c>
      <c r="R30" s="104">
        <v>831053</v>
      </c>
      <c r="S30" s="113">
        <f t="shared" si="28"/>
        <v>-46.82298815271259</v>
      </c>
      <c r="T30" s="104">
        <v>15293729</v>
      </c>
      <c r="U30" s="104">
        <v>4794414</v>
      </c>
      <c r="V30" s="113">
        <f t="shared" si="29"/>
        <v>-68.65111183806121</v>
      </c>
      <c r="W30" s="114">
        <f>(U30/U$184)*100</f>
        <v>4.1878473974317325</v>
      </c>
      <c r="X30" s="17">
        <v>7189.631836973999</v>
      </c>
      <c r="Y30" s="17">
        <v>12100.14097317041</v>
      </c>
      <c r="Z30" s="113">
        <f t="shared" si="30"/>
        <v>68.299869138545</v>
      </c>
      <c r="AA30" s="17">
        <v>83926.68089453927</v>
      </c>
      <c r="AB30" s="17">
        <v>69662.25409409044</v>
      </c>
      <c r="AC30" s="113">
        <f t="shared" si="31"/>
        <v>-16.996295633772583</v>
      </c>
      <c r="AD30" s="114">
        <f>(AB30/AB$184)*100</f>
        <v>4.436814965083625</v>
      </c>
    </row>
    <row r="31" spans="1:30" ht="12.75">
      <c r="A31" s="5"/>
      <c r="B31" s="27"/>
      <c r="C31" s="17"/>
      <c r="D31" s="17"/>
      <c r="E31" s="113"/>
      <c r="F31" s="17"/>
      <c r="G31" s="17"/>
      <c r="H31" s="113"/>
      <c r="I31" s="114"/>
      <c r="J31" s="104"/>
      <c r="K31" s="104"/>
      <c r="L31" s="113"/>
      <c r="M31" s="104"/>
      <c r="N31" s="104"/>
      <c r="O31" s="113"/>
      <c r="P31" s="114"/>
      <c r="Q31" s="104"/>
      <c r="R31" s="104"/>
      <c r="S31" s="113"/>
      <c r="T31" s="104"/>
      <c r="U31" s="104"/>
      <c r="V31" s="113"/>
      <c r="W31" s="114"/>
      <c r="X31" s="17"/>
      <c r="Y31" s="17"/>
      <c r="Z31" s="113"/>
      <c r="AA31" s="17"/>
      <c r="AB31" s="17"/>
      <c r="AC31" s="113"/>
      <c r="AD31" s="114"/>
    </row>
    <row r="32" spans="1:30" s="26" customFormat="1" ht="15">
      <c r="A32" s="18">
        <v>5</v>
      </c>
      <c r="B32" s="108" t="s">
        <v>64</v>
      </c>
      <c r="C32" s="13">
        <f>C33+C34+C35+C36+C37</f>
        <v>149.4950510265002</v>
      </c>
      <c r="D32" s="13">
        <f>D33+D34+D35+D36+D37</f>
        <v>143.79353471295997</v>
      </c>
      <c r="E32" s="111">
        <f>((D32-C32)/C32)*100</f>
        <v>-3.813849538423548</v>
      </c>
      <c r="F32" s="13">
        <f>F33+F34+F35+F36+F37</f>
        <v>730.7060525238475</v>
      </c>
      <c r="G32" s="13">
        <f>G33+G34+G35+G36+G37</f>
        <v>910.6706625977403</v>
      </c>
      <c r="H32" s="111">
        <f>((G32-F32)/F32)*100</f>
        <v>24.628865390165828</v>
      </c>
      <c r="I32" s="112">
        <f>(G32/G$179)*100</f>
        <v>0.4242132237522937</v>
      </c>
      <c r="J32" s="24">
        <f>J33+J34+J35+J36+J37</f>
        <v>37961</v>
      </c>
      <c r="K32" s="24">
        <f>K33+K34+K35+K36+K37</f>
        <v>32656</v>
      </c>
      <c r="L32" s="111">
        <f>((K32-J32)/J32)*100</f>
        <v>-13.974868944442981</v>
      </c>
      <c r="M32" s="24">
        <f>M33+M34+M35+M36+M37</f>
        <v>123936</v>
      </c>
      <c r="N32" s="24">
        <f>N33+N34+N35+N36+N37</f>
        <v>167711</v>
      </c>
      <c r="O32" s="111">
        <f>((N32-M32)/M32)*100</f>
        <v>35.32064936741544</v>
      </c>
      <c r="P32" s="112">
        <f>(N32/N$179)*100</f>
        <v>0.5846071495449008</v>
      </c>
      <c r="Q32" s="24">
        <f>Q33+Q34+Q35+Q36+Q37</f>
        <v>7090</v>
      </c>
      <c r="R32" s="24">
        <f>R33+R34+R35+R36+R37</f>
        <v>13622</v>
      </c>
      <c r="S32" s="111">
        <f>((R32-Q32)/Q32)*100</f>
        <v>92.12976022566995</v>
      </c>
      <c r="T32" s="24">
        <f>T33+T34+T35+T36+T37</f>
        <v>62699</v>
      </c>
      <c r="U32" s="24">
        <f>U33+U34+U35+U36+U37</f>
        <v>84283</v>
      </c>
      <c r="V32" s="111">
        <f>((U32-T32)/T32)*100</f>
        <v>34.42479146397869</v>
      </c>
      <c r="W32" s="112">
        <f>(U32/U$179)*100</f>
        <v>0.037516968445911736</v>
      </c>
      <c r="X32" s="13">
        <f>X33+X34+X35+X36+X37</f>
        <v>3542.922576421</v>
      </c>
      <c r="Y32" s="13">
        <f>Y33+Y34+Y35+Y36+Y37</f>
        <v>3382.3215573</v>
      </c>
      <c r="Z32" s="111">
        <f>((Y32-X32)/X32)*100</f>
        <v>-4.533009560802659</v>
      </c>
      <c r="AA32" s="13">
        <f>AA33+AA34+AA35+AA36+AA37</f>
        <v>23216.784933346004</v>
      </c>
      <c r="AB32" s="13">
        <f>AB33+AB34+AB35+AB36+AB37</f>
        <v>25412.794433147</v>
      </c>
      <c r="AC32" s="111">
        <f>((AB32-AA32)/AA32)*100</f>
        <v>9.458714917270445</v>
      </c>
      <c r="AD32" s="112">
        <f>(AB32/AB$179)*100</f>
        <v>0.586420943551611</v>
      </c>
    </row>
    <row r="33" spans="1:30" ht="12.75">
      <c r="A33" s="5"/>
      <c r="B33" s="106" t="s">
        <v>55</v>
      </c>
      <c r="C33" s="17">
        <v>20.822196940000005</v>
      </c>
      <c r="D33" s="17">
        <v>21.043856752999996</v>
      </c>
      <c r="E33" s="113">
        <f>((D33-C33)/C33)*100</f>
        <v>1.0645361468759191</v>
      </c>
      <c r="F33" s="17">
        <v>32.064391325</v>
      </c>
      <c r="G33" s="17">
        <v>66.805538953</v>
      </c>
      <c r="H33" s="113">
        <f>((G33-F33)/F33)*100</f>
        <v>108.3480652287105</v>
      </c>
      <c r="I33" s="114">
        <f>(G33/G$180)*100</f>
        <v>0.21096059277461318</v>
      </c>
      <c r="J33" s="104">
        <v>16600</v>
      </c>
      <c r="K33" s="104">
        <v>10659</v>
      </c>
      <c r="L33" s="113">
        <f>((K33-J33)/J33)*100</f>
        <v>-35.78915662650603</v>
      </c>
      <c r="M33" s="104">
        <v>16831</v>
      </c>
      <c r="N33" s="104">
        <v>20551</v>
      </c>
      <c r="O33" s="113">
        <f>((N33-M33)/M33)*100</f>
        <v>22.102073554750163</v>
      </c>
      <c r="P33" s="114">
        <f>(N33/N$180)*100</f>
        <v>1.481167030754162</v>
      </c>
      <c r="Q33" s="104">
        <v>0</v>
      </c>
      <c r="R33" s="104">
        <v>0</v>
      </c>
      <c r="S33" s="115" t="s">
        <v>54</v>
      </c>
      <c r="T33" s="104">
        <v>0</v>
      </c>
      <c r="U33" s="104">
        <v>0</v>
      </c>
      <c r="V33" s="115" t="s">
        <v>54</v>
      </c>
      <c r="W33" s="115" t="s">
        <v>54</v>
      </c>
      <c r="X33" s="17">
        <v>149.4442462</v>
      </c>
      <c r="Y33" s="17">
        <v>184.06128049999998</v>
      </c>
      <c r="Z33" s="113">
        <f>((Y33-X33)/X33)*100</f>
        <v>23.163845501065513</v>
      </c>
      <c r="AA33" s="17">
        <v>185.4531208</v>
      </c>
      <c r="AB33" s="17">
        <v>527.014131</v>
      </c>
      <c r="AC33" s="113">
        <f>((AB33-AA33)/AA33)*100</f>
        <v>184.17646935602286</v>
      </c>
      <c r="AD33" s="114">
        <f>(AB33/AB$180)*100</f>
        <v>1.4871797280477237</v>
      </c>
    </row>
    <row r="34" spans="1:30" ht="12.75">
      <c r="A34" s="5"/>
      <c r="B34" s="106" t="s">
        <v>56</v>
      </c>
      <c r="C34" s="17">
        <v>93.35170576150031</v>
      </c>
      <c r="D34" s="17">
        <v>96.49551010895999</v>
      </c>
      <c r="E34" s="113">
        <f>((D34-C34)/C34)*100</f>
        <v>3.367698877931197</v>
      </c>
      <c r="F34" s="17">
        <v>435.8487319928471</v>
      </c>
      <c r="G34" s="17">
        <v>577.30876184674</v>
      </c>
      <c r="H34" s="113">
        <f>((G34-F34)/F34)*100</f>
        <v>32.45622149847496</v>
      </c>
      <c r="I34" s="114">
        <f>(G34/G$181)*100</f>
        <v>0.8744996060393618</v>
      </c>
      <c r="J34" s="104">
        <v>21360</v>
      </c>
      <c r="K34" s="104">
        <v>21996</v>
      </c>
      <c r="L34" s="113">
        <f>((K34-J34)/J34)*100</f>
        <v>2.9775280898876404</v>
      </c>
      <c r="M34" s="104">
        <v>107099</v>
      </c>
      <c r="N34" s="104">
        <v>147148</v>
      </c>
      <c r="O34" s="113">
        <f>((N34-M34)/M34)*100</f>
        <v>37.39437343019076</v>
      </c>
      <c r="P34" s="114">
        <f>(N34/N$181)*100</f>
        <v>0.5397207403286616</v>
      </c>
      <c r="Q34" s="104">
        <v>0</v>
      </c>
      <c r="R34" s="104">
        <v>0</v>
      </c>
      <c r="S34" s="115" t="s">
        <v>54</v>
      </c>
      <c r="T34" s="104">
        <v>0</v>
      </c>
      <c r="U34" s="104">
        <v>0</v>
      </c>
      <c r="V34" s="115" t="s">
        <v>54</v>
      </c>
      <c r="W34" s="115" t="s">
        <v>54</v>
      </c>
      <c r="X34" s="17">
        <v>1629.5558701</v>
      </c>
      <c r="Y34" s="17">
        <v>1640.1119671000001</v>
      </c>
      <c r="Z34" s="113">
        <f>((Y34-X34)/X34)*100</f>
        <v>0.6477898176852535</v>
      </c>
      <c r="AA34" s="17">
        <v>8589.729621</v>
      </c>
      <c r="AB34" s="17">
        <v>9720.5560238</v>
      </c>
      <c r="AC34" s="113">
        <f>((AB34-AA34)/AA34)*100</f>
        <v>13.164866098175867</v>
      </c>
      <c r="AD34" s="114">
        <f>(AB34/AB$181)*100</f>
        <v>0.5670563463509972</v>
      </c>
    </row>
    <row r="35" spans="1:30" ht="12.75">
      <c r="A35" s="5"/>
      <c r="B35" s="106" t="s">
        <v>57</v>
      </c>
      <c r="C35" s="17">
        <v>35.32114832499989</v>
      </c>
      <c r="D35" s="17">
        <v>26.254167850999963</v>
      </c>
      <c r="E35" s="113">
        <f>((D35-C35)/C35)*100</f>
        <v>-25.670118056672653</v>
      </c>
      <c r="F35" s="17">
        <v>262.7929292060004</v>
      </c>
      <c r="G35" s="17">
        <v>266.55636179800024</v>
      </c>
      <c r="H35" s="113">
        <f>((G35-F35)/F35)*100</f>
        <v>1.4320905069138037</v>
      </c>
      <c r="I35" s="114">
        <f>(G35/G$182)*100</f>
        <v>0.24588091782523458</v>
      </c>
      <c r="J35" s="104">
        <v>1</v>
      </c>
      <c r="K35" s="104">
        <v>1</v>
      </c>
      <c r="L35" s="113">
        <f>((K35-J35)/J35)*100</f>
        <v>0</v>
      </c>
      <c r="M35" s="104">
        <v>6</v>
      </c>
      <c r="N35" s="104">
        <v>12</v>
      </c>
      <c r="O35" s="113">
        <f>((N35-M35)/M35)*100</f>
        <v>100</v>
      </c>
      <c r="P35" s="114">
        <f>(N35/N$182)*100</f>
        <v>0.6940427993059572</v>
      </c>
      <c r="Q35" s="104">
        <v>7090</v>
      </c>
      <c r="R35" s="104">
        <v>13622</v>
      </c>
      <c r="S35" s="113">
        <f>((R35-Q35)/Q35)*100</f>
        <v>92.12976022566995</v>
      </c>
      <c r="T35" s="104">
        <v>62699</v>
      </c>
      <c r="U35" s="104">
        <v>84283</v>
      </c>
      <c r="V35" s="113">
        <f>((U35-T35)/T35)*100</f>
        <v>34.42479146397869</v>
      </c>
      <c r="W35" s="114">
        <f>(U35/U$182)*100</f>
        <v>0.08267493773753117</v>
      </c>
      <c r="X35" s="17">
        <v>1763.922460121</v>
      </c>
      <c r="Y35" s="17">
        <v>1558.1483097</v>
      </c>
      <c r="Z35" s="113">
        <f>((Y35-X35)/X35)*100</f>
        <v>-11.665714059045687</v>
      </c>
      <c r="AA35" s="17">
        <v>14441.602191546</v>
      </c>
      <c r="AB35" s="17">
        <v>15165.224278347</v>
      </c>
      <c r="AC35" s="113">
        <f>((AB35-AA35)/AA35)*100</f>
        <v>5.010677327925577</v>
      </c>
      <c r="AD35" s="114">
        <f>(AB35/AB$182)*100</f>
        <v>1.707666300842815</v>
      </c>
    </row>
    <row r="36" spans="1:30" ht="12.75">
      <c r="A36" s="5"/>
      <c r="B36" s="106" t="s">
        <v>58</v>
      </c>
      <c r="C36" s="17">
        <v>0</v>
      </c>
      <c r="D36" s="17">
        <v>0</v>
      </c>
      <c r="E36" s="115" t="s">
        <v>54</v>
      </c>
      <c r="F36" s="17">
        <v>0</v>
      </c>
      <c r="G36" s="17">
        <v>0</v>
      </c>
      <c r="H36" s="115" t="s">
        <v>54</v>
      </c>
      <c r="I36" s="114">
        <f>(G36/G$183)*100</f>
        <v>0</v>
      </c>
      <c r="J36" s="104">
        <v>0</v>
      </c>
      <c r="K36" s="104">
        <v>0</v>
      </c>
      <c r="L36" s="115" t="s">
        <v>54</v>
      </c>
      <c r="M36" s="104">
        <v>0</v>
      </c>
      <c r="N36" s="104">
        <v>0</v>
      </c>
      <c r="O36" s="115" t="s">
        <v>54</v>
      </c>
      <c r="P36" s="114">
        <f>(N36/N$183)*100</f>
        <v>0</v>
      </c>
      <c r="Q36" s="104">
        <v>0</v>
      </c>
      <c r="R36" s="104">
        <v>0</v>
      </c>
      <c r="S36" s="115" t="s">
        <v>54</v>
      </c>
      <c r="T36" s="104">
        <v>0</v>
      </c>
      <c r="U36" s="104">
        <v>0</v>
      </c>
      <c r="V36" s="115" t="s">
        <v>54</v>
      </c>
      <c r="W36" s="114">
        <f>(U36/U$183)*100</f>
        <v>0</v>
      </c>
      <c r="X36" s="17">
        <v>0</v>
      </c>
      <c r="Y36" s="17">
        <v>0</v>
      </c>
      <c r="Z36" s="115" t="s">
        <v>54</v>
      </c>
      <c r="AA36" s="17">
        <v>0</v>
      </c>
      <c r="AB36" s="17">
        <v>0</v>
      </c>
      <c r="AC36" s="115" t="s">
        <v>54</v>
      </c>
      <c r="AD36" s="114">
        <f>(AB36/AB$183)*100</f>
        <v>0</v>
      </c>
    </row>
    <row r="37" spans="1:30" ht="15">
      <c r="A37" s="5"/>
      <c r="B37" s="107" t="s">
        <v>59</v>
      </c>
      <c r="C37" s="17">
        <v>0</v>
      </c>
      <c r="D37" s="17">
        <v>0</v>
      </c>
      <c r="E37" s="115" t="s">
        <v>54</v>
      </c>
      <c r="F37" s="17">
        <v>0</v>
      </c>
      <c r="G37" s="17">
        <v>0</v>
      </c>
      <c r="H37" s="115" t="s">
        <v>54</v>
      </c>
      <c r="I37" s="114">
        <f>(G37/G$184)*100</f>
        <v>0</v>
      </c>
      <c r="J37" s="104">
        <v>0</v>
      </c>
      <c r="K37" s="104">
        <v>0</v>
      </c>
      <c r="L37" s="115" t="s">
        <v>54</v>
      </c>
      <c r="M37" s="104">
        <v>0</v>
      </c>
      <c r="N37" s="104">
        <v>0</v>
      </c>
      <c r="O37" s="115" t="s">
        <v>54</v>
      </c>
      <c r="P37" s="114">
        <f>(N37/N$184)*100</f>
        <v>0</v>
      </c>
      <c r="Q37" s="104">
        <v>0</v>
      </c>
      <c r="R37" s="104">
        <v>0</v>
      </c>
      <c r="S37" s="115" t="s">
        <v>54</v>
      </c>
      <c r="T37" s="104">
        <v>0</v>
      </c>
      <c r="U37" s="104">
        <v>0</v>
      </c>
      <c r="V37" s="115" t="s">
        <v>54</v>
      </c>
      <c r="W37" s="114">
        <f>(U37/U$184)*100</f>
        <v>0</v>
      </c>
      <c r="X37" s="17">
        <v>0</v>
      </c>
      <c r="Y37" s="17">
        <v>0</v>
      </c>
      <c r="Z37" s="115" t="s">
        <v>54</v>
      </c>
      <c r="AA37" s="17">
        <v>0</v>
      </c>
      <c r="AB37" s="17">
        <v>0</v>
      </c>
      <c r="AC37" s="115" t="s">
        <v>54</v>
      </c>
      <c r="AD37" s="114">
        <f>(AB37/AB$184)*100</f>
        <v>0</v>
      </c>
    </row>
    <row r="38" spans="1:30" ht="12.75">
      <c r="A38" s="5"/>
      <c r="B38" s="27"/>
      <c r="C38" s="17"/>
      <c r="D38" s="17"/>
      <c r="E38" s="113"/>
      <c r="F38" s="17"/>
      <c r="G38" s="17"/>
      <c r="H38" s="113"/>
      <c r="I38" s="114"/>
      <c r="J38" s="104"/>
      <c r="K38" s="104"/>
      <c r="L38" s="113"/>
      <c r="M38" s="104"/>
      <c r="N38" s="104"/>
      <c r="O38" s="113"/>
      <c r="P38" s="114"/>
      <c r="Q38" s="104"/>
      <c r="R38" s="104"/>
      <c r="S38" s="113"/>
      <c r="T38" s="104"/>
      <c r="U38" s="104"/>
      <c r="V38" s="113"/>
      <c r="W38" s="114"/>
      <c r="X38" s="17"/>
      <c r="Y38" s="17"/>
      <c r="Z38" s="113"/>
      <c r="AA38" s="17"/>
      <c r="AB38" s="17"/>
      <c r="AC38" s="113"/>
      <c r="AD38" s="114"/>
    </row>
    <row r="39" spans="1:30" s="26" customFormat="1" ht="15">
      <c r="A39" s="18">
        <v>6</v>
      </c>
      <c r="B39" s="108" t="s">
        <v>65</v>
      </c>
      <c r="C39" s="13">
        <f>C40+C41+C42+C43+C44</f>
        <v>153.46616547799962</v>
      </c>
      <c r="D39" s="13">
        <f>D40+D41+D42+D43+D44</f>
        <v>221.99388389999996</v>
      </c>
      <c r="E39" s="111">
        <f aca="true" t="shared" si="32" ref="E39:E44">((D39-C39)/C39)*100</f>
        <v>44.65330726714758</v>
      </c>
      <c r="F39" s="13">
        <f>F40+F41+F42+F43+F44</f>
        <v>1227.458092874174</v>
      </c>
      <c r="G39" s="13">
        <f>G40+G41+G42+G43+G44</f>
        <v>1460.2650520187078</v>
      </c>
      <c r="H39" s="111">
        <f aca="true" t="shared" si="33" ref="H39:H44">((G39-F39)/F39)*100</f>
        <v>18.966591242182524</v>
      </c>
      <c r="I39" s="112">
        <f>(G39/G$179)*100</f>
        <v>0.6802280678314717</v>
      </c>
      <c r="J39" s="24">
        <f>J40+J41+J42+J43+J44</f>
        <v>16251</v>
      </c>
      <c r="K39" s="24">
        <f>K40+K41+K42+K43+K44</f>
        <v>24358</v>
      </c>
      <c r="L39" s="111">
        <f aca="true" t="shared" si="34" ref="L39:L44">((K39-J39)/J39)*100</f>
        <v>49.8861608516399</v>
      </c>
      <c r="M39" s="24">
        <f>M40+M41+M42+M43+M44</f>
        <v>104873</v>
      </c>
      <c r="N39" s="24">
        <f>N40+N41+N42+N43+N44</f>
        <v>129068</v>
      </c>
      <c r="O39" s="111">
        <f aca="true" t="shared" si="35" ref="O39:O44">((N39-M39)/M39)*100</f>
        <v>23.070761778532127</v>
      </c>
      <c r="P39" s="112">
        <f>(N39/N$179)*100</f>
        <v>0.4499053465632025</v>
      </c>
      <c r="Q39" s="24">
        <f>Q40+Q41+Q42+Q43+Q44</f>
        <v>24074</v>
      </c>
      <c r="R39" s="24">
        <f>R40+R41+R42+R43+R44</f>
        <v>381039</v>
      </c>
      <c r="S39" s="111">
        <f aca="true" t="shared" si="36" ref="S39:S44">((R39-Q39)/Q39)*100</f>
        <v>1482.78225471463</v>
      </c>
      <c r="T39" s="24">
        <f>T40+T41+T42+T43+T44</f>
        <v>1395341</v>
      </c>
      <c r="U39" s="24">
        <f>U40+U41+U42+U43+U44</f>
        <v>2629980</v>
      </c>
      <c r="V39" s="111">
        <f aca="true" t="shared" si="37" ref="V39:V44">((U39-T39)/T39)*100</f>
        <v>88.48295864595106</v>
      </c>
      <c r="W39" s="112">
        <f>(U39/U$179)*100</f>
        <v>1.1706853893831373</v>
      </c>
      <c r="X39" s="13">
        <f>X40+X41+X42+X43+X44</f>
        <v>2749.854078888983</v>
      </c>
      <c r="Y39" s="13">
        <f>Y40+Y41+Y42+Y43+Y44</f>
        <v>10796.38290575785</v>
      </c>
      <c r="Z39" s="111">
        <f aca="true" t="shared" si="38" ref="Z39:Z44">((Y39-X39)/X39)*100</f>
        <v>292.61657513550267</v>
      </c>
      <c r="AA39" s="13">
        <f>AA40+AA41+AA42+AA43+AA44</f>
        <v>42778.80461804198</v>
      </c>
      <c r="AB39" s="13">
        <f>AB40+AB41+AB42+AB43+AB44</f>
        <v>72616.53977595377</v>
      </c>
      <c r="AC39" s="111">
        <f aca="true" t="shared" si="39" ref="AC39:AC44">((AB39-AA39)/AA39)*100</f>
        <v>69.74887546373309</v>
      </c>
      <c r="AD39" s="112">
        <f>(AB39/AB$179)*100</f>
        <v>1.6756858394653344</v>
      </c>
    </row>
    <row r="40" spans="1:30" ht="12.75">
      <c r="A40" s="5"/>
      <c r="B40" s="106" t="s">
        <v>55</v>
      </c>
      <c r="C40" s="17">
        <v>1.772417289</v>
      </c>
      <c r="D40" s="17">
        <v>4.390744654</v>
      </c>
      <c r="E40" s="113">
        <f t="shared" si="32"/>
        <v>147.72634984153552</v>
      </c>
      <c r="F40" s="17">
        <v>14.128682091999996</v>
      </c>
      <c r="G40" s="17">
        <v>57.48647126400001</v>
      </c>
      <c r="H40" s="113">
        <f t="shared" si="33"/>
        <v>306.8778028245837</v>
      </c>
      <c r="I40" s="114">
        <f>(G40/G$180)*100</f>
        <v>0.18153255320500056</v>
      </c>
      <c r="J40" s="104">
        <v>28</v>
      </c>
      <c r="K40" s="104">
        <v>48</v>
      </c>
      <c r="L40" s="113">
        <f t="shared" si="34"/>
        <v>71.42857142857143</v>
      </c>
      <c r="M40" s="104">
        <v>321</v>
      </c>
      <c r="N40" s="104">
        <v>344</v>
      </c>
      <c r="O40" s="113">
        <f t="shared" si="35"/>
        <v>7.165109034267912</v>
      </c>
      <c r="P40" s="114">
        <f>(N40/N$180)*100</f>
        <v>0.024793025087802626</v>
      </c>
      <c r="Q40" s="104">
        <v>0</v>
      </c>
      <c r="R40" s="104">
        <v>0</v>
      </c>
      <c r="S40" s="115" t="s">
        <v>54</v>
      </c>
      <c r="T40" s="104">
        <v>0</v>
      </c>
      <c r="U40" s="104">
        <v>0</v>
      </c>
      <c r="V40" s="115" t="s">
        <v>54</v>
      </c>
      <c r="W40" s="115" t="s">
        <v>54</v>
      </c>
      <c r="X40" s="17">
        <v>2.0603172889999968</v>
      </c>
      <c r="Y40" s="17">
        <v>4.327085517999994</v>
      </c>
      <c r="Z40" s="113">
        <f t="shared" si="38"/>
        <v>110.02034691948852</v>
      </c>
      <c r="AA40" s="17">
        <v>22.410554242</v>
      </c>
      <c r="AB40" s="17">
        <v>68.231466264</v>
      </c>
      <c r="AC40" s="113">
        <f t="shared" si="39"/>
        <v>204.4613066111781</v>
      </c>
      <c r="AD40" s="114">
        <f>(AB40/AB$180)*100</f>
        <v>0.1925421871520803</v>
      </c>
    </row>
    <row r="41" spans="1:30" ht="12.75">
      <c r="A41" s="5"/>
      <c r="B41" s="106" t="s">
        <v>56</v>
      </c>
      <c r="C41" s="17">
        <v>133.86181789099962</v>
      </c>
      <c r="D41" s="17">
        <v>178.50172831599997</v>
      </c>
      <c r="E41" s="113">
        <f t="shared" si="32"/>
        <v>33.34775451902912</v>
      </c>
      <c r="F41" s="17">
        <v>816.516971052</v>
      </c>
      <c r="G41" s="17">
        <v>909.5032565889959</v>
      </c>
      <c r="H41" s="113">
        <f t="shared" si="33"/>
        <v>11.388163238933343</v>
      </c>
      <c r="I41" s="114">
        <f>(G41/G$181)*100</f>
        <v>1.3777033922615927</v>
      </c>
      <c r="J41" s="104">
        <v>16222</v>
      </c>
      <c r="K41" s="104">
        <v>24310</v>
      </c>
      <c r="L41" s="113">
        <f t="shared" si="34"/>
        <v>49.85821723585255</v>
      </c>
      <c r="M41" s="104">
        <v>104528</v>
      </c>
      <c r="N41" s="104">
        <v>128716</v>
      </c>
      <c r="O41" s="113">
        <f t="shared" si="35"/>
        <v>23.140211235267106</v>
      </c>
      <c r="P41" s="114">
        <f>(N41/N$181)*100</f>
        <v>0.4721144345294806</v>
      </c>
      <c r="Q41" s="104">
        <v>0</v>
      </c>
      <c r="R41" s="104">
        <v>0</v>
      </c>
      <c r="S41" s="115" t="s">
        <v>54</v>
      </c>
      <c r="T41" s="104">
        <v>0</v>
      </c>
      <c r="U41" s="104">
        <v>0</v>
      </c>
      <c r="V41" s="115" t="s">
        <v>54</v>
      </c>
      <c r="W41" s="115" t="s">
        <v>54</v>
      </c>
      <c r="X41" s="17">
        <v>1744.209325599983</v>
      </c>
      <c r="Y41" s="17">
        <v>2495.2185843398497</v>
      </c>
      <c r="Z41" s="113">
        <f t="shared" si="38"/>
        <v>43.05728949600302</v>
      </c>
      <c r="AA41" s="17">
        <v>11264.939004199976</v>
      </c>
      <c r="AB41" s="17">
        <v>15390.37994378977</v>
      </c>
      <c r="AC41" s="113">
        <f t="shared" si="39"/>
        <v>36.62195541450941</v>
      </c>
      <c r="AD41" s="114">
        <f>(AB41/AB$181)*100</f>
        <v>0.8978100222365073</v>
      </c>
    </row>
    <row r="42" spans="1:30" ht="14.25" customHeight="1">
      <c r="A42" s="5"/>
      <c r="B42" s="106" t="s">
        <v>57</v>
      </c>
      <c r="C42" s="17">
        <v>16.48380349</v>
      </c>
      <c r="D42" s="17">
        <v>33.749758856</v>
      </c>
      <c r="E42" s="113">
        <f t="shared" si="32"/>
        <v>104.74497209624283</v>
      </c>
      <c r="F42" s="17">
        <v>352.08498479017385</v>
      </c>
      <c r="G42" s="17">
        <v>422.2350787747118</v>
      </c>
      <c r="H42" s="113">
        <f t="shared" si="33"/>
        <v>19.92419359386885</v>
      </c>
      <c r="I42" s="114">
        <f>(G42/G$182)*100</f>
        <v>0.3894844152540321</v>
      </c>
      <c r="J42" s="104">
        <v>0</v>
      </c>
      <c r="K42" s="104">
        <v>0</v>
      </c>
      <c r="L42" s="115" t="s">
        <v>54</v>
      </c>
      <c r="M42" s="104">
        <v>9</v>
      </c>
      <c r="N42" s="104">
        <v>4</v>
      </c>
      <c r="O42" s="113">
        <f t="shared" si="35"/>
        <v>-55.55555555555556</v>
      </c>
      <c r="P42" s="114">
        <f>(N42/N$182)*100</f>
        <v>0.23134759976865238</v>
      </c>
      <c r="Q42" s="104">
        <v>4806</v>
      </c>
      <c r="R42" s="104">
        <v>3081</v>
      </c>
      <c r="S42" s="113">
        <f t="shared" si="36"/>
        <v>-35.892634207240945</v>
      </c>
      <c r="T42" s="104">
        <v>16076</v>
      </c>
      <c r="U42" s="104">
        <v>26375</v>
      </c>
      <c r="V42" s="113">
        <f t="shared" si="37"/>
        <v>64.0644438915153</v>
      </c>
      <c r="W42" s="114">
        <f>(U42/U$182)*100</f>
        <v>0.025871782955369228</v>
      </c>
      <c r="X42" s="17">
        <v>331.00724990000003</v>
      </c>
      <c r="Y42" s="17">
        <v>347.422013</v>
      </c>
      <c r="Z42" s="113">
        <f t="shared" si="38"/>
        <v>4.959034312680158</v>
      </c>
      <c r="AA42" s="17">
        <v>1954.7340558000003</v>
      </c>
      <c r="AB42" s="17">
        <v>2450.7093294</v>
      </c>
      <c r="AC42" s="113">
        <f t="shared" si="39"/>
        <v>25.37303077768374</v>
      </c>
      <c r="AD42" s="114">
        <f>(AB42/AB$182)*100</f>
        <v>0.27595989733912696</v>
      </c>
    </row>
    <row r="43" spans="1:30" ht="12.75">
      <c r="A43" s="5"/>
      <c r="B43" s="106" t="s">
        <v>58</v>
      </c>
      <c r="C43" s="119">
        <v>0.8905696939999997</v>
      </c>
      <c r="D43" s="119">
        <v>1.1250935129999995</v>
      </c>
      <c r="E43" s="113">
        <f t="shared" si="32"/>
        <v>26.33413427158457</v>
      </c>
      <c r="F43" s="14">
        <v>5.202194376</v>
      </c>
      <c r="G43" s="14">
        <v>6.769495670000002</v>
      </c>
      <c r="H43" s="113">
        <f t="shared" si="33"/>
        <v>30.127695751443845</v>
      </c>
      <c r="I43" s="114">
        <f>(G43/G$183)*100</f>
        <v>0.17517328383680963</v>
      </c>
      <c r="J43" s="15">
        <v>0</v>
      </c>
      <c r="K43" s="15">
        <v>0</v>
      </c>
      <c r="L43" s="115" t="s">
        <v>54</v>
      </c>
      <c r="M43" s="15">
        <v>4</v>
      </c>
      <c r="N43" s="15">
        <v>0</v>
      </c>
      <c r="O43" s="113">
        <f t="shared" si="35"/>
        <v>-100</v>
      </c>
      <c r="P43" s="114">
        <f>(N43/N$183)*100</f>
        <v>0</v>
      </c>
      <c r="Q43" s="15">
        <v>1724</v>
      </c>
      <c r="R43" s="15">
        <v>1970</v>
      </c>
      <c r="S43" s="113">
        <f t="shared" si="36"/>
        <v>14.269141531322504</v>
      </c>
      <c r="T43" s="15">
        <v>9061</v>
      </c>
      <c r="U43" s="15">
        <v>12107</v>
      </c>
      <c r="V43" s="113">
        <f t="shared" si="37"/>
        <v>33.61659860942501</v>
      </c>
      <c r="W43" s="114">
        <f>(U43/U$183)*100</f>
        <v>0.14721546692607002</v>
      </c>
      <c r="X43" s="119">
        <v>337.36618610000005</v>
      </c>
      <c r="Y43" s="119">
        <v>392.7777229</v>
      </c>
      <c r="Z43" s="113">
        <f t="shared" si="38"/>
        <v>16.424745301408247</v>
      </c>
      <c r="AA43" s="14">
        <v>1862.3140154000002</v>
      </c>
      <c r="AB43" s="14">
        <v>2279.9712775000003</v>
      </c>
      <c r="AC43" s="113">
        <f t="shared" si="39"/>
        <v>22.426790468539366</v>
      </c>
      <c r="AD43" s="114">
        <f>(AB43/AB$183)*100</f>
        <v>1.8134208872835238</v>
      </c>
    </row>
    <row r="44" spans="1:30" ht="15">
      <c r="A44" s="5"/>
      <c r="B44" s="107" t="s">
        <v>59</v>
      </c>
      <c r="C44" s="17">
        <v>0.45755711400000004</v>
      </c>
      <c r="D44" s="17">
        <v>4.226558561</v>
      </c>
      <c r="E44" s="113">
        <f t="shared" si="32"/>
        <v>823.7226199044519</v>
      </c>
      <c r="F44" s="17">
        <v>39.525260564</v>
      </c>
      <c r="G44" s="17">
        <v>64.27074972100003</v>
      </c>
      <c r="H44" s="113">
        <f t="shared" si="33"/>
        <v>62.606770465008566</v>
      </c>
      <c r="I44" s="114">
        <f>(G44/G$184)*100</f>
        <v>1.3626855337388701</v>
      </c>
      <c r="J44" s="104">
        <v>1</v>
      </c>
      <c r="K44" s="104">
        <v>0</v>
      </c>
      <c r="L44" s="113">
        <f t="shared" si="34"/>
        <v>-100</v>
      </c>
      <c r="M44" s="104">
        <v>11</v>
      </c>
      <c r="N44" s="104">
        <v>4</v>
      </c>
      <c r="O44" s="113">
        <f t="shared" si="35"/>
        <v>-63.63636363636363</v>
      </c>
      <c r="P44" s="114">
        <f>(N44/N$184)*100</f>
        <v>0.012867942737654816</v>
      </c>
      <c r="Q44" s="104">
        <v>17544</v>
      </c>
      <c r="R44" s="104">
        <v>375988</v>
      </c>
      <c r="S44" s="113">
        <f t="shared" si="36"/>
        <v>2043.1144550843594</v>
      </c>
      <c r="T44" s="104">
        <v>1370204</v>
      </c>
      <c r="U44" s="104">
        <v>2591498</v>
      </c>
      <c r="V44" s="113">
        <f t="shared" si="37"/>
        <v>89.13227519405869</v>
      </c>
      <c r="W44" s="114">
        <f>(U44/U$184)*100</f>
        <v>2.2636339195466935</v>
      </c>
      <c r="X44" s="17">
        <v>335.211</v>
      </c>
      <c r="Y44" s="17">
        <v>7556.6375</v>
      </c>
      <c r="Z44" s="113">
        <f t="shared" si="38"/>
        <v>2154.29281855309</v>
      </c>
      <c r="AA44" s="17">
        <v>27674.4069884</v>
      </c>
      <c r="AB44" s="17">
        <v>52427.247759</v>
      </c>
      <c r="AC44" s="113">
        <f t="shared" si="39"/>
        <v>89.44307562209156</v>
      </c>
      <c r="AD44" s="114">
        <f>(AB44/AB$184)*100</f>
        <v>3.339110978537957</v>
      </c>
    </row>
    <row r="45" spans="1:30" ht="12.75">
      <c r="A45" s="5"/>
      <c r="B45" s="27"/>
      <c r="C45" s="17"/>
      <c r="D45" s="17"/>
      <c r="E45" s="113"/>
      <c r="F45" s="17"/>
      <c r="G45" s="17"/>
      <c r="H45" s="113"/>
      <c r="I45" s="114"/>
      <c r="J45" s="104"/>
      <c r="K45" s="104"/>
      <c r="L45" s="113"/>
      <c r="M45" s="104"/>
      <c r="N45" s="104"/>
      <c r="O45" s="113"/>
      <c r="P45" s="114"/>
      <c r="Q45" s="104"/>
      <c r="R45" s="104"/>
      <c r="S45" s="113"/>
      <c r="T45" s="104"/>
      <c r="U45" s="104"/>
      <c r="V45" s="113"/>
      <c r="W45" s="114"/>
      <c r="X45" s="17"/>
      <c r="Y45" s="17"/>
      <c r="Z45" s="113"/>
      <c r="AA45" s="17"/>
      <c r="AB45" s="17"/>
      <c r="AC45" s="113"/>
      <c r="AD45" s="114"/>
    </row>
    <row r="46" spans="1:30" s="26" customFormat="1" ht="15">
      <c r="A46" s="18">
        <v>7</v>
      </c>
      <c r="B46" s="108" t="s">
        <v>66</v>
      </c>
      <c r="C46" s="13">
        <f>C47+C48+C49+C50+C51</f>
        <v>177.64056769600003</v>
      </c>
      <c r="D46" s="13">
        <f>D47+D48+D49+D50+D51</f>
        <v>80.71350924100003</v>
      </c>
      <c r="E46" s="111">
        <f aca="true" t="shared" si="40" ref="E46:E51">((D46-C46)/C46)*100</f>
        <v>-54.56358292035707</v>
      </c>
      <c r="F46" s="13">
        <f>F47+F48+F49+F50+F51</f>
        <v>1449.8351395156137</v>
      </c>
      <c r="G46" s="13">
        <f>G47+G48+G49+G50+G51</f>
        <v>1220.2522889590005</v>
      </c>
      <c r="H46" s="111">
        <f aca="true" t="shared" si="41" ref="H46:H51">((G46-F46)/F46)*100</f>
        <v>-15.835100439993221</v>
      </c>
      <c r="I46" s="112">
        <f>(G46/G$179)*100</f>
        <v>0.5684241060470696</v>
      </c>
      <c r="J46" s="24">
        <f>J47+J48+J49+J50+J51</f>
        <v>15914</v>
      </c>
      <c r="K46" s="24">
        <f>K47+K48+K49+K50+K51</f>
        <v>6682</v>
      </c>
      <c r="L46" s="111">
        <f aca="true" t="shared" si="42" ref="L46:L51">((K46-J46)/J46)*100</f>
        <v>-58.011813497549326</v>
      </c>
      <c r="M46" s="24">
        <f>M47+M48+M49+M50+M51</f>
        <v>93423</v>
      </c>
      <c r="N46" s="24">
        <f>N47+N48+N49+N50+N51</f>
        <v>74210</v>
      </c>
      <c r="O46" s="111">
        <f aca="true" t="shared" si="43" ref="O46:O51">((N46-M46)/M46)*100</f>
        <v>-20.565599477644692</v>
      </c>
      <c r="P46" s="112">
        <f>(N46/N$179)*100</f>
        <v>0.25868128249027844</v>
      </c>
      <c r="Q46" s="24">
        <f>Q47+Q48+Q49+Q50+Q51</f>
        <v>1484555</v>
      </c>
      <c r="R46" s="24">
        <f>R47+R48+R49+R50+R51</f>
        <v>1876631</v>
      </c>
      <c r="S46" s="111">
        <f aca="true" t="shared" si="44" ref="S46:S51">((R46-Q46)/Q46)*100</f>
        <v>26.410338451589872</v>
      </c>
      <c r="T46" s="24">
        <f>T47+T48+T49+T50+T51</f>
        <v>18136576</v>
      </c>
      <c r="U46" s="24">
        <f>U47+U48+U49+U50+U51</f>
        <v>19995012</v>
      </c>
      <c r="V46" s="111">
        <f aca="true" t="shared" si="45" ref="V46:V51">((U46-T46)/T46)*100</f>
        <v>10.246895555147786</v>
      </c>
      <c r="W46" s="112">
        <f>(U46/U$179)*100</f>
        <v>8.900397877147546</v>
      </c>
      <c r="X46" s="13">
        <f>X47+X48+X49+X50+X51</f>
        <v>10963.680694</v>
      </c>
      <c r="Y46" s="13">
        <f>Y47+Y48+Y49+Y50+Y51</f>
        <v>9341.0479355</v>
      </c>
      <c r="Z46" s="111">
        <f aca="true" t="shared" si="46" ref="Z46:Z51">((Y46-X46)/X46)*100</f>
        <v>-14.800073112198572</v>
      </c>
      <c r="AA46" s="13">
        <f>AA47+AA48+AA49+AA50+AA51</f>
        <v>95953.1115701466</v>
      </c>
      <c r="AB46" s="13">
        <f>AB47+AB48+AB49+AB50+AB51</f>
        <v>100500.23021149999</v>
      </c>
      <c r="AC46" s="111">
        <f aca="true" t="shared" si="47" ref="AC46:AC51">((AB46-AA46)/AA46)*100</f>
        <v>4.738896495325441</v>
      </c>
      <c r="AD46" s="112">
        <f>(AB46/AB$179)*100</f>
        <v>2.319124722108873</v>
      </c>
    </row>
    <row r="47" spans="1:30" ht="12.75">
      <c r="A47" s="5"/>
      <c r="B47" s="106" t="s">
        <v>55</v>
      </c>
      <c r="C47" s="17">
        <v>10.2785653</v>
      </c>
      <c r="D47" s="17">
        <v>2.6619783</v>
      </c>
      <c r="E47" s="113">
        <f t="shared" si="40"/>
        <v>-74.10165502378042</v>
      </c>
      <c r="F47" s="17">
        <v>46.2486348</v>
      </c>
      <c r="G47" s="17">
        <v>18.590384261</v>
      </c>
      <c r="H47" s="113">
        <f t="shared" si="41"/>
        <v>-59.80338805373775</v>
      </c>
      <c r="I47" s="114">
        <f>(G47/G$180)*100</f>
        <v>0.05870528918818465</v>
      </c>
      <c r="J47" s="104">
        <v>1914</v>
      </c>
      <c r="K47" s="104">
        <v>41</v>
      </c>
      <c r="L47" s="113">
        <f t="shared" si="42"/>
        <v>-97.85788923719959</v>
      </c>
      <c r="M47" s="104">
        <v>9061</v>
      </c>
      <c r="N47" s="104">
        <v>1926</v>
      </c>
      <c r="O47" s="113">
        <f t="shared" si="43"/>
        <v>-78.74406798366627</v>
      </c>
      <c r="P47" s="114">
        <f>(N47/N$180)*100</f>
        <v>0.1388121113927554</v>
      </c>
      <c r="Q47" s="104">
        <v>0</v>
      </c>
      <c r="R47" s="104">
        <v>0</v>
      </c>
      <c r="S47" s="115" t="s">
        <v>54</v>
      </c>
      <c r="T47" s="104">
        <v>0</v>
      </c>
      <c r="U47" s="104">
        <v>0</v>
      </c>
      <c r="V47" s="115" t="s">
        <v>54</v>
      </c>
      <c r="W47" s="115" t="s">
        <v>54</v>
      </c>
      <c r="X47" s="17">
        <v>19.626174300000002</v>
      </c>
      <c r="Y47" s="17">
        <v>6.0376985</v>
      </c>
      <c r="Z47" s="113">
        <f t="shared" si="46"/>
        <v>-69.23649811873932</v>
      </c>
      <c r="AA47" s="17">
        <v>93.0548717</v>
      </c>
      <c r="AB47" s="17">
        <v>40.2054051</v>
      </c>
      <c r="AC47" s="113">
        <f t="shared" si="47"/>
        <v>-56.79387401702258</v>
      </c>
      <c r="AD47" s="114">
        <f>(AB47/AB$180)*100</f>
        <v>0.11345552216827856</v>
      </c>
    </row>
    <row r="48" spans="1:30" ht="12.75">
      <c r="A48" s="5"/>
      <c r="B48" s="106" t="s">
        <v>56</v>
      </c>
      <c r="C48" s="17">
        <v>54.8341031</v>
      </c>
      <c r="D48" s="17">
        <v>25.868324100000006</v>
      </c>
      <c r="E48" s="113">
        <f t="shared" si="40"/>
        <v>-52.824387310895936</v>
      </c>
      <c r="F48" s="17">
        <v>315.862431841</v>
      </c>
      <c r="G48" s="17">
        <v>296.575207149</v>
      </c>
      <c r="H48" s="113">
        <f t="shared" si="41"/>
        <v>-6.106210409254643</v>
      </c>
      <c r="I48" s="114">
        <f>(G48/G$181)*100</f>
        <v>0.44924816485237135</v>
      </c>
      <c r="J48" s="104">
        <v>13897</v>
      </c>
      <c r="K48" s="104">
        <v>6562</v>
      </c>
      <c r="L48" s="113">
        <f t="shared" si="42"/>
        <v>-52.781175793336686</v>
      </c>
      <c r="M48" s="104">
        <v>83162</v>
      </c>
      <c r="N48" s="104">
        <v>71288</v>
      </c>
      <c r="O48" s="113">
        <f t="shared" si="43"/>
        <v>-14.278155888506769</v>
      </c>
      <c r="P48" s="114">
        <f>(N48/N$181)*100</f>
        <v>0.26147560372244016</v>
      </c>
      <c r="Q48" s="104">
        <v>0</v>
      </c>
      <c r="R48" s="104">
        <v>0</v>
      </c>
      <c r="S48" s="115" t="s">
        <v>54</v>
      </c>
      <c r="T48" s="104">
        <v>0</v>
      </c>
      <c r="U48" s="104">
        <v>0</v>
      </c>
      <c r="V48" s="115" t="s">
        <v>54</v>
      </c>
      <c r="W48" s="115" t="s">
        <v>54</v>
      </c>
      <c r="X48" s="17">
        <v>649.2340922999999</v>
      </c>
      <c r="Y48" s="17">
        <v>310.5652859</v>
      </c>
      <c r="Z48" s="113">
        <f t="shared" si="46"/>
        <v>-52.164359576407904</v>
      </c>
      <c r="AA48" s="17">
        <v>3307.5639012999995</v>
      </c>
      <c r="AB48" s="17">
        <v>3184.7738206</v>
      </c>
      <c r="AC48" s="113">
        <f t="shared" si="47"/>
        <v>-3.712402371175306</v>
      </c>
      <c r="AD48" s="114">
        <f>(AB48/AB$181)*100</f>
        <v>0.18578630710445249</v>
      </c>
    </row>
    <row r="49" spans="1:30" ht="12.75">
      <c r="A49" s="5"/>
      <c r="B49" s="106" t="s">
        <v>57</v>
      </c>
      <c r="C49" s="17">
        <v>55.94488694900001</v>
      </c>
      <c r="D49" s="17">
        <v>33.084793786000006</v>
      </c>
      <c r="E49" s="113">
        <f t="shared" si="40"/>
        <v>-40.861809558824426</v>
      </c>
      <c r="F49" s="17">
        <v>749.0275496541891</v>
      </c>
      <c r="G49" s="17">
        <v>569.2700820130001</v>
      </c>
      <c r="H49" s="113">
        <f t="shared" si="41"/>
        <v>-23.99877918030911</v>
      </c>
      <c r="I49" s="114">
        <f>(G49/G$182)*100</f>
        <v>0.5251146485930659</v>
      </c>
      <c r="J49" s="104">
        <v>0</v>
      </c>
      <c r="K49" s="104">
        <v>3</v>
      </c>
      <c r="L49" s="115" t="s">
        <v>54</v>
      </c>
      <c r="M49" s="104">
        <v>16</v>
      </c>
      <c r="N49" s="104">
        <v>15</v>
      </c>
      <c r="O49" s="113">
        <f t="shared" si="43"/>
        <v>-6.25</v>
      </c>
      <c r="P49" s="114">
        <f>(N49/N$182)*100</f>
        <v>0.8675534991324465</v>
      </c>
      <c r="Q49" s="104">
        <v>12958</v>
      </c>
      <c r="R49" s="104">
        <v>503417</v>
      </c>
      <c r="S49" s="113">
        <f t="shared" si="44"/>
        <v>3784.9899675875904</v>
      </c>
      <c r="T49" s="104">
        <v>1473337</v>
      </c>
      <c r="U49" s="104">
        <v>2951258</v>
      </c>
      <c r="V49" s="113">
        <f t="shared" si="45"/>
        <v>100.3111304474129</v>
      </c>
      <c r="W49" s="114">
        <f>(U49/U$182)*100</f>
        <v>2.894950006494676</v>
      </c>
      <c r="X49" s="17">
        <v>1898.1263099999999</v>
      </c>
      <c r="Y49" s="17">
        <v>3089.0929941</v>
      </c>
      <c r="Z49" s="113">
        <f t="shared" si="46"/>
        <v>62.744332546552194</v>
      </c>
      <c r="AA49" s="17">
        <v>25831.435421349346</v>
      </c>
      <c r="AB49" s="17">
        <v>29160.2845934</v>
      </c>
      <c r="AC49" s="113">
        <f t="shared" si="47"/>
        <v>12.88681452560473</v>
      </c>
      <c r="AD49" s="114">
        <f>(AB49/AB$182)*100</f>
        <v>3.2835673518019908</v>
      </c>
    </row>
    <row r="50" spans="1:30" ht="12.75">
      <c r="A50" s="5"/>
      <c r="B50" s="106" t="s">
        <v>58</v>
      </c>
      <c r="C50" s="17">
        <v>0</v>
      </c>
      <c r="D50" s="17">
        <v>0</v>
      </c>
      <c r="E50" s="115" t="s">
        <v>54</v>
      </c>
      <c r="F50" s="17">
        <v>0</v>
      </c>
      <c r="G50" s="17">
        <v>0</v>
      </c>
      <c r="H50" s="115" t="s">
        <v>54</v>
      </c>
      <c r="I50" s="114">
        <f>(G50/G$183)*100</f>
        <v>0</v>
      </c>
      <c r="J50" s="104">
        <v>0</v>
      </c>
      <c r="K50" s="104">
        <v>0</v>
      </c>
      <c r="L50" s="115" t="s">
        <v>54</v>
      </c>
      <c r="M50" s="104">
        <v>0</v>
      </c>
      <c r="N50" s="104">
        <v>0</v>
      </c>
      <c r="O50" s="115" t="s">
        <v>54</v>
      </c>
      <c r="P50" s="114">
        <f>(N50/N$183)*100</f>
        <v>0</v>
      </c>
      <c r="Q50" s="104">
        <v>0</v>
      </c>
      <c r="R50" s="104">
        <v>0</v>
      </c>
      <c r="S50" s="115" t="s">
        <v>54</v>
      </c>
      <c r="T50" s="104">
        <v>0</v>
      </c>
      <c r="U50" s="104">
        <v>0</v>
      </c>
      <c r="V50" s="115" t="s">
        <v>54</v>
      </c>
      <c r="W50" s="114">
        <f>(U50/U$183)*100</f>
        <v>0</v>
      </c>
      <c r="X50" s="17">
        <v>0</v>
      </c>
      <c r="Y50" s="17">
        <v>0</v>
      </c>
      <c r="Z50" s="115" t="s">
        <v>54</v>
      </c>
      <c r="AA50" s="17">
        <v>0</v>
      </c>
      <c r="AB50" s="17">
        <v>0</v>
      </c>
      <c r="AC50" s="115" t="s">
        <v>54</v>
      </c>
      <c r="AD50" s="114">
        <f>(AB50/AB$183)*100</f>
        <v>0</v>
      </c>
    </row>
    <row r="51" spans="1:30" ht="15">
      <c r="A51" s="5"/>
      <c r="B51" s="107" t="s">
        <v>59</v>
      </c>
      <c r="C51" s="17">
        <v>56.583012347000015</v>
      </c>
      <c r="D51" s="17">
        <v>19.098413055</v>
      </c>
      <c r="E51" s="113">
        <f t="shared" si="40"/>
        <v>-66.24709031417875</v>
      </c>
      <c r="F51" s="17">
        <v>338.69652322042464</v>
      </c>
      <c r="G51" s="17">
        <v>335.81661553600054</v>
      </c>
      <c r="H51" s="113">
        <f t="shared" si="41"/>
        <v>-0.8502914813063627</v>
      </c>
      <c r="I51" s="114">
        <f>(G51/G$184)*100</f>
        <v>7.120073220968419</v>
      </c>
      <c r="J51" s="104">
        <v>103</v>
      </c>
      <c r="K51" s="104">
        <v>76</v>
      </c>
      <c r="L51" s="113">
        <f t="shared" si="42"/>
        <v>-26.21359223300971</v>
      </c>
      <c r="M51" s="104">
        <v>1184</v>
      </c>
      <c r="N51" s="104">
        <v>981</v>
      </c>
      <c r="O51" s="113">
        <f t="shared" si="43"/>
        <v>-17.14527027027027</v>
      </c>
      <c r="P51" s="114">
        <f>(N51/N$184)*100</f>
        <v>3.1558629564098437</v>
      </c>
      <c r="Q51" s="104">
        <v>1471597</v>
      </c>
      <c r="R51" s="104">
        <v>1373214</v>
      </c>
      <c r="S51" s="113">
        <f t="shared" si="44"/>
        <v>-6.685458043200685</v>
      </c>
      <c r="T51" s="104">
        <v>16663239</v>
      </c>
      <c r="U51" s="104">
        <v>17043754</v>
      </c>
      <c r="V51" s="113">
        <f t="shared" si="45"/>
        <v>2.28355963687492</v>
      </c>
      <c r="W51" s="114">
        <f>(U51/U$184)*100</f>
        <v>14.887458786697746</v>
      </c>
      <c r="X51" s="17">
        <v>8396.6941174</v>
      </c>
      <c r="Y51" s="17">
        <v>5935.351957000001</v>
      </c>
      <c r="Z51" s="113">
        <f t="shared" si="46"/>
        <v>-29.31322882537185</v>
      </c>
      <c r="AA51" s="17">
        <v>66721.05737579726</v>
      </c>
      <c r="AB51" s="17">
        <v>68114.96639239999</v>
      </c>
      <c r="AC51" s="113">
        <f t="shared" si="47"/>
        <v>2.089159062260852</v>
      </c>
      <c r="AD51" s="114">
        <f>(AB51/AB$184)*100</f>
        <v>4.3382676338290596</v>
      </c>
    </row>
    <row r="52" spans="1:30" ht="12.75">
      <c r="A52" s="5"/>
      <c r="B52" s="27"/>
      <c r="C52" s="17"/>
      <c r="D52" s="17"/>
      <c r="E52" s="113"/>
      <c r="F52" s="17"/>
      <c r="G52" s="17"/>
      <c r="H52" s="113"/>
      <c r="I52" s="114"/>
      <c r="J52" s="104"/>
      <c r="K52" s="104"/>
      <c r="L52" s="113"/>
      <c r="M52" s="104"/>
      <c r="N52" s="104"/>
      <c r="O52" s="113"/>
      <c r="P52" s="114"/>
      <c r="Q52" s="104"/>
      <c r="R52" s="104"/>
      <c r="S52" s="113"/>
      <c r="T52" s="104"/>
      <c r="U52" s="104"/>
      <c r="V52" s="113"/>
      <c r="W52" s="114"/>
      <c r="X52" s="17"/>
      <c r="Y52" s="17"/>
      <c r="Z52" s="113"/>
      <c r="AA52" s="17"/>
      <c r="AB52" s="17"/>
      <c r="AC52" s="113"/>
      <c r="AD52" s="114"/>
    </row>
    <row r="53" spans="1:30" s="26" customFormat="1" ht="15">
      <c r="A53" s="18">
        <v>8</v>
      </c>
      <c r="B53" s="108" t="s">
        <v>67</v>
      </c>
      <c r="C53" s="13">
        <f>C54+C55+C56+C57+C58</f>
        <v>89.29870566399991</v>
      </c>
      <c r="D53" s="13">
        <f>D54+D55+D56+D57+D58</f>
        <v>104.94571991399957</v>
      </c>
      <c r="E53" s="111">
        <f aca="true" t="shared" si="48" ref="E53:E58">((D53-C53)/C53)*100</f>
        <v>17.52210643329361</v>
      </c>
      <c r="F53" s="13">
        <f>F54+F55+F56+F57+F58</f>
        <v>342.51799301847666</v>
      </c>
      <c r="G53" s="13">
        <f>G54+G55+G56+G57+G58</f>
        <v>455.628804421992</v>
      </c>
      <c r="H53" s="111">
        <f aca="true" t="shared" si="49" ref="H53:H58">((G53-F53)/F53)*100</f>
        <v>33.02331956540857</v>
      </c>
      <c r="I53" s="112">
        <f>(G53/G$179)*100</f>
        <v>0.2122433190138173</v>
      </c>
      <c r="J53" s="24">
        <f>J54+J55+J56+J57+J58</f>
        <v>15311</v>
      </c>
      <c r="K53" s="24">
        <f>K54+K55+K56+K57+K58</f>
        <v>15329</v>
      </c>
      <c r="L53" s="111">
        <f aca="true" t="shared" si="50" ref="L53:L58">((K53-J53)/J53)*100</f>
        <v>0.11756253673829273</v>
      </c>
      <c r="M53" s="24">
        <f>M54+M55+M56+M57+M58</f>
        <v>64805</v>
      </c>
      <c r="N53" s="24">
        <f>N54+N55+N56+N57+N58</f>
        <v>81074</v>
      </c>
      <c r="O53" s="111">
        <f aca="true" t="shared" si="51" ref="O53:O58">((N53-M53)/M53)*100</f>
        <v>25.104544402438083</v>
      </c>
      <c r="P53" s="112">
        <f>(N53/N$179)*100</f>
        <v>0.28260781965525983</v>
      </c>
      <c r="Q53" s="24">
        <f>Q54+Q55+Q56+Q57+Q58</f>
        <v>8578</v>
      </c>
      <c r="R53" s="24">
        <f>R54+R55+R56+R57+R58</f>
        <v>8035</v>
      </c>
      <c r="S53" s="111">
        <f aca="true" t="shared" si="52" ref="S53:S58">((R53-Q53)/Q53)*100</f>
        <v>-6.330146887386337</v>
      </c>
      <c r="T53" s="24">
        <f>T54+T55+T56+T57+T58</f>
        <v>194761</v>
      </c>
      <c r="U53" s="24">
        <f>U54+U55+U56+U57+U58</f>
        <v>115044</v>
      </c>
      <c r="V53" s="111">
        <f aca="true" t="shared" si="53" ref="V53:V58">((U53-T53)/T53)*100</f>
        <v>-40.93067914007425</v>
      </c>
      <c r="W53" s="112">
        <f>(U53/U$179)*100</f>
        <v>0.05120964035323221</v>
      </c>
      <c r="X53" s="13">
        <f>X54+X55+X56+X57+X58</f>
        <v>2614.968814213561</v>
      </c>
      <c r="Y53" s="13">
        <f>Y54+Y55+Y56+Y57+Y58</f>
        <v>4851.141470758865</v>
      </c>
      <c r="Z53" s="111">
        <f aca="true" t="shared" si="54" ref="Z53:Z58">((Y53-X53)/X53)*100</f>
        <v>85.51431452607291</v>
      </c>
      <c r="AA53" s="13">
        <f>AA54+AA55+AA56+AA57+AA58</f>
        <v>25049.744027345114</v>
      </c>
      <c r="AB53" s="13">
        <f>AB54+AB55+AB56+AB57+AB58</f>
        <v>31456.8565272083</v>
      </c>
      <c r="AC53" s="111">
        <f aca="true" t="shared" si="55" ref="AC53:AC58">((AB53-AA53)/AA53)*100</f>
        <v>25.577556772113013</v>
      </c>
      <c r="AD53" s="112">
        <f>(AB53/AB$179)*100</f>
        <v>0.7258926024204557</v>
      </c>
    </row>
    <row r="54" spans="1:30" ht="12.75">
      <c r="A54" s="5"/>
      <c r="B54" s="106" t="s">
        <v>55</v>
      </c>
      <c r="C54" s="17">
        <v>4.715671850000007</v>
      </c>
      <c r="D54" s="17">
        <v>3.3306193170000045</v>
      </c>
      <c r="E54" s="113">
        <f t="shared" si="48"/>
        <v>-29.37126621734717</v>
      </c>
      <c r="F54" s="17">
        <v>18.28383892200006</v>
      </c>
      <c r="G54" s="17">
        <v>14.583373795000066</v>
      </c>
      <c r="H54" s="113">
        <f t="shared" si="49"/>
        <v>-20.238994353354343</v>
      </c>
      <c r="I54" s="114">
        <f>(G54/G$180)*100</f>
        <v>0.046051827867318165</v>
      </c>
      <c r="J54" s="104">
        <v>2152</v>
      </c>
      <c r="K54" s="104">
        <v>1455</v>
      </c>
      <c r="L54" s="113">
        <f t="shared" si="50"/>
        <v>-32.388475836431226</v>
      </c>
      <c r="M54" s="104">
        <v>3824</v>
      </c>
      <c r="N54" s="104">
        <v>6159</v>
      </c>
      <c r="O54" s="113">
        <f t="shared" si="51"/>
        <v>61.061715481171554</v>
      </c>
      <c r="P54" s="114">
        <f>(N54/N$180)*100</f>
        <v>0.44389605091795453</v>
      </c>
      <c r="Q54" s="104">
        <v>0</v>
      </c>
      <c r="R54" s="104">
        <v>0</v>
      </c>
      <c r="S54" s="115" t="s">
        <v>54</v>
      </c>
      <c r="T54" s="104">
        <v>0</v>
      </c>
      <c r="U54" s="104">
        <v>0</v>
      </c>
      <c r="V54" s="115" t="s">
        <v>54</v>
      </c>
      <c r="W54" s="115" t="s">
        <v>54</v>
      </c>
      <c r="X54" s="17">
        <v>17.444434299999187</v>
      </c>
      <c r="Y54" s="17">
        <v>6.41048870000012</v>
      </c>
      <c r="Z54" s="113">
        <f t="shared" si="54"/>
        <v>-63.251954235051244</v>
      </c>
      <c r="AA54" s="17">
        <v>47.598022499998834</v>
      </c>
      <c r="AB54" s="17">
        <v>42.99293429999914</v>
      </c>
      <c r="AC54" s="113">
        <f t="shared" si="55"/>
        <v>-9.674956979567385</v>
      </c>
      <c r="AD54" s="114">
        <f>(AB54/AB$180)*100</f>
        <v>0.12132164315769813</v>
      </c>
    </row>
    <row r="55" spans="1:30" ht="12.75">
      <c r="A55" s="5"/>
      <c r="B55" s="106" t="s">
        <v>56</v>
      </c>
      <c r="C55" s="17">
        <v>67.1117911039999</v>
      </c>
      <c r="D55" s="17">
        <v>69.91761862699956</v>
      </c>
      <c r="E55" s="113">
        <f t="shared" si="48"/>
        <v>4.180826464088247</v>
      </c>
      <c r="F55" s="17">
        <v>248.86299720099717</v>
      </c>
      <c r="G55" s="17">
        <v>339.00875166499156</v>
      </c>
      <c r="H55" s="113">
        <f t="shared" si="49"/>
        <v>36.223044597983</v>
      </c>
      <c r="I55" s="114">
        <f>(G55/G$181)*100</f>
        <v>0.5135259316463205</v>
      </c>
      <c r="J55" s="104">
        <v>13156</v>
      </c>
      <c r="K55" s="104">
        <v>13870</v>
      </c>
      <c r="L55" s="113">
        <f t="shared" si="50"/>
        <v>5.427181514138036</v>
      </c>
      <c r="M55" s="104">
        <v>60918</v>
      </c>
      <c r="N55" s="104">
        <v>74872</v>
      </c>
      <c r="O55" s="113">
        <f t="shared" si="51"/>
        <v>22.906201779441215</v>
      </c>
      <c r="P55" s="114">
        <f>(N55/N$181)*100</f>
        <v>0.27462127429450317</v>
      </c>
      <c r="Q55" s="104">
        <v>0</v>
      </c>
      <c r="R55" s="104">
        <v>0</v>
      </c>
      <c r="S55" s="115" t="s">
        <v>54</v>
      </c>
      <c r="T55" s="104">
        <v>0</v>
      </c>
      <c r="U55" s="104">
        <v>0</v>
      </c>
      <c r="V55" s="115" t="s">
        <v>54</v>
      </c>
      <c r="W55" s="115" t="s">
        <v>54</v>
      </c>
      <c r="X55" s="17">
        <v>1572.0397506340069</v>
      </c>
      <c r="Y55" s="17">
        <v>3902.1638095410162</v>
      </c>
      <c r="Z55" s="113">
        <f t="shared" si="54"/>
        <v>148.22297324016554</v>
      </c>
      <c r="AA55" s="17">
        <v>7607.994290946824</v>
      </c>
      <c r="AB55" s="17">
        <v>16415.470824698732</v>
      </c>
      <c r="AC55" s="113">
        <f t="shared" si="55"/>
        <v>115.76607706228718</v>
      </c>
      <c r="AD55" s="114">
        <f>(AB55/AB$181)*100</f>
        <v>0.957609511914128</v>
      </c>
    </row>
    <row r="56" spans="1:30" ht="12.75">
      <c r="A56" s="5"/>
      <c r="B56" s="106" t="s">
        <v>57</v>
      </c>
      <c r="C56" s="17">
        <v>10.235085876</v>
      </c>
      <c r="D56" s="17">
        <v>12.441314690000022</v>
      </c>
      <c r="E56" s="113">
        <f t="shared" si="48"/>
        <v>21.555547659579037</v>
      </c>
      <c r="F56" s="17">
        <v>42.18918060999999</v>
      </c>
      <c r="G56" s="17">
        <v>51.13250067400041</v>
      </c>
      <c r="H56" s="113">
        <f t="shared" si="49"/>
        <v>21.19813642903653</v>
      </c>
      <c r="I56" s="114">
        <f>(G56/G$182)*100</f>
        <v>0.04716640830336006</v>
      </c>
      <c r="J56" s="104">
        <v>0</v>
      </c>
      <c r="K56" s="104">
        <v>1</v>
      </c>
      <c r="L56" s="115" t="s">
        <v>54</v>
      </c>
      <c r="M56" s="104">
        <v>0</v>
      </c>
      <c r="N56" s="104">
        <v>1</v>
      </c>
      <c r="O56" s="115" t="s">
        <v>54</v>
      </c>
      <c r="P56" s="114">
        <f>(N56/N$182)*100</f>
        <v>0.057836899942163095</v>
      </c>
      <c r="Q56" s="104">
        <v>2991</v>
      </c>
      <c r="R56" s="104">
        <v>4318</v>
      </c>
      <c r="S56" s="113">
        <f t="shared" si="52"/>
        <v>44.36643263122701</v>
      </c>
      <c r="T56" s="104">
        <v>12831</v>
      </c>
      <c r="U56" s="104">
        <v>17052</v>
      </c>
      <c r="V56" s="113">
        <f t="shared" si="53"/>
        <v>32.89689034369886</v>
      </c>
      <c r="W56" s="114">
        <f>(U56/U$182)*100</f>
        <v>0.016726659448529142</v>
      </c>
      <c r="X56" s="17">
        <v>500.65728160000066</v>
      </c>
      <c r="Y56" s="17">
        <v>606.3750760000019</v>
      </c>
      <c r="Z56" s="113">
        <f t="shared" si="54"/>
        <v>21.115800825296745</v>
      </c>
      <c r="AA56" s="17">
        <v>2071.6233876000033</v>
      </c>
      <c r="AB56" s="17">
        <v>2616.8914953999915</v>
      </c>
      <c r="AC56" s="113">
        <f t="shared" si="55"/>
        <v>26.320812511760977</v>
      </c>
      <c r="AD56" s="114">
        <f>(AB56/AB$182)*100</f>
        <v>0.29467268914956135</v>
      </c>
    </row>
    <row r="57" spans="1:30" ht="12.75">
      <c r="A57" s="5"/>
      <c r="B57" s="106" t="s">
        <v>58</v>
      </c>
      <c r="C57" s="17">
        <v>6.846719590999999</v>
      </c>
      <c r="D57" s="17">
        <v>19.066059558</v>
      </c>
      <c r="E57" s="113">
        <f t="shared" si="48"/>
        <v>178.4699928862619</v>
      </c>
      <c r="F57" s="17">
        <v>17.724467191</v>
      </c>
      <c r="G57" s="17">
        <v>33.857430858</v>
      </c>
      <c r="H57" s="113">
        <f t="shared" si="49"/>
        <v>91.0208667665445</v>
      </c>
      <c r="I57" s="114">
        <f>(G57/G$183)*100</f>
        <v>0.8761239588286183</v>
      </c>
      <c r="J57" s="104">
        <v>0</v>
      </c>
      <c r="K57" s="104">
        <v>2</v>
      </c>
      <c r="L57" s="115" t="s">
        <v>54</v>
      </c>
      <c r="M57" s="104">
        <v>11</v>
      </c>
      <c r="N57" s="104">
        <v>8</v>
      </c>
      <c r="O57" s="113">
        <f t="shared" si="51"/>
        <v>-27.27272727272727</v>
      </c>
      <c r="P57" s="114">
        <f>(N57/N$183)*100</f>
        <v>0.21152829190904282</v>
      </c>
      <c r="Q57" s="104">
        <v>0</v>
      </c>
      <c r="R57" s="104">
        <v>208</v>
      </c>
      <c r="S57" s="115" t="s">
        <v>54</v>
      </c>
      <c r="T57" s="104">
        <v>3878</v>
      </c>
      <c r="U57" s="104">
        <v>9727</v>
      </c>
      <c r="V57" s="113">
        <f t="shared" si="53"/>
        <v>150.8251676121712</v>
      </c>
      <c r="W57" s="114">
        <f>(U57/U$183)*100</f>
        <v>0.11827577821011673</v>
      </c>
      <c r="X57" s="17">
        <v>0</v>
      </c>
      <c r="Y57" s="17">
        <v>0.0208</v>
      </c>
      <c r="Z57" s="115" t="s">
        <v>54</v>
      </c>
      <c r="AA57" s="17">
        <v>0.38780000000000003</v>
      </c>
      <c r="AB57" s="17">
        <v>0.9727</v>
      </c>
      <c r="AC57" s="113">
        <f t="shared" si="55"/>
        <v>150.82516761217119</v>
      </c>
      <c r="AD57" s="114">
        <f>(AB57/AB$183)*100</f>
        <v>0.0007736564554422039</v>
      </c>
    </row>
    <row r="58" spans="1:30" ht="15">
      <c r="A58" s="5"/>
      <c r="B58" s="107" t="s">
        <v>59</v>
      </c>
      <c r="C58" s="17">
        <v>0.389437243</v>
      </c>
      <c r="D58" s="17">
        <v>0.19010772200000006</v>
      </c>
      <c r="E58" s="113">
        <f t="shared" si="48"/>
        <v>-51.183990381731405</v>
      </c>
      <c r="F58" s="17">
        <v>15.457509094479452</v>
      </c>
      <c r="G58" s="17">
        <v>17.046747430000003</v>
      </c>
      <c r="H58" s="113">
        <f t="shared" si="49"/>
        <v>10.281335277286932</v>
      </c>
      <c r="I58" s="114">
        <f>(G58/G$184)*100</f>
        <v>0.3614296740118971</v>
      </c>
      <c r="J58" s="104">
        <v>3</v>
      </c>
      <c r="K58" s="104">
        <v>1</v>
      </c>
      <c r="L58" s="113">
        <f t="shared" si="50"/>
        <v>-66.66666666666666</v>
      </c>
      <c r="M58" s="104">
        <v>52</v>
      </c>
      <c r="N58" s="104">
        <v>34</v>
      </c>
      <c r="O58" s="113">
        <f t="shared" si="51"/>
        <v>-34.61538461538461</v>
      </c>
      <c r="P58" s="114">
        <f>(N58/N$184)*100</f>
        <v>0.10937751327006595</v>
      </c>
      <c r="Q58" s="104">
        <v>5587</v>
      </c>
      <c r="R58" s="104">
        <v>3509</v>
      </c>
      <c r="S58" s="113">
        <f t="shared" si="52"/>
        <v>-37.193484875604085</v>
      </c>
      <c r="T58" s="104">
        <v>178052</v>
      </c>
      <c r="U58" s="104">
        <v>88265</v>
      </c>
      <c r="V58" s="113">
        <f t="shared" si="53"/>
        <v>-50.42740323051693</v>
      </c>
      <c r="W58" s="114">
        <f>(U58/U$184)*100</f>
        <v>0.07709812930929867</v>
      </c>
      <c r="X58" s="17">
        <v>524.8273476795544</v>
      </c>
      <c r="Y58" s="17">
        <v>336.17129651784614</v>
      </c>
      <c r="Z58" s="113">
        <f t="shared" si="54"/>
        <v>-35.94630729435551</v>
      </c>
      <c r="AA58" s="17">
        <v>15322.14052629829</v>
      </c>
      <c r="AB58" s="17">
        <v>12380.528572809575</v>
      </c>
      <c r="AC58" s="113">
        <f t="shared" si="55"/>
        <v>-19.198439985848278</v>
      </c>
      <c r="AD58" s="114">
        <f>(AB58/AB$184)*100</f>
        <v>0.788520485904672</v>
      </c>
    </row>
    <row r="59" spans="1:30" ht="12.75">
      <c r="A59" s="5"/>
      <c r="B59" s="27"/>
      <c r="C59" s="17"/>
      <c r="D59" s="17"/>
      <c r="E59" s="113"/>
      <c r="F59" s="17"/>
      <c r="G59" s="17"/>
      <c r="H59" s="113"/>
      <c r="I59" s="114"/>
      <c r="J59" s="104"/>
      <c r="K59" s="104"/>
      <c r="L59" s="113"/>
      <c r="M59" s="104"/>
      <c r="N59" s="104"/>
      <c r="O59" s="113"/>
      <c r="P59" s="114"/>
      <c r="Q59" s="104"/>
      <c r="R59" s="104"/>
      <c r="S59" s="113"/>
      <c r="T59" s="104"/>
      <c r="U59" s="104"/>
      <c r="V59" s="113"/>
      <c r="W59" s="114"/>
      <c r="X59" s="17"/>
      <c r="Y59" s="17"/>
      <c r="Z59" s="113"/>
      <c r="AA59" s="17"/>
      <c r="AB59" s="17"/>
      <c r="AC59" s="113"/>
      <c r="AD59" s="114"/>
    </row>
    <row r="60" spans="1:30" s="28" customFormat="1" ht="15">
      <c r="A60" s="18">
        <v>9</v>
      </c>
      <c r="B60" s="108" t="s">
        <v>68</v>
      </c>
      <c r="C60" s="13">
        <f>C61+C62+C63+C64+C65</f>
        <v>133.13378109</v>
      </c>
      <c r="D60" s="13">
        <f>D61+D62+D63+D64+D65</f>
        <v>162.51728440809777</v>
      </c>
      <c r="E60" s="111">
        <f aca="true" t="shared" si="56" ref="E60:E65">((D60-C60)/C60)*100</f>
        <v>22.070659360477528</v>
      </c>
      <c r="F60" s="13">
        <f>F61+F62+F63+F64+F65</f>
        <v>760.0949906724666</v>
      </c>
      <c r="G60" s="13">
        <f>G61+G62+G63+G64+G65</f>
        <v>802.2432749915222</v>
      </c>
      <c r="H60" s="111">
        <f aca="true" t="shared" si="57" ref="H60:H65">((G60-F60)/F60)*100</f>
        <v>5.545133810415781</v>
      </c>
      <c r="I60" s="112">
        <f>(G60/G$179)*100</f>
        <v>0.3737050284973087</v>
      </c>
      <c r="J60" s="24">
        <f>J61+J62+J63+J64+J65</f>
        <v>28601</v>
      </c>
      <c r="K60" s="24">
        <f>K61+K62+K63+K64+K65</f>
        <v>34324</v>
      </c>
      <c r="L60" s="111">
        <f>((K60-J60)/J60)*100</f>
        <v>20.00978986748715</v>
      </c>
      <c r="M60" s="24">
        <f>M61+M62+M63+M64+M65</f>
        <v>194105</v>
      </c>
      <c r="N60" s="24">
        <f>N61+N62+N63+N64+N65</f>
        <v>200630</v>
      </c>
      <c r="O60" s="111">
        <f>((N60-M60)/M60)*100</f>
        <v>3.3615826485664977</v>
      </c>
      <c r="P60" s="112">
        <f>(N60/N$179)*100</f>
        <v>0.6993562283523052</v>
      </c>
      <c r="Q60" s="24">
        <f>Q61+Q62+Q63+Q64+Q65</f>
        <v>154473</v>
      </c>
      <c r="R60" s="24">
        <f>R61+R62+R63+R64+R65</f>
        <v>305068</v>
      </c>
      <c r="S60" s="111">
        <f aca="true" t="shared" si="58" ref="S60:S65">((R60-Q60)/Q60)*100</f>
        <v>97.48952891443811</v>
      </c>
      <c r="T60" s="24">
        <f>T61+T62+T63+T64+T65</f>
        <v>1858348</v>
      </c>
      <c r="U60" s="24">
        <f>U61+U62+U63+U64+U65</f>
        <v>1746126</v>
      </c>
      <c r="V60" s="111">
        <f aca="true" t="shared" si="59" ref="V60:V65">((U60-T60)/T60)*100</f>
        <v>-6.038804357418524</v>
      </c>
      <c r="W60" s="112">
        <f>(U60/U$179)*100</f>
        <v>0.7772546544924372</v>
      </c>
      <c r="X60" s="13">
        <f>X61+X62+X63+X64+X65</f>
        <v>16755.96123085431</v>
      </c>
      <c r="Y60" s="13">
        <f>Y61+Y62+Y63+Y64+Y65</f>
        <v>5890.0218334500005</v>
      </c>
      <c r="Z60" s="111">
        <f aca="true" t="shared" si="60" ref="Z60:Z65">((Y60-X60)/X60)*100</f>
        <v>-64.84820087430046</v>
      </c>
      <c r="AA60" s="13">
        <f>AA61+AA62+AA63+AA64+AA65</f>
        <v>162335.44381964256</v>
      </c>
      <c r="AB60" s="13">
        <f>AB61+AB62+AB63+AB64+AB65</f>
        <v>82399.3603479542</v>
      </c>
      <c r="AC60" s="111">
        <f aca="true" t="shared" si="61" ref="AC60:AC65">((AB60-AA60)/AA60)*100</f>
        <v>-49.24130035366689</v>
      </c>
      <c r="AD60" s="112">
        <f>(AB60/AB$179)*100</f>
        <v>1.9014323973860086</v>
      </c>
    </row>
    <row r="61" spans="1:30" s="29" customFormat="1" ht="12.75">
      <c r="A61" s="5"/>
      <c r="B61" s="106" t="s">
        <v>55</v>
      </c>
      <c r="C61" s="17">
        <v>4.052650179999999</v>
      </c>
      <c r="D61" s="17">
        <v>21.143160237000004</v>
      </c>
      <c r="E61" s="113">
        <f t="shared" si="56"/>
        <v>421.71194892029905</v>
      </c>
      <c r="F61" s="17">
        <v>31.636519375</v>
      </c>
      <c r="G61" s="17">
        <v>57.4949160911</v>
      </c>
      <c r="H61" s="113">
        <f t="shared" si="57"/>
        <v>81.73590909161132</v>
      </c>
      <c r="I61" s="114">
        <f>(G61/G$180)*100</f>
        <v>0.18155922054065587</v>
      </c>
      <c r="J61" s="104">
        <v>57</v>
      </c>
      <c r="K61" s="104">
        <v>705</v>
      </c>
      <c r="L61" s="113">
        <f>((K61-J61)/J61)*100</f>
        <v>1136.842105263158</v>
      </c>
      <c r="M61" s="104">
        <v>457</v>
      </c>
      <c r="N61" s="104">
        <v>1272</v>
      </c>
      <c r="O61" s="113">
        <f>((N61-M61)/M61)*100</f>
        <v>178.33698030634574</v>
      </c>
      <c r="P61" s="114">
        <f>(N61/N$180)*100</f>
        <v>0.0916765346269911</v>
      </c>
      <c r="Q61" s="104">
        <v>0</v>
      </c>
      <c r="R61" s="104">
        <v>0</v>
      </c>
      <c r="S61" s="115" t="s">
        <v>54</v>
      </c>
      <c r="T61" s="104">
        <v>0</v>
      </c>
      <c r="U61" s="104">
        <v>0</v>
      </c>
      <c r="V61" s="115" t="s">
        <v>54</v>
      </c>
      <c r="W61" s="115" t="s">
        <v>54</v>
      </c>
      <c r="X61" s="17">
        <v>3.1885465999999996</v>
      </c>
      <c r="Y61" s="17">
        <v>87.4870607</v>
      </c>
      <c r="Z61" s="113">
        <f t="shared" si="60"/>
        <v>2643.791190004876</v>
      </c>
      <c r="AA61" s="17">
        <v>31.106864599999998</v>
      </c>
      <c r="AB61" s="17">
        <v>132.6260936</v>
      </c>
      <c r="AC61" s="113">
        <f t="shared" si="61"/>
        <v>326.3563535104724</v>
      </c>
      <c r="AD61" s="114">
        <f>(AB61/AB$180)*100</f>
        <v>0.3742572090767713</v>
      </c>
    </row>
    <row r="62" spans="1:30" s="29" customFormat="1" ht="12.75">
      <c r="A62" s="5"/>
      <c r="B62" s="106" t="s">
        <v>56</v>
      </c>
      <c r="C62" s="17">
        <v>120.51935857200002</v>
      </c>
      <c r="D62" s="17">
        <v>124.98208262300001</v>
      </c>
      <c r="E62" s="113">
        <f t="shared" si="56"/>
        <v>3.702910556343443</v>
      </c>
      <c r="F62" s="17">
        <v>616.0894051089999</v>
      </c>
      <c r="G62" s="17">
        <v>661.9836151949947</v>
      </c>
      <c r="H62" s="113">
        <f t="shared" si="57"/>
        <v>7.449277605719434</v>
      </c>
      <c r="I62" s="114">
        <f>(G62/G$181)*100</f>
        <v>1.0027639435796734</v>
      </c>
      <c r="J62" s="104">
        <v>28510</v>
      </c>
      <c r="K62" s="104">
        <v>33610</v>
      </c>
      <c r="L62" s="113">
        <f>((K62-J62)/J62)*100</f>
        <v>17.888460189407226</v>
      </c>
      <c r="M62" s="104">
        <v>193406</v>
      </c>
      <c r="N62" s="104">
        <v>199240</v>
      </c>
      <c r="O62" s="113">
        <f>((N62-M62)/M62)*100</f>
        <v>3.016452436842704</v>
      </c>
      <c r="P62" s="114">
        <f>(N62/N$181)*100</f>
        <v>0.7307877803509564</v>
      </c>
      <c r="Q62" s="104">
        <v>0</v>
      </c>
      <c r="R62" s="104">
        <v>0</v>
      </c>
      <c r="S62" s="115" t="s">
        <v>54</v>
      </c>
      <c r="T62" s="104">
        <v>0</v>
      </c>
      <c r="U62" s="104">
        <v>0</v>
      </c>
      <c r="V62" s="115" t="s">
        <v>54</v>
      </c>
      <c r="W62" s="115" t="s">
        <v>54</v>
      </c>
      <c r="X62" s="17">
        <v>1890.5414559</v>
      </c>
      <c r="Y62" s="17">
        <v>2630.3689422</v>
      </c>
      <c r="Z62" s="113">
        <f t="shared" si="60"/>
        <v>39.13310041370144</v>
      </c>
      <c r="AA62" s="17">
        <v>10237.728561020998</v>
      </c>
      <c r="AB62" s="17">
        <v>15085.0610555</v>
      </c>
      <c r="AC62" s="113">
        <f t="shared" si="61"/>
        <v>47.34773407584448</v>
      </c>
      <c r="AD62" s="114">
        <f>(AB62/AB$181)*100</f>
        <v>0.8799990026979497</v>
      </c>
    </row>
    <row r="63" spans="1:30" s="29" customFormat="1" ht="12.75">
      <c r="A63" s="5"/>
      <c r="B63" s="106" t="s">
        <v>57</v>
      </c>
      <c r="C63" s="17">
        <v>0.0729487</v>
      </c>
      <c r="D63" s="17">
        <v>0.0888729885423729</v>
      </c>
      <c r="E63" s="113">
        <f t="shared" si="56"/>
        <v>21.829434304343863</v>
      </c>
      <c r="F63" s="17">
        <v>0.45198943</v>
      </c>
      <c r="G63" s="17">
        <v>0.5818889890728814</v>
      </c>
      <c r="H63" s="113">
        <f t="shared" si="57"/>
        <v>28.73951257507978</v>
      </c>
      <c r="I63" s="114">
        <f>(G63/G$182)*100</f>
        <v>0.0005367547701377404</v>
      </c>
      <c r="J63" s="104">
        <v>1</v>
      </c>
      <c r="K63" s="104">
        <v>0</v>
      </c>
      <c r="L63" s="113">
        <f>((K63-J63)/J63)*100</f>
        <v>-100</v>
      </c>
      <c r="M63" s="104">
        <v>3</v>
      </c>
      <c r="N63" s="104">
        <v>1</v>
      </c>
      <c r="O63" s="113">
        <f>((N63-M63)/M63)*100</f>
        <v>-66.66666666666666</v>
      </c>
      <c r="P63" s="114">
        <f>(N63/N$182)*100</f>
        <v>0.057836899942163095</v>
      </c>
      <c r="Q63" s="104">
        <v>359</v>
      </c>
      <c r="R63" s="104">
        <v>368</v>
      </c>
      <c r="S63" s="113">
        <f t="shared" si="58"/>
        <v>2.5069637883008355</v>
      </c>
      <c r="T63" s="104">
        <v>2871</v>
      </c>
      <c r="U63" s="104">
        <v>2971</v>
      </c>
      <c r="V63" s="113">
        <f t="shared" si="59"/>
        <v>3.4831069313827934</v>
      </c>
      <c r="W63" s="114">
        <f>(U63/U$182)*100</f>
        <v>0.0029143153425744825</v>
      </c>
      <c r="X63" s="17">
        <v>5.13426</v>
      </c>
      <c r="Y63" s="17">
        <v>6.6953499999999995</v>
      </c>
      <c r="Z63" s="113">
        <f t="shared" si="60"/>
        <v>30.405355396882882</v>
      </c>
      <c r="AA63" s="17">
        <v>35.45574</v>
      </c>
      <c r="AB63" s="17">
        <v>47.3614709</v>
      </c>
      <c r="AC63" s="113">
        <f t="shared" si="61"/>
        <v>33.57913528246767</v>
      </c>
      <c r="AD63" s="114">
        <f>(AB63/AB$182)*100</f>
        <v>0.0053330953983816215</v>
      </c>
    </row>
    <row r="64" spans="1:30" s="29" customFormat="1" ht="12.75">
      <c r="A64" s="5"/>
      <c r="B64" s="106" t="s">
        <v>58</v>
      </c>
      <c r="C64" s="17">
        <v>7.172214147731205</v>
      </c>
      <c r="D64" s="17">
        <v>9.497022881</v>
      </c>
      <c r="E64" s="113">
        <f t="shared" si="56"/>
        <v>32.41410093707538</v>
      </c>
      <c r="F64" s="17">
        <v>90.14959037118606</v>
      </c>
      <c r="G64" s="17">
        <v>46.67239051191915</v>
      </c>
      <c r="H64" s="113">
        <f t="shared" si="57"/>
        <v>-48.227839616632636</v>
      </c>
      <c r="I64" s="114">
        <f>(G64/G$183)*100</f>
        <v>1.207734860769448</v>
      </c>
      <c r="J64" s="104">
        <v>33</v>
      </c>
      <c r="K64" s="104">
        <v>9</v>
      </c>
      <c r="L64" s="113">
        <f>((K64-J64)/J64)*100</f>
        <v>-72.72727272727273</v>
      </c>
      <c r="M64" s="104">
        <v>239</v>
      </c>
      <c r="N64" s="104">
        <v>117</v>
      </c>
      <c r="O64" s="113">
        <f>((N64-M64)/M64)*100</f>
        <v>-51.04602510460251</v>
      </c>
      <c r="P64" s="114">
        <f>(N64/N$183)*100</f>
        <v>3.0936012691697514</v>
      </c>
      <c r="Q64" s="104">
        <v>125147</v>
      </c>
      <c r="R64" s="104">
        <v>44266</v>
      </c>
      <c r="S64" s="113">
        <f t="shared" si="58"/>
        <v>-64.62879653527452</v>
      </c>
      <c r="T64" s="104">
        <v>1337541</v>
      </c>
      <c r="U64" s="104">
        <v>1021999</v>
      </c>
      <c r="V64" s="113">
        <f t="shared" si="59"/>
        <v>-23.591202064086257</v>
      </c>
      <c r="W64" s="114">
        <f>(U64/U$183)*100</f>
        <v>12.427030642023345</v>
      </c>
      <c r="X64" s="17">
        <v>12533.8422965</v>
      </c>
      <c r="Y64" s="17">
        <v>220.7141966</v>
      </c>
      <c r="Z64" s="113">
        <f t="shared" si="60"/>
        <v>-98.23905398377613</v>
      </c>
      <c r="AA64" s="17">
        <v>133501.7210471728</v>
      </c>
      <c r="AB64" s="17">
        <v>26959.7693922</v>
      </c>
      <c r="AC64" s="113">
        <f t="shared" si="61"/>
        <v>-79.80567652556795</v>
      </c>
      <c r="AD64" s="114">
        <f>(AB64/AB$183)*100</f>
        <v>21.442993345850386</v>
      </c>
    </row>
    <row r="65" spans="1:30" s="29" customFormat="1" ht="15">
      <c r="A65" s="5"/>
      <c r="B65" s="107" t="s">
        <v>59</v>
      </c>
      <c r="C65" s="17">
        <v>1.3166094902688075</v>
      </c>
      <c r="D65" s="17">
        <v>6.806145678555393</v>
      </c>
      <c r="E65" s="113">
        <f t="shared" si="56"/>
        <v>416.9449049896949</v>
      </c>
      <c r="F65" s="17">
        <v>21.76748638728054</v>
      </c>
      <c r="G65" s="17">
        <v>35.51046420443536</v>
      </c>
      <c r="H65" s="113">
        <f t="shared" si="57"/>
        <v>63.135345866968315</v>
      </c>
      <c r="I65" s="114">
        <f>(G65/G$184)*100</f>
        <v>0.7529023090254239</v>
      </c>
      <c r="J65" s="104">
        <v>0</v>
      </c>
      <c r="K65" s="104">
        <v>0</v>
      </c>
      <c r="L65" s="115" t="s">
        <v>54</v>
      </c>
      <c r="M65" s="104">
        <v>0</v>
      </c>
      <c r="N65" s="104">
        <v>0</v>
      </c>
      <c r="O65" s="115" t="s">
        <v>54</v>
      </c>
      <c r="P65" s="114">
        <f>(N65/N$184)*100</f>
        <v>0</v>
      </c>
      <c r="Q65" s="104">
        <v>28967</v>
      </c>
      <c r="R65" s="104">
        <v>260434</v>
      </c>
      <c r="S65" s="113">
        <f t="shared" si="58"/>
        <v>799.0713570614838</v>
      </c>
      <c r="T65" s="104">
        <v>517936</v>
      </c>
      <c r="U65" s="104">
        <v>721156</v>
      </c>
      <c r="V65" s="113">
        <f t="shared" si="59"/>
        <v>39.236507985542616</v>
      </c>
      <c r="W65" s="114">
        <f>(U65/U$184)*100</f>
        <v>0.629918750809229</v>
      </c>
      <c r="X65" s="17">
        <v>2323.2546718543103</v>
      </c>
      <c r="Y65" s="17">
        <v>2944.75628395</v>
      </c>
      <c r="Z65" s="113">
        <f t="shared" si="60"/>
        <v>26.75133379155704</v>
      </c>
      <c r="AA65" s="17">
        <v>18529.43160684878</v>
      </c>
      <c r="AB65" s="17">
        <v>40174.5423357542</v>
      </c>
      <c r="AC65" s="113">
        <f t="shared" si="61"/>
        <v>116.81475820826064</v>
      </c>
      <c r="AD65" s="114">
        <f>(AB65/AB$184)*100</f>
        <v>2.5587315967397166</v>
      </c>
    </row>
    <row r="66" spans="1:30" s="29" customFormat="1" ht="12.75">
      <c r="A66" s="5"/>
      <c r="B66" s="27"/>
      <c r="C66" s="17"/>
      <c r="D66" s="17"/>
      <c r="E66" s="113"/>
      <c r="F66" s="17"/>
      <c r="G66" s="17"/>
      <c r="H66" s="113"/>
      <c r="I66" s="114"/>
      <c r="J66" s="104"/>
      <c r="K66" s="104"/>
      <c r="L66" s="113"/>
      <c r="M66" s="104"/>
      <c r="N66" s="104"/>
      <c r="O66" s="113"/>
      <c r="P66" s="114"/>
      <c r="Q66" s="104"/>
      <c r="R66" s="104"/>
      <c r="S66" s="113"/>
      <c r="T66" s="104"/>
      <c r="U66" s="104"/>
      <c r="V66" s="113"/>
      <c r="W66" s="114"/>
      <c r="X66" s="17"/>
      <c r="Y66" s="17"/>
      <c r="Z66" s="113"/>
      <c r="AA66" s="17"/>
      <c r="AB66" s="17"/>
      <c r="AC66" s="113"/>
      <c r="AD66" s="114"/>
    </row>
    <row r="67" spans="1:30" s="30" customFormat="1" ht="15">
      <c r="A67" s="19">
        <v>10</v>
      </c>
      <c r="B67" s="108" t="s">
        <v>69</v>
      </c>
      <c r="C67" s="13">
        <f>C68+C69+C70+C71+C72</f>
        <v>134.0092014710001</v>
      </c>
      <c r="D67" s="13">
        <f>D68+D69+D70+D71+D72</f>
        <v>187.40556738299995</v>
      </c>
      <c r="E67" s="111">
        <f aca="true" t="shared" si="62" ref="E67:E72">((D67-C67)/C67)*100</f>
        <v>39.84529817794262</v>
      </c>
      <c r="F67" s="13">
        <f>F68+F69+F70+F71+F72</f>
        <v>582.201204235</v>
      </c>
      <c r="G67" s="13">
        <f>G68+G69+G70+G71+G72</f>
        <v>714.9021874963898</v>
      </c>
      <c r="H67" s="111">
        <f aca="true" t="shared" si="63" ref="H67:H72">((G67-F67)/F67)*100</f>
        <v>22.792976430846814</v>
      </c>
      <c r="I67" s="112">
        <f>(G67/G$179)*100</f>
        <v>0.3330193604352121</v>
      </c>
      <c r="J67" s="24">
        <f>J68+J69+J70+J71+J72</f>
        <v>12945</v>
      </c>
      <c r="K67" s="24">
        <f>K68+K69+K70+K71+K72</f>
        <v>15670</v>
      </c>
      <c r="L67" s="111">
        <f aca="true" t="shared" si="64" ref="L67:L72">((K67-J67)/J67)*100</f>
        <v>21.05059868675164</v>
      </c>
      <c r="M67" s="24">
        <f>M68+M69+M70+M71+M72</f>
        <v>79793</v>
      </c>
      <c r="N67" s="24">
        <f>N68+N69+N70+N71+N72</f>
        <v>71546</v>
      </c>
      <c r="O67" s="111">
        <f aca="true" t="shared" si="65" ref="O67:O72">((N67-M67)/M67)*100</f>
        <v>-10.335493088366148</v>
      </c>
      <c r="P67" s="112">
        <f>(N67/N$179)*100</f>
        <v>0.24939510897519826</v>
      </c>
      <c r="Q67" s="24">
        <f>Q68+Q69+Q70+Q71+Q72</f>
        <v>118035</v>
      </c>
      <c r="R67" s="24">
        <f>R68+R69+R70+R71+R72</f>
        <v>95534</v>
      </c>
      <c r="S67" s="111">
        <f aca="true" t="shared" si="66" ref="S67:S72">((R67-Q67)/Q67)*100</f>
        <v>-19.062989791163638</v>
      </c>
      <c r="T67" s="24">
        <f>T68+T69+T70+T71+T72</f>
        <v>655118</v>
      </c>
      <c r="U67" s="24">
        <f>U68+U69+U70+U71+U72</f>
        <v>724250</v>
      </c>
      <c r="V67" s="111">
        <f aca="true" t="shared" si="67" ref="V67:V72">((U67-T67)/T67)*100</f>
        <v>10.552602737216807</v>
      </c>
      <c r="W67" s="112">
        <f>(U67/U$179)*100</f>
        <v>0.32238606120987123</v>
      </c>
      <c r="X67" s="13">
        <f>X68+X69+X70+X71+X72</f>
        <v>7317.167191099999</v>
      </c>
      <c r="Y67" s="13">
        <f>Y68+Y69+Y70+Y71+Y72</f>
        <v>9350.5530655</v>
      </c>
      <c r="Z67" s="111">
        <f aca="true" t="shared" si="68" ref="Z67:Z72">((Y67-X67)/X67)*100</f>
        <v>27.789249873547295</v>
      </c>
      <c r="AA67" s="13">
        <f>AA68+AA69+AA70+AA71+AA72</f>
        <v>61040.35034596</v>
      </c>
      <c r="AB67" s="13">
        <f>AB68+AB69+AB70+AB71+AB72</f>
        <v>72800.57518767737</v>
      </c>
      <c r="AC67" s="111">
        <f aca="true" t="shared" si="69" ref="AC67:AC72">((AB67-AA67)/AA67)*100</f>
        <v>19.266312816134953</v>
      </c>
      <c r="AD67" s="112">
        <f>(AB67/AB$179)*100</f>
        <v>1.6799326065839122</v>
      </c>
    </row>
    <row r="68" spans="1:30" ht="12.75">
      <c r="A68" s="5"/>
      <c r="B68" s="106" t="s">
        <v>55</v>
      </c>
      <c r="C68" s="17">
        <v>0.9127492359999999</v>
      </c>
      <c r="D68" s="17">
        <v>1.1829042120000002</v>
      </c>
      <c r="E68" s="113">
        <f t="shared" si="62"/>
        <v>29.597940523502153</v>
      </c>
      <c r="F68" s="17">
        <v>7.27309170999998</v>
      </c>
      <c r="G68" s="17">
        <v>6.0842666869999995</v>
      </c>
      <c r="H68" s="113">
        <f t="shared" si="63"/>
        <v>-16.345524989949336</v>
      </c>
      <c r="I68" s="114">
        <f>(G68/G$180)*100</f>
        <v>0.019213085127437815</v>
      </c>
      <c r="J68" s="104">
        <v>75</v>
      </c>
      <c r="K68" s="104">
        <v>68</v>
      </c>
      <c r="L68" s="113">
        <f t="shared" si="64"/>
        <v>-9.333333333333334</v>
      </c>
      <c r="M68" s="104">
        <v>819</v>
      </c>
      <c r="N68" s="104">
        <v>346</v>
      </c>
      <c r="O68" s="113">
        <f t="shared" si="65"/>
        <v>-57.75335775335775</v>
      </c>
      <c r="P68" s="114">
        <f>(N68/N$180)*100</f>
        <v>0.02493717058249915</v>
      </c>
      <c r="Q68" s="104">
        <v>0</v>
      </c>
      <c r="R68" s="104">
        <v>0</v>
      </c>
      <c r="S68" s="115" t="s">
        <v>54</v>
      </c>
      <c r="T68" s="104">
        <v>0</v>
      </c>
      <c r="U68" s="104">
        <v>0</v>
      </c>
      <c r="V68" s="115" t="s">
        <v>54</v>
      </c>
      <c r="W68" s="115" t="s">
        <v>54</v>
      </c>
      <c r="X68" s="17">
        <v>3.1122527000000004</v>
      </c>
      <c r="Y68" s="17">
        <v>2.4647050000000004</v>
      </c>
      <c r="Z68" s="113">
        <f t="shared" si="68"/>
        <v>-20.806398529271096</v>
      </c>
      <c r="AA68" s="17">
        <v>33.5365553</v>
      </c>
      <c r="AB68" s="17">
        <v>14.5894279</v>
      </c>
      <c r="AC68" s="113">
        <f t="shared" si="69"/>
        <v>-56.496939624565435</v>
      </c>
      <c r="AD68" s="114">
        <f>(AB68/AB$180)*100</f>
        <v>0.04116986649964016</v>
      </c>
    </row>
    <row r="69" spans="1:30" ht="12.75">
      <c r="A69" s="5"/>
      <c r="B69" s="106" t="s">
        <v>56</v>
      </c>
      <c r="C69" s="17">
        <v>78.966183492</v>
      </c>
      <c r="D69" s="17">
        <v>118.341772</v>
      </c>
      <c r="E69" s="113">
        <f t="shared" si="62"/>
        <v>49.86386167692797</v>
      </c>
      <c r="F69" s="17">
        <v>278.49037751199995</v>
      </c>
      <c r="G69" s="17">
        <v>374.47633980000006</v>
      </c>
      <c r="H69" s="113">
        <f t="shared" si="63"/>
        <v>34.46652740591159</v>
      </c>
      <c r="I69" s="114">
        <f>(G69/G$181)*100</f>
        <v>0.5672517607018396</v>
      </c>
      <c r="J69" s="104">
        <v>12860</v>
      </c>
      <c r="K69" s="104">
        <v>15587</v>
      </c>
      <c r="L69" s="113">
        <f t="shared" si="64"/>
        <v>21.20528771384137</v>
      </c>
      <c r="M69" s="104">
        <v>78890</v>
      </c>
      <c r="N69" s="104">
        <v>71112</v>
      </c>
      <c r="O69" s="113">
        <f t="shared" si="65"/>
        <v>-9.859297756369628</v>
      </c>
      <c r="P69" s="114">
        <f>(N69/N$181)*100</f>
        <v>0.26083005739970494</v>
      </c>
      <c r="Q69" s="104">
        <v>0</v>
      </c>
      <c r="R69" s="104">
        <v>0</v>
      </c>
      <c r="S69" s="115" t="s">
        <v>54</v>
      </c>
      <c r="T69" s="104">
        <v>0</v>
      </c>
      <c r="U69" s="104">
        <v>0</v>
      </c>
      <c r="V69" s="115" t="s">
        <v>54</v>
      </c>
      <c r="W69" s="115" t="s">
        <v>54</v>
      </c>
      <c r="X69" s="17">
        <v>1378.2807612000001</v>
      </c>
      <c r="Y69" s="17">
        <v>1941.2693587</v>
      </c>
      <c r="Z69" s="113">
        <f t="shared" si="68"/>
        <v>40.84716360764072</v>
      </c>
      <c r="AA69" s="17">
        <v>7021.325287160001</v>
      </c>
      <c r="AB69" s="17">
        <v>7588.848492299998</v>
      </c>
      <c r="AC69" s="113">
        <f t="shared" si="69"/>
        <v>8.082850201767963</v>
      </c>
      <c r="AD69" s="114">
        <f>(AB69/AB$181)*100</f>
        <v>0.4427014965521124</v>
      </c>
    </row>
    <row r="70" spans="1:30" ht="12.75">
      <c r="A70" s="5"/>
      <c r="B70" s="106" t="s">
        <v>57</v>
      </c>
      <c r="C70" s="117">
        <v>11.587281348000104</v>
      </c>
      <c r="D70" s="117">
        <v>11.50294743099999</v>
      </c>
      <c r="E70" s="113">
        <f t="shared" si="62"/>
        <v>-0.7278145275610278</v>
      </c>
      <c r="F70" s="117">
        <v>57.47671639</v>
      </c>
      <c r="G70" s="117">
        <v>68.606205326</v>
      </c>
      <c r="H70" s="113">
        <f t="shared" si="63"/>
        <v>19.363473829093586</v>
      </c>
      <c r="I70" s="114">
        <f>(G70/G$182)*100</f>
        <v>0.0632847650691109</v>
      </c>
      <c r="J70" s="118">
        <v>3</v>
      </c>
      <c r="K70" s="118">
        <v>2</v>
      </c>
      <c r="L70" s="113">
        <f t="shared" si="64"/>
        <v>-33.33333333333333</v>
      </c>
      <c r="M70" s="118">
        <v>15</v>
      </c>
      <c r="N70" s="118">
        <v>18</v>
      </c>
      <c r="O70" s="113">
        <f t="shared" si="65"/>
        <v>20</v>
      </c>
      <c r="P70" s="114">
        <f>(N70/N$182)*100</f>
        <v>1.0410641989589358</v>
      </c>
      <c r="Q70" s="118">
        <v>5374</v>
      </c>
      <c r="R70" s="118">
        <v>5789</v>
      </c>
      <c r="S70" s="113">
        <f t="shared" si="66"/>
        <v>7.722366951991068</v>
      </c>
      <c r="T70" s="118">
        <v>34158</v>
      </c>
      <c r="U70" s="118">
        <v>35735</v>
      </c>
      <c r="V70" s="113">
        <f t="shared" si="67"/>
        <v>4.61678084196967</v>
      </c>
      <c r="W70" s="114">
        <f>(U70/U$182)*100</f>
        <v>0.03505320052739789</v>
      </c>
      <c r="X70" s="117">
        <v>1101.3873183</v>
      </c>
      <c r="Y70" s="117">
        <v>1007.9319042</v>
      </c>
      <c r="Z70" s="113">
        <f t="shared" si="68"/>
        <v>-8.485245158283579</v>
      </c>
      <c r="AA70" s="117">
        <v>5244.595704400001</v>
      </c>
      <c r="AB70" s="117">
        <v>5831.365414700001</v>
      </c>
      <c r="AC70" s="113">
        <f t="shared" si="69"/>
        <v>11.188082806987856</v>
      </c>
      <c r="AD70" s="114">
        <f>(AB70/AB$182)*100</f>
        <v>0.6566356041830261</v>
      </c>
    </row>
    <row r="71" spans="1:30" ht="12.75">
      <c r="A71" s="5"/>
      <c r="B71" s="106" t="s">
        <v>58</v>
      </c>
      <c r="C71" s="117">
        <v>0</v>
      </c>
      <c r="D71" s="117">
        <v>0</v>
      </c>
      <c r="E71" s="115" t="s">
        <v>54</v>
      </c>
      <c r="F71" s="117">
        <v>0</v>
      </c>
      <c r="G71" s="117">
        <v>0</v>
      </c>
      <c r="H71" s="115" t="s">
        <v>54</v>
      </c>
      <c r="I71" s="114">
        <f>(G71/G$183)*100</f>
        <v>0</v>
      </c>
      <c r="J71" s="118">
        <v>0</v>
      </c>
      <c r="K71" s="118">
        <v>0</v>
      </c>
      <c r="L71" s="115" t="s">
        <v>54</v>
      </c>
      <c r="M71" s="118">
        <v>0</v>
      </c>
      <c r="N71" s="118">
        <v>0</v>
      </c>
      <c r="O71" s="115" t="s">
        <v>54</v>
      </c>
      <c r="P71" s="114">
        <f>(N71/N$183)*100</f>
        <v>0</v>
      </c>
      <c r="Q71" s="118">
        <v>0</v>
      </c>
      <c r="R71" s="118">
        <v>0</v>
      </c>
      <c r="S71" s="115" t="s">
        <v>54</v>
      </c>
      <c r="T71" s="118">
        <v>0</v>
      </c>
      <c r="U71" s="118">
        <v>0</v>
      </c>
      <c r="V71" s="115" t="s">
        <v>54</v>
      </c>
      <c r="W71" s="114">
        <f>(U71/U$183)*100</f>
        <v>0</v>
      </c>
      <c r="X71" s="117">
        <v>0</v>
      </c>
      <c r="Y71" s="117">
        <v>0</v>
      </c>
      <c r="Z71" s="115" t="s">
        <v>54</v>
      </c>
      <c r="AA71" s="117">
        <v>0</v>
      </c>
      <c r="AB71" s="117">
        <v>0</v>
      </c>
      <c r="AC71" s="115" t="s">
        <v>54</v>
      </c>
      <c r="AD71" s="114">
        <f>(AB71/AB$183)*100</f>
        <v>0</v>
      </c>
    </row>
    <row r="72" spans="1:30" ht="15">
      <c r="A72" s="5"/>
      <c r="B72" s="107" t="s">
        <v>59</v>
      </c>
      <c r="C72" s="117">
        <v>42.542987395</v>
      </c>
      <c r="D72" s="117">
        <v>56.37794373999996</v>
      </c>
      <c r="E72" s="113">
        <f t="shared" si="62"/>
        <v>32.519945570691064</v>
      </c>
      <c r="F72" s="117">
        <v>238.96101862300003</v>
      </c>
      <c r="G72" s="117">
        <v>265.73537568338975</v>
      </c>
      <c r="H72" s="113">
        <f t="shared" si="63"/>
        <v>11.204487332149613</v>
      </c>
      <c r="I72" s="114">
        <f>(G72/G$184)*100</f>
        <v>5.634192129675763</v>
      </c>
      <c r="J72" s="118">
        <v>7</v>
      </c>
      <c r="K72" s="118">
        <v>13</v>
      </c>
      <c r="L72" s="113">
        <f t="shared" si="64"/>
        <v>85.71428571428571</v>
      </c>
      <c r="M72" s="118">
        <v>69</v>
      </c>
      <c r="N72" s="118">
        <v>70</v>
      </c>
      <c r="O72" s="113">
        <f t="shared" si="65"/>
        <v>1.4492753623188406</v>
      </c>
      <c r="P72" s="114">
        <f>(N72/N$184)*100</f>
        <v>0.22518899790895933</v>
      </c>
      <c r="Q72" s="118">
        <v>112661</v>
      </c>
      <c r="R72" s="118">
        <v>89745</v>
      </c>
      <c r="S72" s="113">
        <f t="shared" si="66"/>
        <v>-20.340668021764408</v>
      </c>
      <c r="T72" s="118">
        <v>620960</v>
      </c>
      <c r="U72" s="118">
        <v>688515</v>
      </c>
      <c r="V72" s="113">
        <f t="shared" si="67"/>
        <v>10.879122648801856</v>
      </c>
      <c r="W72" s="114">
        <f>(U72/U$184)*100</f>
        <v>0.6014073358793608</v>
      </c>
      <c r="X72" s="117">
        <v>4834.386858899999</v>
      </c>
      <c r="Y72" s="117">
        <v>6398.8870976</v>
      </c>
      <c r="Z72" s="113">
        <f t="shared" si="68"/>
        <v>32.361916502809244</v>
      </c>
      <c r="AA72" s="117">
        <v>48740.8927991</v>
      </c>
      <c r="AB72" s="117">
        <v>59365.77185277737</v>
      </c>
      <c r="AC72" s="113">
        <f t="shared" si="69"/>
        <v>21.79869600967497</v>
      </c>
      <c r="AD72" s="114">
        <f>(AB72/AB$184)*100</f>
        <v>3.781028167914065</v>
      </c>
    </row>
    <row r="73" spans="1:30" ht="12.75">
      <c r="A73" s="5"/>
      <c r="B73" s="27"/>
      <c r="C73" s="117"/>
      <c r="D73" s="117"/>
      <c r="E73" s="113"/>
      <c r="F73" s="117"/>
      <c r="G73" s="117"/>
      <c r="H73" s="113"/>
      <c r="I73" s="114"/>
      <c r="J73" s="118"/>
      <c r="K73" s="118"/>
      <c r="L73" s="113"/>
      <c r="M73" s="118"/>
      <c r="N73" s="118"/>
      <c r="O73" s="113"/>
      <c r="P73" s="114"/>
      <c r="Q73" s="118"/>
      <c r="R73" s="118"/>
      <c r="S73" s="113"/>
      <c r="T73" s="118"/>
      <c r="U73" s="118"/>
      <c r="V73" s="113"/>
      <c r="W73" s="114"/>
      <c r="X73" s="117"/>
      <c r="Y73" s="117"/>
      <c r="Z73" s="113"/>
      <c r="AA73" s="117"/>
      <c r="AB73" s="117"/>
      <c r="AC73" s="113"/>
      <c r="AD73" s="114"/>
    </row>
    <row r="74" spans="1:30" s="26" customFormat="1" ht="15">
      <c r="A74" s="18">
        <v>11</v>
      </c>
      <c r="B74" s="108" t="s">
        <v>70</v>
      </c>
      <c r="C74" s="13">
        <f>C75+C76+C77+C78+C79</f>
        <v>2043.2447868215247</v>
      </c>
      <c r="D74" s="13">
        <f>D75+D76+D77+D78+D79</f>
        <v>2551.609920001</v>
      </c>
      <c r="E74" s="111">
        <f aca="true" t="shared" si="70" ref="E74:E79">((D74-C74)/C74)*100</f>
        <v>24.880285341155275</v>
      </c>
      <c r="F74" s="13">
        <f>F75+F76+F77+F78+F79</f>
        <v>11349.13426449908</v>
      </c>
      <c r="G74" s="13">
        <f>G75+G76+G77+G78+G79</f>
        <v>14971.49556619699</v>
      </c>
      <c r="H74" s="111">
        <f aca="true" t="shared" si="71" ref="H74:H79">((G74-F74)/F74)*100</f>
        <v>31.91751209630959</v>
      </c>
      <c r="I74" s="112">
        <f>(G74/G$179)*100</f>
        <v>6.974097947124708</v>
      </c>
      <c r="J74" s="24">
        <f>J75+J76+J77+J78+J79</f>
        <v>163119</v>
      </c>
      <c r="K74" s="24">
        <f>K75+K76+K77+K78+K79</f>
        <v>149761</v>
      </c>
      <c r="L74" s="111">
        <f aca="true" t="shared" si="72" ref="L74:L79">((K74-J74)/J74)*100</f>
        <v>-8.189113469307683</v>
      </c>
      <c r="M74" s="24">
        <f>M75+M76+M77+M78+M79</f>
        <v>1050200</v>
      </c>
      <c r="N74" s="24">
        <f>N75+N76+N77+N78+N79</f>
        <v>995587</v>
      </c>
      <c r="O74" s="111">
        <f aca="true" t="shared" si="73" ref="O74:O79">((N74-M74)/M74)*100</f>
        <v>-5.200247571891068</v>
      </c>
      <c r="P74" s="112">
        <f>(N74/N$179)*100</f>
        <v>3.470418029789096</v>
      </c>
      <c r="Q74" s="24">
        <f>Q75+Q76+Q77+Q78+Q79</f>
        <v>5429401</v>
      </c>
      <c r="R74" s="24">
        <f>R75+R76+R77+R78+R79</f>
        <v>7546623</v>
      </c>
      <c r="S74" s="111">
        <f aca="true" t="shared" si="74" ref="S74:S79">((R74-Q74)/Q74)*100</f>
        <v>38.995498766806875</v>
      </c>
      <c r="T74" s="24">
        <f>T75+T76+T77+T78+T79</f>
        <v>32170045</v>
      </c>
      <c r="U74" s="24">
        <f>U75+U76+U77+U78+U79</f>
        <v>50405031</v>
      </c>
      <c r="V74" s="111">
        <f aca="true" t="shared" si="75" ref="V74:V79">((U74-T74)/T74)*100</f>
        <v>56.68312245133633</v>
      </c>
      <c r="W74" s="112">
        <f>(U74/U$179)*100</f>
        <v>22.436837292718618</v>
      </c>
      <c r="X74" s="13">
        <f>X75+X76+X77+X78+X79</f>
        <v>65462.698458405</v>
      </c>
      <c r="Y74" s="13">
        <f>Y75+Y76+Y77+Y78+Y79</f>
        <v>95157.51172887598</v>
      </c>
      <c r="Z74" s="111">
        <f aca="true" t="shared" si="76" ref="Z74:Z79">((Y74-X74)/X74)*100</f>
        <v>45.36142562063656</v>
      </c>
      <c r="AA74" s="13">
        <f>AA75+AA76+AA77+AA78+AA79</f>
        <v>473458.48373971495</v>
      </c>
      <c r="AB74" s="13">
        <f>AB75+AB76+AB77+AB78+AB79</f>
        <v>605821.046025973</v>
      </c>
      <c r="AC74" s="111">
        <f aca="true" t="shared" si="77" ref="AC74:AC79">((AB74-AA74)/AA74)*100</f>
        <v>27.95652983990562</v>
      </c>
      <c r="AD74" s="112">
        <f>(AB74/AB$179)*100</f>
        <v>13.979814395011445</v>
      </c>
    </row>
    <row r="75" spans="1:30" ht="12.75">
      <c r="A75" s="5"/>
      <c r="B75" s="106" t="s">
        <v>55</v>
      </c>
      <c r="C75" s="117">
        <v>405.0891770999999</v>
      </c>
      <c r="D75" s="117">
        <v>413.15693764199966</v>
      </c>
      <c r="E75" s="113">
        <f t="shared" si="70"/>
        <v>1.9916011086142018</v>
      </c>
      <c r="F75" s="117">
        <v>1321.637083761</v>
      </c>
      <c r="G75" s="117">
        <v>2925.1846805729997</v>
      </c>
      <c r="H75" s="113">
        <f t="shared" si="71"/>
        <v>121.33040276448381</v>
      </c>
      <c r="I75" s="114">
        <f>(G75/G$180)*100</f>
        <v>9.237238466454823</v>
      </c>
      <c r="J75" s="118">
        <v>6772</v>
      </c>
      <c r="K75" s="118">
        <v>6744</v>
      </c>
      <c r="L75" s="113">
        <f t="shared" si="72"/>
        <v>-0.4134672179562906</v>
      </c>
      <c r="M75" s="118">
        <v>28182</v>
      </c>
      <c r="N75" s="118">
        <v>46751</v>
      </c>
      <c r="O75" s="113">
        <f t="shared" si="73"/>
        <v>65.88957490596835</v>
      </c>
      <c r="P75" s="114">
        <f>(N75/N$180)*100</f>
        <v>3.369473011278664</v>
      </c>
      <c r="Q75" s="118">
        <v>0</v>
      </c>
      <c r="R75" s="118">
        <v>0</v>
      </c>
      <c r="S75" s="115" t="s">
        <v>54</v>
      </c>
      <c r="T75" s="118">
        <v>0</v>
      </c>
      <c r="U75" s="118">
        <v>0</v>
      </c>
      <c r="V75" s="115" t="s">
        <v>54</v>
      </c>
      <c r="W75" s="115" t="s">
        <v>54</v>
      </c>
      <c r="X75" s="117">
        <v>117.85305399999999</v>
      </c>
      <c r="Y75" s="117">
        <v>195.46706440000003</v>
      </c>
      <c r="Z75" s="113">
        <f t="shared" si="76"/>
        <v>65.85659663940491</v>
      </c>
      <c r="AA75" s="117">
        <v>594.5853028</v>
      </c>
      <c r="AB75" s="117">
        <v>1207.4836199</v>
      </c>
      <c r="AC75" s="113">
        <f t="shared" si="77"/>
        <v>103.07996417229973</v>
      </c>
      <c r="AD75" s="114">
        <f>(AB75/AB$180)*100</f>
        <v>3.4073947088621095</v>
      </c>
    </row>
    <row r="76" spans="1:30" ht="12.75">
      <c r="A76" s="5"/>
      <c r="B76" s="106" t="s">
        <v>56</v>
      </c>
      <c r="C76" s="117">
        <v>789.9147058740001</v>
      </c>
      <c r="D76" s="117">
        <v>795.5889859239992</v>
      </c>
      <c r="E76" s="113">
        <f t="shared" si="70"/>
        <v>0.7183408547535247</v>
      </c>
      <c r="F76" s="117">
        <v>4621.4651024839995</v>
      </c>
      <c r="G76" s="117">
        <v>4719.784258588999</v>
      </c>
      <c r="H76" s="113">
        <f t="shared" si="71"/>
        <v>2.127445602740873</v>
      </c>
      <c r="I76" s="114">
        <f>(G76/G$181)*100</f>
        <v>7.14946619123475</v>
      </c>
      <c r="J76" s="118">
        <v>156244</v>
      </c>
      <c r="K76" s="118">
        <v>142913</v>
      </c>
      <c r="L76" s="113">
        <f t="shared" si="72"/>
        <v>-8.532167635237194</v>
      </c>
      <c r="M76" s="118">
        <v>1021447</v>
      </c>
      <c r="N76" s="118">
        <v>948249</v>
      </c>
      <c r="O76" s="113">
        <f t="shared" si="73"/>
        <v>-7.166108471609394</v>
      </c>
      <c r="P76" s="114">
        <f>(N76/N$181)*100</f>
        <v>3.4780605397009343</v>
      </c>
      <c r="Q76" s="118">
        <v>0</v>
      </c>
      <c r="R76" s="118">
        <v>0</v>
      </c>
      <c r="S76" s="115" t="s">
        <v>54</v>
      </c>
      <c r="T76" s="118">
        <v>0</v>
      </c>
      <c r="U76" s="118">
        <v>0</v>
      </c>
      <c r="V76" s="115" t="s">
        <v>54</v>
      </c>
      <c r="W76" s="115" t="s">
        <v>54</v>
      </c>
      <c r="X76" s="117">
        <v>24956.3114323</v>
      </c>
      <c r="Y76" s="117">
        <v>28124.083291299994</v>
      </c>
      <c r="Z76" s="113">
        <f t="shared" si="76"/>
        <v>12.69326946649683</v>
      </c>
      <c r="AA76" s="117">
        <v>163487.54491419997</v>
      </c>
      <c r="AB76" s="117">
        <v>189728.5066599</v>
      </c>
      <c r="AC76" s="113">
        <f t="shared" si="77"/>
        <v>16.050740598907144</v>
      </c>
      <c r="AD76" s="114">
        <f>(AB76/AB$181)*100</f>
        <v>11.067962935636217</v>
      </c>
    </row>
    <row r="77" spans="1:30" ht="12.75">
      <c r="A77" s="5"/>
      <c r="B77" s="106" t="s">
        <v>57</v>
      </c>
      <c r="C77" s="17">
        <v>833.0910506535247</v>
      </c>
      <c r="D77" s="17">
        <v>1309.900302555</v>
      </c>
      <c r="E77" s="113">
        <f t="shared" si="70"/>
        <v>57.2337503238618</v>
      </c>
      <c r="F77" s="17">
        <v>5289.515849990079</v>
      </c>
      <c r="G77" s="17">
        <v>6988.141452221915</v>
      </c>
      <c r="H77" s="113">
        <f t="shared" si="71"/>
        <v>32.11306384940735</v>
      </c>
      <c r="I77" s="114">
        <f>(G77/G$182)*100</f>
        <v>6.4461062665126105</v>
      </c>
      <c r="J77" s="104">
        <v>39</v>
      </c>
      <c r="K77" s="104">
        <v>45</v>
      </c>
      <c r="L77" s="113">
        <f t="shared" si="72"/>
        <v>15.384615384615385</v>
      </c>
      <c r="M77" s="104">
        <v>197</v>
      </c>
      <c r="N77" s="104">
        <v>241</v>
      </c>
      <c r="O77" s="113">
        <f t="shared" si="73"/>
        <v>22.33502538071066</v>
      </c>
      <c r="P77" s="114">
        <f>(N77/N$182)*100</f>
        <v>13.938692886061308</v>
      </c>
      <c r="Q77" s="104">
        <v>3991776</v>
      </c>
      <c r="R77" s="104">
        <v>4413701</v>
      </c>
      <c r="S77" s="113">
        <f t="shared" si="74"/>
        <v>10.569856625221455</v>
      </c>
      <c r="T77" s="104">
        <v>22646873</v>
      </c>
      <c r="U77" s="104">
        <v>33354343</v>
      </c>
      <c r="V77" s="113">
        <f t="shared" si="75"/>
        <v>47.280125604978664</v>
      </c>
      <c r="W77" s="114">
        <f>(U77/U$182)*100</f>
        <v>32.717964842272565</v>
      </c>
      <c r="X77" s="17">
        <v>33346.666127905</v>
      </c>
      <c r="Y77" s="17">
        <v>36635.884097976</v>
      </c>
      <c r="Z77" s="113">
        <f t="shared" si="76"/>
        <v>9.863708586204151</v>
      </c>
      <c r="AA77" s="17">
        <v>228249.97381951497</v>
      </c>
      <c r="AB77" s="17">
        <v>298578.28549087304</v>
      </c>
      <c r="AC77" s="113">
        <f t="shared" si="77"/>
        <v>30.811969217122037</v>
      </c>
      <c r="AD77" s="114">
        <f>(AB77/AB$182)*100</f>
        <v>33.621136551484284</v>
      </c>
    </row>
    <row r="78" spans="1:30" ht="12.75">
      <c r="A78" s="5"/>
      <c r="B78" s="106" t="s">
        <v>58</v>
      </c>
      <c r="C78" s="17">
        <v>0</v>
      </c>
      <c r="D78" s="17">
        <v>0</v>
      </c>
      <c r="E78" s="115" t="s">
        <v>54</v>
      </c>
      <c r="F78" s="17">
        <v>0</v>
      </c>
      <c r="G78" s="17">
        <v>0</v>
      </c>
      <c r="H78" s="115" t="s">
        <v>54</v>
      </c>
      <c r="I78" s="114">
        <f>(G78/G$183)*100</f>
        <v>0</v>
      </c>
      <c r="J78" s="104">
        <v>0</v>
      </c>
      <c r="K78" s="104">
        <v>0</v>
      </c>
      <c r="L78" s="115" t="s">
        <v>54</v>
      </c>
      <c r="M78" s="104">
        <v>0</v>
      </c>
      <c r="N78" s="104">
        <v>0</v>
      </c>
      <c r="O78" s="115" t="s">
        <v>54</v>
      </c>
      <c r="P78" s="114">
        <f>(N78/N$183)*100</f>
        <v>0</v>
      </c>
      <c r="Q78" s="104">
        <v>0</v>
      </c>
      <c r="R78" s="104">
        <v>0</v>
      </c>
      <c r="S78" s="115" t="s">
        <v>54</v>
      </c>
      <c r="T78" s="104">
        <v>0</v>
      </c>
      <c r="U78" s="104">
        <v>0</v>
      </c>
      <c r="V78" s="115" t="s">
        <v>54</v>
      </c>
      <c r="W78" s="114">
        <f>(U78/U$183)*100</f>
        <v>0</v>
      </c>
      <c r="X78" s="17">
        <v>0</v>
      </c>
      <c r="Y78" s="17">
        <v>0</v>
      </c>
      <c r="Z78" s="115" t="s">
        <v>54</v>
      </c>
      <c r="AA78" s="17">
        <v>0</v>
      </c>
      <c r="AB78" s="17">
        <v>0</v>
      </c>
      <c r="AC78" s="115" t="s">
        <v>54</v>
      </c>
      <c r="AD78" s="114">
        <f>(AB78/AB$183)*100</f>
        <v>0</v>
      </c>
    </row>
    <row r="79" spans="1:30" ht="15">
      <c r="A79" s="5"/>
      <c r="B79" s="107" t="s">
        <v>59</v>
      </c>
      <c r="C79" s="17">
        <v>15.149853193999954</v>
      </c>
      <c r="D79" s="17">
        <v>32.963693880000775</v>
      </c>
      <c r="E79" s="113">
        <f t="shared" si="70"/>
        <v>117.58424624903911</v>
      </c>
      <c r="F79" s="17">
        <v>116.51622826400052</v>
      </c>
      <c r="G79" s="17">
        <v>338.3851748130765</v>
      </c>
      <c r="H79" s="113">
        <f t="shared" si="71"/>
        <v>190.41892262970362</v>
      </c>
      <c r="I79" s="114">
        <f>(G79/G$184)*100</f>
        <v>7.174532498083068</v>
      </c>
      <c r="J79" s="104">
        <v>64</v>
      </c>
      <c r="K79" s="104">
        <v>59</v>
      </c>
      <c r="L79" s="113">
        <f t="shared" si="72"/>
        <v>-7.8125</v>
      </c>
      <c r="M79" s="104">
        <v>374</v>
      </c>
      <c r="N79" s="104">
        <v>346</v>
      </c>
      <c r="O79" s="113">
        <f t="shared" si="73"/>
        <v>-7.4866310160427805</v>
      </c>
      <c r="P79" s="114">
        <f>(N79/N$184)*100</f>
        <v>1.1130770468071416</v>
      </c>
      <c r="Q79" s="104">
        <v>1437625</v>
      </c>
      <c r="R79" s="104">
        <v>3132922</v>
      </c>
      <c r="S79" s="113">
        <f t="shared" si="74"/>
        <v>117.92345013477087</v>
      </c>
      <c r="T79" s="104">
        <v>9523172</v>
      </c>
      <c r="U79" s="104">
        <v>17050688</v>
      </c>
      <c r="V79" s="113">
        <f t="shared" si="75"/>
        <v>79.04420921936514</v>
      </c>
      <c r="W79" s="114">
        <f>(U79/U$184)*100</f>
        <v>14.89351552978539</v>
      </c>
      <c r="X79" s="17">
        <v>7041.8678442</v>
      </c>
      <c r="Y79" s="17">
        <v>30202.077275199998</v>
      </c>
      <c r="Z79" s="113">
        <f t="shared" si="76"/>
        <v>328.89298611412863</v>
      </c>
      <c r="AA79" s="17">
        <v>81126.3797032</v>
      </c>
      <c r="AB79" s="17">
        <v>116306.77025529997</v>
      </c>
      <c r="AC79" s="113">
        <f t="shared" si="77"/>
        <v>43.36492110310734</v>
      </c>
      <c r="AD79" s="114">
        <f>(AB79/AB$184)*100</f>
        <v>7.407621609720976</v>
      </c>
    </row>
    <row r="80" spans="1:30" ht="12.75">
      <c r="A80" s="5"/>
      <c r="B80" s="27"/>
      <c r="C80" s="17"/>
      <c r="D80" s="17"/>
      <c r="E80" s="113"/>
      <c r="F80" s="17"/>
      <c r="G80" s="17"/>
      <c r="H80" s="113"/>
      <c r="I80" s="114"/>
      <c r="J80" s="104"/>
      <c r="K80" s="104"/>
      <c r="L80" s="113"/>
      <c r="M80" s="104"/>
      <c r="N80" s="104"/>
      <c r="O80" s="113"/>
      <c r="P80" s="114"/>
      <c r="Q80" s="104"/>
      <c r="R80" s="104"/>
      <c r="S80" s="113"/>
      <c r="T80" s="104"/>
      <c r="U80" s="104"/>
      <c r="V80" s="113"/>
      <c r="W80" s="114"/>
      <c r="X80" s="17"/>
      <c r="Y80" s="17"/>
      <c r="Z80" s="113"/>
      <c r="AA80" s="17"/>
      <c r="AB80" s="17"/>
      <c r="AC80" s="113"/>
      <c r="AD80" s="114"/>
    </row>
    <row r="81" spans="1:30" s="26" customFormat="1" ht="15">
      <c r="A81" s="18">
        <v>12</v>
      </c>
      <c r="B81" s="108" t="s">
        <v>71</v>
      </c>
      <c r="C81" s="13">
        <f>C82+C83+C84+C85+C86</f>
        <v>1052.0741323</v>
      </c>
      <c r="D81" s="13">
        <f>D82+D83+D84+D85+D86</f>
        <v>1451.5871999899996</v>
      </c>
      <c r="E81" s="111">
        <f aca="true" t="shared" si="78" ref="E81:E86">((D81-C81)/C81)*100</f>
        <v>37.973851406896685</v>
      </c>
      <c r="F81" s="13">
        <f>F82+F83+F84+F85+F86</f>
        <v>9118.06735144</v>
      </c>
      <c r="G81" s="13">
        <f>G82+G83+G84+G85+G86</f>
        <v>10251.80784305</v>
      </c>
      <c r="H81" s="111">
        <f aca="true" t="shared" si="79" ref="H81:H86">((G81-F81)/F81)*100</f>
        <v>12.433999968545425</v>
      </c>
      <c r="I81" s="112">
        <f>(G81/G$179)*100</f>
        <v>4.775549090363418</v>
      </c>
      <c r="J81" s="24">
        <f>J82+J83+J84+J85+J86</f>
        <v>94973</v>
      </c>
      <c r="K81" s="24">
        <f>K82+K83+K84+K85+K86</f>
        <v>97434</v>
      </c>
      <c r="L81" s="111">
        <f aca="true" t="shared" si="80" ref="L81:L86">((K81-J81)/J81)*100</f>
        <v>2.5912627799479853</v>
      </c>
      <c r="M81" s="24">
        <f>M82+M83+M84+M85+M86</f>
        <v>837130</v>
      </c>
      <c r="N81" s="24">
        <f>N82+N83+N84+N85+N86</f>
        <v>893841</v>
      </c>
      <c r="O81" s="111">
        <f aca="true" t="shared" si="81" ref="O81:O86">((N81-M81)/M81)*100</f>
        <v>6.7744555803758075</v>
      </c>
      <c r="P81" s="112">
        <f>(N81/N$179)*100</f>
        <v>3.1157517345693706</v>
      </c>
      <c r="Q81" s="24">
        <f>Q82+Q83+Q84+Q85+Q86</f>
        <v>418452</v>
      </c>
      <c r="R81" s="24">
        <f>R82+R83+R84+R85+R86</f>
        <v>4043285</v>
      </c>
      <c r="S81" s="111">
        <f aca="true" t="shared" si="82" ref="S81:S86">((R81-Q81)/Q81)*100</f>
        <v>866.2482196285357</v>
      </c>
      <c r="T81" s="24">
        <f>T82+T83+T84+T85+T86</f>
        <v>3091260</v>
      </c>
      <c r="U81" s="24">
        <f>U82+U83+U84+U85+U86</f>
        <v>22323085</v>
      </c>
      <c r="V81" s="111">
        <f aca="true" t="shared" si="83" ref="V81:V86">((U81-T81)/T81)*100</f>
        <v>622.135472266972</v>
      </c>
      <c r="W81" s="112">
        <f>(U81/U$179)*100</f>
        <v>9.936695129034392</v>
      </c>
      <c r="X81" s="13">
        <f>X82+X83+X84+X85+X86</f>
        <v>43955.63309643</v>
      </c>
      <c r="Y81" s="13">
        <f>Y82+Y83+Y84+Y85+Y86</f>
        <v>57198.67197662</v>
      </c>
      <c r="Z81" s="111">
        <f aca="true" t="shared" si="84" ref="Z81:Z86">((Y81-X81)/X81)*100</f>
        <v>30.128195062365226</v>
      </c>
      <c r="AA81" s="13">
        <f>AA82+AA83+AA84+AA85+AA86</f>
        <v>334092.92251761</v>
      </c>
      <c r="AB81" s="13">
        <f>AB82+AB83+AB84+AB85+AB86</f>
        <v>442812.32885487005</v>
      </c>
      <c r="AC81" s="111">
        <f aca="true" t="shared" si="85" ref="AC81:AC86">((AB81-AA81)/AA81)*100</f>
        <v>32.541667006289074</v>
      </c>
      <c r="AD81" s="112">
        <f>(AB81/AB$179)*100</f>
        <v>10.218255390467986</v>
      </c>
    </row>
    <row r="82" spans="1:30" ht="12.75">
      <c r="A82" s="5"/>
      <c r="B82" s="106" t="s">
        <v>55</v>
      </c>
      <c r="C82" s="17">
        <v>177.05157072999998</v>
      </c>
      <c r="D82" s="17">
        <v>157.42231864</v>
      </c>
      <c r="E82" s="113">
        <f t="shared" si="78"/>
        <v>-11.086742698224464</v>
      </c>
      <c r="F82" s="17">
        <v>1045.9869274</v>
      </c>
      <c r="G82" s="17">
        <v>1161.57779081</v>
      </c>
      <c r="H82" s="113">
        <f t="shared" si="79"/>
        <v>11.050889870805843</v>
      </c>
      <c r="I82" s="114">
        <f>(G82/G$180)*100</f>
        <v>3.6680661984555254</v>
      </c>
      <c r="J82" s="104">
        <v>5434</v>
      </c>
      <c r="K82" s="104">
        <v>2174</v>
      </c>
      <c r="L82" s="113">
        <f t="shared" si="80"/>
        <v>-59.99263894000736</v>
      </c>
      <c r="M82" s="104">
        <v>46627</v>
      </c>
      <c r="N82" s="104">
        <v>40435</v>
      </c>
      <c r="O82" s="113">
        <f t="shared" si="81"/>
        <v>-13.279859308984065</v>
      </c>
      <c r="P82" s="114">
        <f>(N82/N$180)*100</f>
        <v>2.914261539027032</v>
      </c>
      <c r="Q82" s="104">
        <v>0</v>
      </c>
      <c r="R82" s="104">
        <v>0</v>
      </c>
      <c r="S82" s="115" t="s">
        <v>54</v>
      </c>
      <c r="T82" s="104">
        <v>0</v>
      </c>
      <c r="U82" s="104">
        <v>0</v>
      </c>
      <c r="V82" s="115" t="s">
        <v>54</v>
      </c>
      <c r="W82" s="115" t="s">
        <v>54</v>
      </c>
      <c r="X82" s="17">
        <v>1530.85958872</v>
      </c>
      <c r="Y82" s="17">
        <v>379.08574074999996</v>
      </c>
      <c r="Z82" s="113">
        <f t="shared" si="84"/>
        <v>-75.23706657728384</v>
      </c>
      <c r="AA82" s="17">
        <v>13094.74686013</v>
      </c>
      <c r="AB82" s="17">
        <v>9614.265489979998</v>
      </c>
      <c r="AC82" s="113">
        <f t="shared" si="85"/>
        <v>-26.579218424963504</v>
      </c>
      <c r="AD82" s="114">
        <f>(AB82/AB$180)*100</f>
        <v>27.130469366422105</v>
      </c>
    </row>
    <row r="83" spans="1:30" ht="12.75">
      <c r="A83" s="5"/>
      <c r="B83" s="106" t="s">
        <v>56</v>
      </c>
      <c r="C83" s="17">
        <v>805.94108001</v>
      </c>
      <c r="D83" s="17">
        <v>921.1370225699998</v>
      </c>
      <c r="E83" s="113">
        <f t="shared" si="78"/>
        <v>14.293345433957839</v>
      </c>
      <c r="F83" s="17">
        <v>7355.957637060001</v>
      </c>
      <c r="G83" s="17">
        <v>6978.404888970001</v>
      </c>
      <c r="H83" s="113">
        <f t="shared" si="79"/>
        <v>-5.132611778347582</v>
      </c>
      <c r="I83" s="114">
        <f>(G83/G$181)*100</f>
        <v>10.570794572155657</v>
      </c>
      <c r="J83" s="104">
        <v>89424</v>
      </c>
      <c r="K83" s="104">
        <v>95085</v>
      </c>
      <c r="L83" s="113">
        <f t="shared" si="80"/>
        <v>6.330515297906603</v>
      </c>
      <c r="M83" s="104">
        <v>789976</v>
      </c>
      <c r="N83" s="104">
        <v>852045</v>
      </c>
      <c r="O83" s="113">
        <f t="shared" si="81"/>
        <v>7.857074138961185</v>
      </c>
      <c r="P83" s="114">
        <f>(N83/N$181)*100</f>
        <v>3.1251961167894535</v>
      </c>
      <c r="Q83" s="104">
        <v>0</v>
      </c>
      <c r="R83" s="104">
        <v>0</v>
      </c>
      <c r="S83" s="115" t="s">
        <v>54</v>
      </c>
      <c r="T83" s="104">
        <v>0</v>
      </c>
      <c r="U83" s="104">
        <v>0</v>
      </c>
      <c r="V83" s="115" t="s">
        <v>54</v>
      </c>
      <c r="W83" s="115" t="s">
        <v>54</v>
      </c>
      <c r="X83" s="17">
        <v>24811.575983699997</v>
      </c>
      <c r="Y83" s="17">
        <v>29410.8986349</v>
      </c>
      <c r="Z83" s="113">
        <f t="shared" si="84"/>
        <v>18.537003269044803</v>
      </c>
      <c r="AA83" s="17">
        <v>190007.03028580002</v>
      </c>
      <c r="AB83" s="17">
        <v>230159.92102980003</v>
      </c>
      <c r="AC83" s="113">
        <f t="shared" si="85"/>
        <v>21.132318464008325</v>
      </c>
      <c r="AD83" s="114">
        <f>(AB83/AB$181)*100</f>
        <v>13.426561564589544</v>
      </c>
    </row>
    <row r="84" spans="1:30" ht="12.75">
      <c r="A84" s="5"/>
      <c r="B84" s="106" t="s">
        <v>57</v>
      </c>
      <c r="C84" s="17">
        <v>39.53278332</v>
      </c>
      <c r="D84" s="17">
        <v>261.25380994</v>
      </c>
      <c r="E84" s="113">
        <f t="shared" si="78"/>
        <v>560.8535701249988</v>
      </c>
      <c r="F84" s="17">
        <v>207.40660172</v>
      </c>
      <c r="G84" s="17">
        <v>1333.95996717</v>
      </c>
      <c r="H84" s="113">
        <f t="shared" si="79"/>
        <v>543.1617682887708</v>
      </c>
      <c r="I84" s="114">
        <f>(G84/G$182)*100</f>
        <v>1.230491363467957</v>
      </c>
      <c r="J84" s="104">
        <v>12</v>
      </c>
      <c r="K84" s="104">
        <v>10</v>
      </c>
      <c r="L84" s="113">
        <f t="shared" si="80"/>
        <v>-16.666666666666664</v>
      </c>
      <c r="M84" s="104">
        <v>57</v>
      </c>
      <c r="N84" s="104">
        <v>119</v>
      </c>
      <c r="O84" s="113">
        <f t="shared" si="81"/>
        <v>108.77192982456141</v>
      </c>
      <c r="P84" s="114">
        <f>(N84/N$182)*100</f>
        <v>6.882591093117409</v>
      </c>
      <c r="Q84" s="104">
        <v>37375</v>
      </c>
      <c r="R84" s="104">
        <v>3780184</v>
      </c>
      <c r="S84" s="113">
        <f t="shared" si="82"/>
        <v>10014.204682274247</v>
      </c>
      <c r="T84" s="104">
        <v>226166</v>
      </c>
      <c r="U84" s="104">
        <v>18994062</v>
      </c>
      <c r="V84" s="113">
        <f t="shared" si="83"/>
        <v>8298.283561631722</v>
      </c>
      <c r="W84" s="114">
        <f>(U84/U$182)*100</f>
        <v>18.631668227671142</v>
      </c>
      <c r="X84" s="17">
        <v>2587.0343743</v>
      </c>
      <c r="Y84" s="17">
        <v>16794.5917532</v>
      </c>
      <c r="Z84" s="113">
        <f t="shared" si="84"/>
        <v>549.1831697344293</v>
      </c>
      <c r="AA84" s="17">
        <v>13950.6424856</v>
      </c>
      <c r="AB84" s="17">
        <v>86562.9607849</v>
      </c>
      <c r="AC84" s="113">
        <f t="shared" si="85"/>
        <v>520.4944386916317</v>
      </c>
      <c r="AD84" s="114">
        <f>(AB84/AB$182)*100</f>
        <v>9.747343548661597</v>
      </c>
    </row>
    <row r="85" spans="1:30" ht="12.75">
      <c r="A85" s="5"/>
      <c r="B85" s="106" t="s">
        <v>58</v>
      </c>
      <c r="C85" s="17">
        <v>0</v>
      </c>
      <c r="D85" s="17">
        <v>0</v>
      </c>
      <c r="E85" s="115" t="s">
        <v>54</v>
      </c>
      <c r="F85" s="17">
        <v>0</v>
      </c>
      <c r="G85" s="17">
        <v>0</v>
      </c>
      <c r="H85" s="115" t="s">
        <v>54</v>
      </c>
      <c r="I85" s="114">
        <f>(G85/G$183)*100</f>
        <v>0</v>
      </c>
      <c r="J85" s="104">
        <v>0</v>
      </c>
      <c r="K85" s="104">
        <v>0</v>
      </c>
      <c r="L85" s="115" t="s">
        <v>54</v>
      </c>
      <c r="M85" s="104">
        <v>0</v>
      </c>
      <c r="N85" s="104">
        <v>0</v>
      </c>
      <c r="O85" s="115" t="s">
        <v>54</v>
      </c>
      <c r="P85" s="114">
        <f>(N85/N$183)*100</f>
        <v>0</v>
      </c>
      <c r="Q85" s="104">
        <v>0</v>
      </c>
      <c r="R85" s="104">
        <v>0</v>
      </c>
      <c r="S85" s="115" t="s">
        <v>54</v>
      </c>
      <c r="T85" s="104">
        <v>0</v>
      </c>
      <c r="U85" s="104">
        <v>0</v>
      </c>
      <c r="V85" s="115" t="s">
        <v>54</v>
      </c>
      <c r="W85" s="114">
        <f>(U85/U$183)*100</f>
        <v>0</v>
      </c>
      <c r="X85" s="17">
        <v>0</v>
      </c>
      <c r="Y85" s="17">
        <v>0</v>
      </c>
      <c r="Z85" s="115" t="s">
        <v>54</v>
      </c>
      <c r="AA85" s="17">
        <v>0</v>
      </c>
      <c r="AB85" s="17">
        <v>0</v>
      </c>
      <c r="AC85" s="115" t="s">
        <v>54</v>
      </c>
      <c r="AD85" s="114">
        <f>(AB85/AB$183)*100</f>
        <v>0</v>
      </c>
    </row>
    <row r="86" spans="1:30" ht="15">
      <c r="A86" s="5"/>
      <c r="B86" s="107" t="s">
        <v>59</v>
      </c>
      <c r="C86" s="17">
        <v>29.548698240000004</v>
      </c>
      <c r="D86" s="17">
        <v>111.77404883999999</v>
      </c>
      <c r="E86" s="113">
        <f t="shared" si="78"/>
        <v>278.27063626339964</v>
      </c>
      <c r="F86" s="17">
        <v>508.71618526</v>
      </c>
      <c r="G86" s="17">
        <v>777.8651961</v>
      </c>
      <c r="H86" s="113">
        <f t="shared" si="79"/>
        <v>52.90749904142338</v>
      </c>
      <c r="I86" s="114">
        <f>(G86/G$184)*100</f>
        <v>16.492504825691746</v>
      </c>
      <c r="J86" s="104">
        <v>103</v>
      </c>
      <c r="K86" s="104">
        <v>165</v>
      </c>
      <c r="L86" s="113">
        <f t="shared" si="80"/>
        <v>60.19417475728155</v>
      </c>
      <c r="M86" s="104">
        <v>470</v>
      </c>
      <c r="N86" s="104">
        <v>1242</v>
      </c>
      <c r="O86" s="113">
        <f t="shared" si="81"/>
        <v>164.25531914893617</v>
      </c>
      <c r="P86" s="114">
        <f>(N86/N$184)*100</f>
        <v>3.9954962200418205</v>
      </c>
      <c r="Q86" s="104">
        <v>381077</v>
      </c>
      <c r="R86" s="104">
        <v>263101</v>
      </c>
      <c r="S86" s="113">
        <f t="shared" si="82"/>
        <v>-30.958572676913064</v>
      </c>
      <c r="T86" s="104">
        <v>2865094</v>
      </c>
      <c r="U86" s="104">
        <v>3329023</v>
      </c>
      <c r="V86" s="113">
        <f t="shared" si="83"/>
        <v>16.19245302248373</v>
      </c>
      <c r="W86" s="114">
        <f>(U86/U$184)*100</f>
        <v>2.9078507418300505</v>
      </c>
      <c r="X86" s="17">
        <v>15026.163149709999</v>
      </c>
      <c r="Y86" s="17">
        <v>10614.09584777</v>
      </c>
      <c r="Z86" s="113">
        <f t="shared" si="84"/>
        <v>-29.362567529590216</v>
      </c>
      <c r="AA86" s="17">
        <v>117040.50288607998</v>
      </c>
      <c r="AB86" s="17">
        <v>116475.18155019</v>
      </c>
      <c r="AC86" s="113">
        <f t="shared" si="85"/>
        <v>-0.4830134200980237</v>
      </c>
      <c r="AD86" s="114">
        <f>(AB86/AB$184)*100</f>
        <v>7.4183477879529915</v>
      </c>
    </row>
    <row r="87" spans="1:30" ht="12.75">
      <c r="A87" s="5"/>
      <c r="B87" s="27"/>
      <c r="C87" s="17"/>
      <c r="D87" s="17"/>
      <c r="E87" s="113"/>
      <c r="F87" s="17"/>
      <c r="G87" s="17"/>
      <c r="H87" s="113"/>
      <c r="I87" s="114"/>
      <c r="J87" s="104"/>
      <c r="K87" s="104"/>
      <c r="L87" s="113"/>
      <c r="M87" s="104"/>
      <c r="N87" s="104"/>
      <c r="O87" s="113"/>
      <c r="P87" s="114"/>
      <c r="Q87" s="104"/>
      <c r="R87" s="104"/>
      <c r="S87" s="113"/>
      <c r="T87" s="104"/>
      <c r="U87" s="104"/>
      <c r="V87" s="113"/>
      <c r="W87" s="114"/>
      <c r="X87" s="17"/>
      <c r="Y87" s="17"/>
      <c r="Z87" s="113"/>
      <c r="AA87" s="17"/>
      <c r="AB87" s="17"/>
      <c r="AC87" s="113"/>
      <c r="AD87" s="114"/>
    </row>
    <row r="88" spans="1:30" s="26" customFormat="1" ht="15">
      <c r="A88" s="18">
        <v>13</v>
      </c>
      <c r="B88" s="108" t="s">
        <v>72</v>
      </c>
      <c r="C88" s="13">
        <f>C89+C90+C91+C92+C93</f>
        <v>144.581762951</v>
      </c>
      <c r="D88" s="13">
        <f>D89+D90+D91+D92+D93</f>
        <v>112.31636131200001</v>
      </c>
      <c r="E88" s="111">
        <f>((D88-C88)/C88)*100</f>
        <v>-22.316370322538543</v>
      </c>
      <c r="F88" s="13">
        <f>F89+F90+F91+F92+F93</f>
        <v>833.0258757638001</v>
      </c>
      <c r="G88" s="13">
        <f>G89+G90+G91+G92+G93</f>
        <v>806.62053904815</v>
      </c>
      <c r="H88" s="111">
        <f>((G88-F88)/F88)*100</f>
        <v>-3.1698099043368884</v>
      </c>
      <c r="I88" s="112">
        <f>(G88/G$179)*100</f>
        <v>0.37574406782617015</v>
      </c>
      <c r="J88" s="24">
        <f>J89+J90+J91+J92+J93</f>
        <v>19509</v>
      </c>
      <c r="K88" s="24">
        <f>K89+K90+K91+K92+K93</f>
        <v>11459</v>
      </c>
      <c r="L88" s="111">
        <f>((K88-J88)/J88)*100</f>
        <v>-41.263006817366346</v>
      </c>
      <c r="M88" s="24">
        <f>M89+M90+M91+M92+M93</f>
        <v>116713</v>
      </c>
      <c r="N88" s="24">
        <f>N89+N90+N91+N92+N93</f>
        <v>101810</v>
      </c>
      <c r="O88" s="111">
        <f>((N88-M88)/M88)*100</f>
        <v>-12.768928911089597</v>
      </c>
      <c r="P88" s="112">
        <f>(N88/N$179)*100</f>
        <v>0.35488938647534357</v>
      </c>
      <c r="Q88" s="24">
        <f>Q89+Q90+Q91+Q92+Q93</f>
        <v>26226</v>
      </c>
      <c r="R88" s="24">
        <f>R89+R90+R91+R92+R93</f>
        <v>18606</v>
      </c>
      <c r="S88" s="111">
        <f>((R88-Q88)/Q88)*100</f>
        <v>-29.05513612445665</v>
      </c>
      <c r="T88" s="24">
        <f>T89+T90+T91+T92+T93</f>
        <v>207090</v>
      </c>
      <c r="U88" s="24">
        <f>U89+U90+U91+U92+U93</f>
        <v>215776</v>
      </c>
      <c r="V88" s="111">
        <f>((U88-T88)/T88)*100</f>
        <v>4.194311651938771</v>
      </c>
      <c r="W88" s="112">
        <f>(U88/U$179)*100</f>
        <v>0.09604856712961157</v>
      </c>
      <c r="X88" s="13">
        <f>X89+X90+X91+X92+X93</f>
        <v>2569.9008598379996</v>
      </c>
      <c r="Y88" s="13">
        <f>Y89+Y90+Y91+Y92+Y93</f>
        <v>2292.4460280109</v>
      </c>
      <c r="Z88" s="111">
        <f>((Y88-X88)/X88)*100</f>
        <v>-10.796324331538205</v>
      </c>
      <c r="AA88" s="13">
        <f>AA89+AA90+AA91+AA92+AA93</f>
        <v>13911.064169415504</v>
      </c>
      <c r="AB88" s="13">
        <f>AB89+AB90+AB91+AB92+AB93</f>
        <v>14537.0248034753</v>
      </c>
      <c r="AC88" s="111">
        <f>((AB88-AA88)/AA88)*100</f>
        <v>4.4997322019117485</v>
      </c>
      <c r="AD88" s="112">
        <f>(AB88/AB$179)*100</f>
        <v>0.3354536953467768</v>
      </c>
    </row>
    <row r="89" spans="1:30" s="29" customFormat="1" ht="12.75">
      <c r="A89" s="5"/>
      <c r="B89" s="106" t="s">
        <v>55</v>
      </c>
      <c r="C89" s="17">
        <v>50.15239100000001</v>
      </c>
      <c r="D89" s="17">
        <v>23.649398599999998</v>
      </c>
      <c r="E89" s="113">
        <f>((D89-C89)/C89)*100</f>
        <v>-52.84492298682232</v>
      </c>
      <c r="F89" s="17">
        <v>316.484834851</v>
      </c>
      <c r="G89" s="17">
        <v>219.97680802399998</v>
      </c>
      <c r="H89" s="113">
        <f>((G89-F89)/F89)*100</f>
        <v>-30.493728671844796</v>
      </c>
      <c r="I89" s="114">
        <f>(G89/G$180)*100</f>
        <v>0.6946495536853442</v>
      </c>
      <c r="J89" s="104">
        <v>2371</v>
      </c>
      <c r="K89" s="104">
        <v>935</v>
      </c>
      <c r="L89" s="113">
        <f>((K89-J89)/J89)*100</f>
        <v>-60.56516237874314</v>
      </c>
      <c r="M89" s="104">
        <v>14968</v>
      </c>
      <c r="N89" s="104">
        <v>8199</v>
      </c>
      <c r="O89" s="113">
        <f>((N89-M89)/M89)*100</f>
        <v>-45.22314270443613</v>
      </c>
      <c r="P89" s="114">
        <f>(N89/N$180)*100</f>
        <v>0.590924455508412</v>
      </c>
      <c r="Q89" s="104">
        <v>0</v>
      </c>
      <c r="R89" s="104">
        <v>0</v>
      </c>
      <c r="S89" s="115" t="s">
        <v>54</v>
      </c>
      <c r="T89" s="104">
        <v>0</v>
      </c>
      <c r="U89" s="104">
        <v>0</v>
      </c>
      <c r="V89" s="115" t="s">
        <v>54</v>
      </c>
      <c r="W89" s="115" t="s">
        <v>54</v>
      </c>
      <c r="X89" s="17">
        <v>153.85781200000002</v>
      </c>
      <c r="Y89" s="17">
        <v>45.46845750000001</v>
      </c>
      <c r="Z89" s="113">
        <f>((Y89-X89)/X89)*100</f>
        <v>-70.447742036004</v>
      </c>
      <c r="AA89" s="17">
        <v>996.8267561</v>
      </c>
      <c r="AB89" s="17">
        <v>471.9351279</v>
      </c>
      <c r="AC89" s="113">
        <f>((AB89-AA89)/AA89)*100</f>
        <v>-52.656253956664834</v>
      </c>
      <c r="AD89" s="114">
        <f>(AB89/AB$180)*100</f>
        <v>1.331752440555507</v>
      </c>
    </row>
    <row r="90" spans="1:30" ht="12.75">
      <c r="A90" s="5"/>
      <c r="B90" s="106" t="s">
        <v>56</v>
      </c>
      <c r="C90" s="17">
        <v>73.771850801</v>
      </c>
      <c r="D90" s="17">
        <v>61.88967268800001</v>
      </c>
      <c r="E90" s="113">
        <f>((D90-C90)/C90)*100</f>
        <v>-16.106655836861453</v>
      </c>
      <c r="F90" s="17">
        <v>415.39519701899997</v>
      </c>
      <c r="G90" s="17">
        <v>424.279845173</v>
      </c>
      <c r="H90" s="113">
        <f>((G90-F90)/F90)*100</f>
        <v>2.1388422922939254</v>
      </c>
      <c r="I90" s="114">
        <f>(G90/G$181)*100</f>
        <v>0.6426934458215086</v>
      </c>
      <c r="J90" s="104">
        <v>17137</v>
      </c>
      <c r="K90" s="104">
        <v>10522</v>
      </c>
      <c r="L90" s="113">
        <f>((K90-J90)/J90)*100</f>
        <v>-38.60068856859427</v>
      </c>
      <c r="M90" s="104">
        <v>101725</v>
      </c>
      <c r="N90" s="104">
        <v>93604</v>
      </c>
      <c r="O90" s="113">
        <f>((N90-M90)/M90)*100</f>
        <v>-7.98328827721799</v>
      </c>
      <c r="P90" s="114">
        <f>(N90/N$181)*100</f>
        <v>0.34332794314380105</v>
      </c>
      <c r="Q90" s="104">
        <v>0</v>
      </c>
      <c r="R90" s="104">
        <v>0</v>
      </c>
      <c r="S90" s="115" t="s">
        <v>54</v>
      </c>
      <c r="T90" s="104">
        <v>0</v>
      </c>
      <c r="U90" s="104">
        <v>0</v>
      </c>
      <c r="V90" s="115" t="s">
        <v>54</v>
      </c>
      <c r="W90" s="115" t="s">
        <v>54</v>
      </c>
      <c r="X90" s="17">
        <v>1201.716341</v>
      </c>
      <c r="Y90" s="17">
        <v>1116.0423861999998</v>
      </c>
      <c r="Z90" s="113">
        <f>((Y90-X90)/X90)*100</f>
        <v>-7.129299309411677</v>
      </c>
      <c r="AA90" s="17">
        <v>7620.7590752999995</v>
      </c>
      <c r="AB90" s="17">
        <v>7806.4889032</v>
      </c>
      <c r="AC90" s="113">
        <f>((AB90-AA90)/AA90)*100</f>
        <v>2.4371565360461043</v>
      </c>
      <c r="AD90" s="114">
        <f>(AB90/AB$181)*100</f>
        <v>0.4553977225623442</v>
      </c>
    </row>
    <row r="91" spans="1:30" ht="12.75">
      <c r="A91" s="5"/>
      <c r="B91" s="106" t="s">
        <v>57</v>
      </c>
      <c r="C91" s="17">
        <v>20.489981011999998</v>
      </c>
      <c r="D91" s="17">
        <v>26.66906187000001</v>
      </c>
      <c r="E91" s="113">
        <f>((D91-C91)/C91)*100</f>
        <v>30.156596311051835</v>
      </c>
      <c r="F91" s="17">
        <v>99.944469219</v>
      </c>
      <c r="G91" s="17">
        <v>160.904673214</v>
      </c>
      <c r="H91" s="113">
        <f>((G91-F91)/F91)*100</f>
        <v>60.99407448092299</v>
      </c>
      <c r="I91" s="114">
        <f>(G91/G$182)*100</f>
        <v>0.1484241023750519</v>
      </c>
      <c r="J91" s="104">
        <v>1</v>
      </c>
      <c r="K91" s="104">
        <v>2</v>
      </c>
      <c r="L91" s="113">
        <f>((K91-J91)/J91)*100</f>
        <v>100</v>
      </c>
      <c r="M91" s="104">
        <v>20</v>
      </c>
      <c r="N91" s="104">
        <v>7</v>
      </c>
      <c r="O91" s="113">
        <f>((N91-M91)/M91)*100</f>
        <v>-65</v>
      </c>
      <c r="P91" s="114">
        <f>(N91/N$182)*100</f>
        <v>0.4048582995951417</v>
      </c>
      <c r="Q91" s="104">
        <v>3686</v>
      </c>
      <c r="R91" s="104">
        <v>3951</v>
      </c>
      <c r="S91" s="113">
        <f>((R91-Q91)/Q91)*100</f>
        <v>7.189365165491048</v>
      </c>
      <c r="T91" s="104">
        <v>33694</v>
      </c>
      <c r="U91" s="104">
        <v>22256</v>
      </c>
      <c r="V91" s="113">
        <f>((U91-T91)/T91)*100</f>
        <v>-33.94669674125957</v>
      </c>
      <c r="W91" s="114">
        <f>(U91/U$182)*100</f>
        <v>0.02183137067126815</v>
      </c>
      <c r="X91" s="17">
        <v>1157.0945118379996</v>
      </c>
      <c r="Y91" s="17">
        <v>1093.9060843109003</v>
      </c>
      <c r="Z91" s="113">
        <f>((Y91-X91)/X91)*100</f>
        <v>-5.460956462988225</v>
      </c>
      <c r="AA91" s="17">
        <v>4890.9213630155045</v>
      </c>
      <c r="AB91" s="17">
        <v>5759.3882373752995</v>
      </c>
      <c r="AC91" s="113">
        <f>((AB91-AA91)/AA91)*100</f>
        <v>17.75671309964265</v>
      </c>
      <c r="AD91" s="114">
        <f>(AB91/AB$182)*100</f>
        <v>0.6485306795283559</v>
      </c>
    </row>
    <row r="92" spans="1:30" ht="12.75">
      <c r="A92" s="5"/>
      <c r="B92" s="106" t="s">
        <v>58</v>
      </c>
      <c r="C92" s="17">
        <v>0.1675401379999998</v>
      </c>
      <c r="D92" s="17">
        <v>0.108228154</v>
      </c>
      <c r="E92" s="113">
        <f>((D92-C92)/C92)*100</f>
        <v>-35.401656407851284</v>
      </c>
      <c r="F92" s="17">
        <v>1.2013746748000251</v>
      </c>
      <c r="G92" s="17">
        <v>1.4592126371499945</v>
      </c>
      <c r="H92" s="113">
        <f>((G92-F92)/F92)*100</f>
        <v>21.461910905762</v>
      </c>
      <c r="I92" s="114">
        <f>(G92/G$183)*100</f>
        <v>0.037759839421794825</v>
      </c>
      <c r="J92" s="104">
        <v>0</v>
      </c>
      <c r="K92" s="104">
        <v>0</v>
      </c>
      <c r="L92" s="115" t="s">
        <v>54</v>
      </c>
      <c r="M92" s="104">
        <v>0</v>
      </c>
      <c r="N92" s="104">
        <v>0</v>
      </c>
      <c r="O92" s="115" t="s">
        <v>54</v>
      </c>
      <c r="P92" s="114">
        <f>(N92/N$183)*100</f>
        <v>0</v>
      </c>
      <c r="Q92" s="104">
        <v>22540</v>
      </c>
      <c r="R92" s="104">
        <v>14655</v>
      </c>
      <c r="S92" s="113">
        <f>((R92-Q92)/Q92)*100</f>
        <v>-34.982253771073644</v>
      </c>
      <c r="T92" s="104">
        <v>173396</v>
      </c>
      <c r="U92" s="104">
        <v>193520</v>
      </c>
      <c r="V92" s="113">
        <f>((U92-T92)/T92)*100</f>
        <v>11.605804055456874</v>
      </c>
      <c r="W92" s="114">
        <f>(U92/U$183)*100</f>
        <v>2.353112840466926</v>
      </c>
      <c r="X92" s="17">
        <v>57.232195000000004</v>
      </c>
      <c r="Y92" s="17">
        <v>37.0291</v>
      </c>
      <c r="Z92" s="113">
        <f>((Y92-X92)/X92)*100</f>
        <v>-35.30022743317814</v>
      </c>
      <c r="AA92" s="17">
        <v>402.556975</v>
      </c>
      <c r="AB92" s="17">
        <v>499.212535</v>
      </c>
      <c r="AC92" s="113">
        <f>((AB92-AA92)/AA92)*100</f>
        <v>24.010404986772365</v>
      </c>
      <c r="AD92" s="114">
        <f>(AB92/AB$183)*100</f>
        <v>0.39705870293041756</v>
      </c>
    </row>
    <row r="93" spans="1:30" ht="15">
      <c r="A93" s="5"/>
      <c r="B93" s="107" t="s">
        <v>59</v>
      </c>
      <c r="C93" s="17">
        <v>0</v>
      </c>
      <c r="D93" s="17">
        <v>0</v>
      </c>
      <c r="E93" s="115" t="s">
        <v>54</v>
      </c>
      <c r="F93" s="17">
        <v>0</v>
      </c>
      <c r="G93" s="17">
        <v>0</v>
      </c>
      <c r="H93" s="115" t="s">
        <v>54</v>
      </c>
      <c r="I93" s="114">
        <f>(G93/G$184)*100</f>
        <v>0</v>
      </c>
      <c r="J93" s="104">
        <v>0</v>
      </c>
      <c r="K93" s="104">
        <v>0</v>
      </c>
      <c r="L93" s="115" t="s">
        <v>54</v>
      </c>
      <c r="M93" s="104">
        <v>0</v>
      </c>
      <c r="N93" s="104">
        <v>0</v>
      </c>
      <c r="O93" s="115" t="s">
        <v>54</v>
      </c>
      <c r="P93" s="114">
        <f>(N93/N$184)*100</f>
        <v>0</v>
      </c>
      <c r="Q93" s="104">
        <v>0</v>
      </c>
      <c r="R93" s="104">
        <v>0</v>
      </c>
      <c r="S93" s="115" t="s">
        <v>54</v>
      </c>
      <c r="T93" s="104">
        <v>0</v>
      </c>
      <c r="U93" s="104">
        <v>0</v>
      </c>
      <c r="V93" s="115" t="s">
        <v>54</v>
      </c>
      <c r="W93" s="114">
        <f>(U93/U$184)*100</f>
        <v>0</v>
      </c>
      <c r="X93" s="17">
        <v>0</v>
      </c>
      <c r="Y93" s="17">
        <v>0</v>
      </c>
      <c r="Z93" s="115" t="s">
        <v>54</v>
      </c>
      <c r="AA93" s="17">
        <v>0</v>
      </c>
      <c r="AB93" s="17">
        <v>0</v>
      </c>
      <c r="AC93" s="115" t="s">
        <v>54</v>
      </c>
      <c r="AD93" s="114">
        <f>(AB93/AB$184)*100</f>
        <v>0</v>
      </c>
    </row>
    <row r="94" spans="1:30" ht="12.75">
      <c r="A94" s="5"/>
      <c r="B94" s="27"/>
      <c r="C94" s="17"/>
      <c r="D94" s="17"/>
      <c r="E94" s="113"/>
      <c r="F94" s="17"/>
      <c r="G94" s="17"/>
      <c r="H94" s="113"/>
      <c r="I94" s="114"/>
      <c r="J94" s="104"/>
      <c r="K94" s="104"/>
      <c r="L94" s="113"/>
      <c r="M94" s="104"/>
      <c r="N94" s="104"/>
      <c r="O94" s="113"/>
      <c r="P94" s="114"/>
      <c r="Q94" s="104"/>
      <c r="R94" s="104"/>
      <c r="S94" s="113"/>
      <c r="T94" s="104"/>
      <c r="U94" s="104"/>
      <c r="V94" s="113"/>
      <c r="W94" s="114"/>
      <c r="X94" s="17"/>
      <c r="Y94" s="17"/>
      <c r="Z94" s="113"/>
      <c r="AA94" s="17"/>
      <c r="AB94" s="17"/>
      <c r="AC94" s="113"/>
      <c r="AD94" s="114"/>
    </row>
    <row r="95" spans="1:30" s="26" customFormat="1" ht="15">
      <c r="A95" s="18">
        <v>14</v>
      </c>
      <c r="B95" s="108" t="s">
        <v>73</v>
      </c>
      <c r="C95" s="13">
        <f>C96+C97+C98+C99+C100</f>
        <v>337.18236899799996</v>
      </c>
      <c r="D95" s="13">
        <f>D96+D97+D98+D99+D100</f>
        <v>352.7663386628001</v>
      </c>
      <c r="E95" s="111">
        <f>((D95-C95)/C95)*100</f>
        <v>4.621822223715546</v>
      </c>
      <c r="F95" s="13">
        <f>F96+F97+F98+F99+F100</f>
        <v>1424.9667349050055</v>
      </c>
      <c r="G95" s="13">
        <f>G96+G97+G98+G99+G100</f>
        <v>1994.1491528759989</v>
      </c>
      <c r="H95" s="111">
        <f aca="true" t="shared" si="86" ref="H95:H100">((G95-F95)/F95)*100</f>
        <v>39.94355826200655</v>
      </c>
      <c r="I95" s="112">
        <f>(G95/G$179)*100</f>
        <v>0.9289246656648937</v>
      </c>
      <c r="J95" s="24">
        <f>J96+J97+J98+J99+J100</f>
        <v>25807</v>
      </c>
      <c r="K95" s="24">
        <f>K96+K97+K98+K99+K100</f>
        <v>23835</v>
      </c>
      <c r="L95" s="111">
        <f>((K95-J95)/J95)*100</f>
        <v>-7.641337621575542</v>
      </c>
      <c r="M95" s="24">
        <f>M96+M97+M98+M99+M100</f>
        <v>182953</v>
      </c>
      <c r="N95" s="24">
        <f>N96+N97+N98+N99+N100</f>
        <v>177908</v>
      </c>
      <c r="O95" s="111">
        <f>((N95-M95)/M95)*100</f>
        <v>-2.7575388214459453</v>
      </c>
      <c r="P95" s="112">
        <f>(N95/N$179)*100</f>
        <v>0.6201518610063396</v>
      </c>
      <c r="Q95" s="24">
        <f>Q96+Q97+Q98+Q99+Q100</f>
        <v>31358</v>
      </c>
      <c r="R95" s="24">
        <f>R96+R97+R98+R99+R100</f>
        <v>114359</v>
      </c>
      <c r="S95" s="111">
        <f>((R95-Q95)/Q95)*100</f>
        <v>264.68843676254863</v>
      </c>
      <c r="T95" s="24">
        <f>T96+T97+T98+T99+T100</f>
        <v>1428370</v>
      </c>
      <c r="U95" s="24">
        <f>U96+U97+U98+U99+U100</f>
        <v>2124406</v>
      </c>
      <c r="V95" s="111">
        <f aca="true" t="shared" si="87" ref="V95:V100">((U95-T95)/T95)*100</f>
        <v>48.72939084410902</v>
      </c>
      <c r="W95" s="112">
        <f>(U95/U$179)*100</f>
        <v>0.9456387749404456</v>
      </c>
      <c r="X95" s="13">
        <f>X96+X97+X98+X99+X100</f>
        <v>2908.541492000003</v>
      </c>
      <c r="Y95" s="13">
        <f>Y96+Y97+Y98+Y99+Y100</f>
        <v>1919.4484646800054</v>
      </c>
      <c r="Z95" s="111">
        <f>((Y95-X95)/X95)*100</f>
        <v>-34.00649535310107</v>
      </c>
      <c r="AA95" s="13">
        <f>AA96+AA97+AA98+AA99+AA100</f>
        <v>71613.6825522</v>
      </c>
      <c r="AB95" s="13">
        <f>AB96+AB97+AB98+AB99+AB100</f>
        <v>103967.97846180003</v>
      </c>
      <c r="AC95" s="111">
        <f aca="true" t="shared" si="88" ref="AC95:AC100">((AB95-AA95)/AA95)*100</f>
        <v>45.178930557043515</v>
      </c>
      <c r="AD95" s="112">
        <f>(AB95/AB$179)*100</f>
        <v>2.3991458392784173</v>
      </c>
    </row>
    <row r="96" spans="1:30" ht="12.75">
      <c r="A96" s="5"/>
      <c r="B96" s="106" t="s">
        <v>55</v>
      </c>
      <c r="C96" s="117">
        <v>7.518376600000003</v>
      </c>
      <c r="D96" s="117">
        <v>2.1805119400000006</v>
      </c>
      <c r="E96" s="113">
        <f>((D96-C96)/C96)*100</f>
        <v>-70.99756960831147</v>
      </c>
      <c r="F96" s="117">
        <v>35.2238734</v>
      </c>
      <c r="G96" s="117">
        <v>22.2238112</v>
      </c>
      <c r="H96" s="113">
        <f t="shared" si="86"/>
        <v>-36.906963786668626</v>
      </c>
      <c r="I96" s="114">
        <f>(G96/G$180)*100</f>
        <v>0.07017903691730566</v>
      </c>
      <c r="J96" s="118">
        <v>7169</v>
      </c>
      <c r="K96" s="118">
        <v>1936</v>
      </c>
      <c r="L96" s="113">
        <f>((K96-J96)/J96)*100</f>
        <v>-72.99483888966382</v>
      </c>
      <c r="M96" s="118">
        <v>34664</v>
      </c>
      <c r="N96" s="118">
        <v>26620</v>
      </c>
      <c r="O96" s="113">
        <f>((N96-M96)/M96)*100</f>
        <v>-23.205631202400184</v>
      </c>
      <c r="P96" s="114">
        <f>(N96/N$180)*100</f>
        <v>1.9185765344107728</v>
      </c>
      <c r="Q96" s="118">
        <v>0</v>
      </c>
      <c r="R96" s="118">
        <v>0</v>
      </c>
      <c r="S96" s="115" t="s">
        <v>54</v>
      </c>
      <c r="T96" s="118">
        <v>0</v>
      </c>
      <c r="U96" s="118">
        <v>0</v>
      </c>
      <c r="V96" s="115" t="s">
        <v>54</v>
      </c>
      <c r="W96" s="115" t="s">
        <v>54</v>
      </c>
      <c r="X96" s="117">
        <v>21.420115699999997</v>
      </c>
      <c r="Y96" s="117">
        <v>3.6400900000000007</v>
      </c>
      <c r="Z96" s="113">
        <f>((Y96-X96)/X96)*100</f>
        <v>-83.00620757151185</v>
      </c>
      <c r="AA96" s="117">
        <v>87.3816823</v>
      </c>
      <c r="AB96" s="117">
        <v>40.3482219</v>
      </c>
      <c r="AC96" s="113">
        <f t="shared" si="88"/>
        <v>-53.82530887712149</v>
      </c>
      <c r="AD96" s="114">
        <f>(AB96/AB$180)*100</f>
        <v>0.11385853650374168</v>
      </c>
    </row>
    <row r="97" spans="1:30" ht="12.75">
      <c r="A97" s="5"/>
      <c r="B97" s="106" t="s">
        <v>56</v>
      </c>
      <c r="C97" s="117">
        <v>80.6175932</v>
      </c>
      <c r="D97" s="117">
        <v>122.07015887999997</v>
      </c>
      <c r="E97" s="113">
        <f>((D97-C97)/C97)*100</f>
        <v>51.4187586537872</v>
      </c>
      <c r="F97" s="117">
        <v>571.8612045</v>
      </c>
      <c r="G97" s="117">
        <v>678.3518575999999</v>
      </c>
      <c r="H97" s="113">
        <f t="shared" si="86"/>
        <v>18.621765607112437</v>
      </c>
      <c r="I97" s="114">
        <f>(G97/G$181)*100</f>
        <v>1.0275583386776188</v>
      </c>
      <c r="J97" s="118">
        <v>18631</v>
      </c>
      <c r="K97" s="118">
        <v>21883</v>
      </c>
      <c r="L97" s="113">
        <f>((K97-J97)/J97)*100</f>
        <v>17.45477966829478</v>
      </c>
      <c r="M97" s="118">
        <v>148205</v>
      </c>
      <c r="N97" s="118">
        <v>151172</v>
      </c>
      <c r="O97" s="113">
        <f>((N97-M97)/M97)*100</f>
        <v>2.001956749097534</v>
      </c>
      <c r="P97" s="114">
        <f>(N97/N$181)*100</f>
        <v>0.5544802767075627</v>
      </c>
      <c r="Q97" s="118">
        <v>0</v>
      </c>
      <c r="R97" s="118">
        <v>0</v>
      </c>
      <c r="S97" s="115" t="s">
        <v>54</v>
      </c>
      <c r="T97" s="118">
        <v>0</v>
      </c>
      <c r="U97" s="118">
        <v>0</v>
      </c>
      <c r="V97" s="115" t="s">
        <v>54</v>
      </c>
      <c r="W97" s="115" t="s">
        <v>54</v>
      </c>
      <c r="X97" s="117">
        <v>996.3803642</v>
      </c>
      <c r="Y97" s="117">
        <v>1206.1112713800003</v>
      </c>
      <c r="Z97" s="113">
        <f>((Y97-X97)/X97)*100</f>
        <v>21.049281450703266</v>
      </c>
      <c r="AA97" s="117">
        <v>7006.7407548</v>
      </c>
      <c r="AB97" s="117">
        <v>7182.518314399998</v>
      </c>
      <c r="AC97" s="113">
        <f t="shared" si="88"/>
        <v>2.5086922115618604</v>
      </c>
      <c r="AD97" s="114">
        <f>(AB97/AB$181)*100</f>
        <v>0.41899790330827125</v>
      </c>
    </row>
    <row r="98" spans="1:30" ht="12.75">
      <c r="A98" s="5"/>
      <c r="B98" s="106" t="s">
        <v>57</v>
      </c>
      <c r="C98" s="117">
        <v>249.04639919799996</v>
      </c>
      <c r="D98" s="117">
        <v>228.4577210485001</v>
      </c>
      <c r="E98" s="113">
        <f>((D98-C98)/C98)*100</f>
        <v>-8.267004950001782</v>
      </c>
      <c r="F98" s="117">
        <v>817.2701330050057</v>
      </c>
      <c r="G98" s="117">
        <v>1293.201738929999</v>
      </c>
      <c r="H98" s="113">
        <f t="shared" si="86"/>
        <v>58.23430793623267</v>
      </c>
      <c r="I98" s="114">
        <f>(G98/G$182)*100</f>
        <v>1.1928945471662085</v>
      </c>
      <c r="J98" s="118">
        <v>7</v>
      </c>
      <c r="K98" s="118">
        <v>16</v>
      </c>
      <c r="L98" s="113">
        <f>((K98-J98)/J98)*100</f>
        <v>128.57142857142858</v>
      </c>
      <c r="M98" s="118">
        <v>84</v>
      </c>
      <c r="N98" s="118">
        <v>112</v>
      </c>
      <c r="O98" s="113">
        <f>((N98-M98)/M98)*100</f>
        <v>33.33333333333333</v>
      </c>
      <c r="P98" s="114">
        <f>(N98/N$182)*100</f>
        <v>6.477732793522267</v>
      </c>
      <c r="Q98" s="118">
        <v>31358</v>
      </c>
      <c r="R98" s="118">
        <v>114219</v>
      </c>
      <c r="S98" s="113">
        <f>((R98-Q98)/Q98)*100</f>
        <v>264.2419797180942</v>
      </c>
      <c r="T98" s="118">
        <v>1407210</v>
      </c>
      <c r="U98" s="118">
        <v>2123160</v>
      </c>
      <c r="V98" s="113">
        <f t="shared" si="87"/>
        <v>50.87726778519197</v>
      </c>
      <c r="W98" s="114">
        <f>(U98/U$182)*100</f>
        <v>2.0826515525885014</v>
      </c>
      <c r="X98" s="117">
        <v>1890.7410121000028</v>
      </c>
      <c r="Y98" s="117">
        <v>691.5793237000049</v>
      </c>
      <c r="Z98" s="113">
        <f>((Y98-X98)/X98)*100</f>
        <v>-63.42284219392461</v>
      </c>
      <c r="AA98" s="117">
        <v>64096.360115100004</v>
      </c>
      <c r="AB98" s="117">
        <v>96582.65565120002</v>
      </c>
      <c r="AC98" s="113">
        <f t="shared" si="88"/>
        <v>50.68352629972011</v>
      </c>
      <c r="AD98" s="114">
        <f>(AB98/AB$182)*100</f>
        <v>10.875602185254166</v>
      </c>
    </row>
    <row r="99" spans="1:30" ht="12.75">
      <c r="A99" s="5"/>
      <c r="B99" s="106" t="s">
        <v>58</v>
      </c>
      <c r="C99" s="117">
        <v>0</v>
      </c>
      <c r="D99" s="117">
        <v>0.05794679430000001</v>
      </c>
      <c r="E99" s="115" t="s">
        <v>54</v>
      </c>
      <c r="F99" s="117">
        <v>0</v>
      </c>
      <c r="G99" s="117">
        <v>0.371745146</v>
      </c>
      <c r="H99" s="115" t="s">
        <v>54</v>
      </c>
      <c r="I99" s="114">
        <f>(G99/G$183)*100</f>
        <v>0.009619596665642629</v>
      </c>
      <c r="J99" s="118">
        <v>0</v>
      </c>
      <c r="K99" s="118">
        <v>0</v>
      </c>
      <c r="L99" s="115" t="s">
        <v>54</v>
      </c>
      <c r="M99" s="118">
        <v>0</v>
      </c>
      <c r="N99" s="118">
        <v>4</v>
      </c>
      <c r="O99" s="115" t="s">
        <v>54</v>
      </c>
      <c r="P99" s="114">
        <f>(N99/N$183)*100</f>
        <v>0.10576414595452141</v>
      </c>
      <c r="Q99" s="118">
        <v>0</v>
      </c>
      <c r="R99" s="118">
        <v>140</v>
      </c>
      <c r="S99" s="115" t="s">
        <v>54</v>
      </c>
      <c r="T99" s="118">
        <v>0</v>
      </c>
      <c r="U99" s="118">
        <v>1246</v>
      </c>
      <c r="V99" s="115" t="s">
        <v>54</v>
      </c>
      <c r="W99" s="114">
        <f>(U99/U$183)*100</f>
        <v>0.01515077821011673</v>
      </c>
      <c r="X99" s="117">
        <v>0</v>
      </c>
      <c r="Y99" s="117">
        <v>18.117779600000013</v>
      </c>
      <c r="Z99" s="115" t="s">
        <v>54</v>
      </c>
      <c r="AA99" s="117">
        <v>0</v>
      </c>
      <c r="AB99" s="117">
        <v>162.45627430000002</v>
      </c>
      <c r="AC99" s="115" t="s">
        <v>54</v>
      </c>
      <c r="AD99" s="114">
        <f>(AB99/AB$183)*100</f>
        <v>0.12921285631673118</v>
      </c>
    </row>
    <row r="100" spans="1:30" ht="15">
      <c r="A100" s="5"/>
      <c r="B100" s="107" t="s">
        <v>59</v>
      </c>
      <c r="C100" s="117">
        <v>0</v>
      </c>
      <c r="D100" s="117">
        <v>0</v>
      </c>
      <c r="E100" s="115" t="s">
        <v>54</v>
      </c>
      <c r="F100" s="117">
        <v>0.611524</v>
      </c>
      <c r="G100" s="117">
        <v>0</v>
      </c>
      <c r="H100" s="113">
        <f t="shared" si="86"/>
        <v>-100</v>
      </c>
      <c r="I100" s="114">
        <f>(G100/G$184)*100</f>
        <v>0</v>
      </c>
      <c r="J100" s="118">
        <v>0</v>
      </c>
      <c r="K100" s="118">
        <v>0</v>
      </c>
      <c r="L100" s="115" t="s">
        <v>54</v>
      </c>
      <c r="M100" s="118">
        <v>0</v>
      </c>
      <c r="N100" s="118">
        <v>0</v>
      </c>
      <c r="O100" s="115" t="s">
        <v>54</v>
      </c>
      <c r="P100" s="114">
        <f>(N100/N$184)*100</f>
        <v>0</v>
      </c>
      <c r="Q100" s="118">
        <v>0</v>
      </c>
      <c r="R100" s="118">
        <v>0</v>
      </c>
      <c r="S100" s="115" t="s">
        <v>54</v>
      </c>
      <c r="T100" s="118">
        <v>21160</v>
      </c>
      <c r="U100" s="118">
        <v>0</v>
      </c>
      <c r="V100" s="113">
        <f t="shared" si="87"/>
        <v>-100</v>
      </c>
      <c r="W100" s="114">
        <f>(U100/U$184)*100</f>
        <v>0</v>
      </c>
      <c r="X100" s="117">
        <v>0</v>
      </c>
      <c r="Y100" s="117">
        <v>0</v>
      </c>
      <c r="Z100" s="115" t="s">
        <v>54</v>
      </c>
      <c r="AA100" s="117">
        <v>423.2</v>
      </c>
      <c r="AB100" s="117">
        <v>0</v>
      </c>
      <c r="AC100" s="113">
        <f t="shared" si="88"/>
        <v>-100</v>
      </c>
      <c r="AD100" s="114">
        <f>(AB100/AB$184)*100</f>
        <v>0</v>
      </c>
    </row>
    <row r="101" spans="1:30" ht="12.75">
      <c r="A101" s="5"/>
      <c r="B101" s="27"/>
      <c r="C101" s="117"/>
      <c r="D101" s="117"/>
      <c r="E101" s="113"/>
      <c r="F101" s="117"/>
      <c r="G101" s="117"/>
      <c r="H101" s="113"/>
      <c r="I101" s="114"/>
      <c r="J101" s="118"/>
      <c r="K101" s="118"/>
      <c r="L101" s="113"/>
      <c r="M101" s="118"/>
      <c r="N101" s="118"/>
      <c r="O101" s="113"/>
      <c r="P101" s="114"/>
      <c r="Q101" s="118"/>
      <c r="R101" s="118"/>
      <c r="S101" s="113"/>
      <c r="T101" s="118"/>
      <c r="U101" s="118"/>
      <c r="V101" s="113"/>
      <c r="W101" s="114"/>
      <c r="X101" s="117"/>
      <c r="Y101" s="117"/>
      <c r="Z101" s="113"/>
      <c r="AA101" s="117"/>
      <c r="AB101" s="117"/>
      <c r="AC101" s="113"/>
      <c r="AD101" s="114"/>
    </row>
    <row r="102" spans="1:30" s="26" customFormat="1" ht="15">
      <c r="A102" s="18">
        <v>15</v>
      </c>
      <c r="B102" s="108" t="s">
        <v>74</v>
      </c>
      <c r="C102" s="13">
        <f>C103+C104+C105+C106+C107</f>
        <v>727.5742165080089</v>
      </c>
      <c r="D102" s="13">
        <f>D103+D104+D105+D106+D107</f>
        <v>898.9659453040035</v>
      </c>
      <c r="E102" s="111">
        <f aca="true" t="shared" si="89" ref="E102:E107">((D102-C102)/C102)*100</f>
        <v>23.556597376222165</v>
      </c>
      <c r="F102" s="13">
        <f>F103+F104+F105+F106+F107</f>
        <v>3404.2137916710017</v>
      </c>
      <c r="G102" s="13">
        <f>G103+G104+G105+G106+G107</f>
        <v>3977.1144656460124</v>
      </c>
      <c r="H102" s="111">
        <f aca="true" t="shared" si="90" ref="H102:H107">((G102-F102)/F102)*100</f>
        <v>16.829162591865156</v>
      </c>
      <c r="I102" s="112">
        <f>(G102/G$179)*100</f>
        <v>1.852639618246732</v>
      </c>
      <c r="J102" s="24">
        <f>J103+J104+J105+J106+J107</f>
        <v>77996</v>
      </c>
      <c r="K102" s="24">
        <f>K103+K104+K105+K106+K107</f>
        <v>73838</v>
      </c>
      <c r="L102" s="111">
        <f aca="true" t="shared" si="91" ref="L102:L107">((K102-J102)/J102)*100</f>
        <v>-5.331042617570132</v>
      </c>
      <c r="M102" s="24">
        <f>M103+M104+M105+M106+M107</f>
        <v>338639</v>
      </c>
      <c r="N102" s="24">
        <f>N103+N104+N105+N106+N107</f>
        <v>346885</v>
      </c>
      <c r="O102" s="111">
        <f aca="true" t="shared" si="92" ref="O102:O107">((N102-M102)/M102)*100</f>
        <v>2.4350414453149223</v>
      </c>
      <c r="P102" s="112">
        <f>(N102/N$179)*100</f>
        <v>1.209172034451425</v>
      </c>
      <c r="Q102" s="24">
        <f>Q103+Q104+Q105+Q106+Q107</f>
        <v>1053336</v>
      </c>
      <c r="R102" s="24">
        <f>R103+R104+R105+R106+R107</f>
        <v>1038878</v>
      </c>
      <c r="S102" s="111">
        <f aca="true" t="shared" si="93" ref="S102:S107">((R102-Q102)/Q102)*100</f>
        <v>-1.3725914617937676</v>
      </c>
      <c r="T102" s="24">
        <f>T103+T104+T105+T106+T107</f>
        <v>8341432</v>
      </c>
      <c r="U102" s="24">
        <f>U103+U104+U105+U106+U107</f>
        <v>11944119</v>
      </c>
      <c r="V102" s="111">
        <f aca="true" t="shared" si="94" ref="V102:V107">((U102-T102)/T102)*100</f>
        <v>43.190269968034265</v>
      </c>
      <c r="W102" s="112">
        <f>(U102/U$179)*100</f>
        <v>5.316696553720381</v>
      </c>
      <c r="X102" s="13">
        <f>X103+X104+X105+X106+X107</f>
        <v>19779.839185456996</v>
      </c>
      <c r="Y102" s="13">
        <f>Y103+Y104+Y105+Y106+Y107</f>
        <v>22295.116948221</v>
      </c>
      <c r="Z102" s="111">
        <f aca="true" t="shared" si="95" ref="Z102:Z107">((Y102-X102)/X102)*100</f>
        <v>12.71637114528891</v>
      </c>
      <c r="AA102" s="13">
        <f>AA103+AA104+AA105+AA106+AA107</f>
        <v>145439.79556184198</v>
      </c>
      <c r="AB102" s="13">
        <f>AB103+AB104+AB105+AB106+AB107</f>
        <v>187270.543506546</v>
      </c>
      <c r="AC102" s="111">
        <f aca="true" t="shared" si="96" ref="AC102:AC107">((AB102-AA102)/AA102)*100</f>
        <v>28.761555792284728</v>
      </c>
      <c r="AD102" s="112">
        <f>(AB102/AB$179)*100</f>
        <v>4.321420421175312</v>
      </c>
    </row>
    <row r="103" spans="1:30" ht="12.75">
      <c r="A103" s="5"/>
      <c r="B103" s="106" t="s">
        <v>55</v>
      </c>
      <c r="C103" s="17">
        <v>159.9335134</v>
      </c>
      <c r="D103" s="17">
        <v>156.4391952</v>
      </c>
      <c r="E103" s="113">
        <f t="shared" si="89"/>
        <v>-2.1848567731145767</v>
      </c>
      <c r="F103" s="17">
        <v>441.4885177</v>
      </c>
      <c r="G103" s="17">
        <v>515.4013768</v>
      </c>
      <c r="H103" s="113">
        <f t="shared" si="90"/>
        <v>16.741739849783638</v>
      </c>
      <c r="I103" s="114">
        <f>(G103/G$180)*100</f>
        <v>1.627550374873476</v>
      </c>
      <c r="J103" s="104">
        <v>19641</v>
      </c>
      <c r="K103" s="104">
        <v>4758</v>
      </c>
      <c r="L103" s="113">
        <f t="shared" si="91"/>
        <v>-75.77516419734229</v>
      </c>
      <c r="M103" s="104">
        <v>64213</v>
      </c>
      <c r="N103" s="104">
        <v>54923</v>
      </c>
      <c r="O103" s="113">
        <f t="shared" si="92"/>
        <v>-14.46747543332347</v>
      </c>
      <c r="P103" s="114">
        <f>(N103/N$180)*100</f>
        <v>3.958451502608673</v>
      </c>
      <c r="Q103" s="104">
        <v>0</v>
      </c>
      <c r="R103" s="104">
        <v>0</v>
      </c>
      <c r="S103" s="115" t="s">
        <v>54</v>
      </c>
      <c r="T103" s="104">
        <v>0</v>
      </c>
      <c r="U103" s="104">
        <v>0</v>
      </c>
      <c r="V103" s="115" t="s">
        <v>54</v>
      </c>
      <c r="W103" s="115" t="s">
        <v>54</v>
      </c>
      <c r="X103" s="17">
        <v>1514.1940706999999</v>
      </c>
      <c r="Y103" s="17">
        <v>1333.0296489</v>
      </c>
      <c r="Z103" s="113">
        <f t="shared" si="95"/>
        <v>-11.964412310520343</v>
      </c>
      <c r="AA103" s="17">
        <v>4011.048053654</v>
      </c>
      <c r="AB103" s="17">
        <v>4693.9703472</v>
      </c>
      <c r="AC103" s="113">
        <f t="shared" si="96"/>
        <v>17.026031212063618</v>
      </c>
      <c r="AD103" s="114">
        <f>(AB103/AB$180)*100</f>
        <v>13.245902023854791</v>
      </c>
    </row>
    <row r="104" spans="1:30" ht="12.75">
      <c r="A104" s="5"/>
      <c r="B104" s="106" t="s">
        <v>56</v>
      </c>
      <c r="C104" s="17">
        <v>376.05697389000903</v>
      </c>
      <c r="D104" s="17">
        <v>419.2400473410036</v>
      </c>
      <c r="E104" s="113">
        <f t="shared" si="89"/>
        <v>11.483119965653124</v>
      </c>
      <c r="F104" s="17">
        <v>1530.3634481900046</v>
      </c>
      <c r="G104" s="17">
        <v>1616.206897477</v>
      </c>
      <c r="H104" s="113">
        <f t="shared" si="90"/>
        <v>5.609350470865227</v>
      </c>
      <c r="I104" s="114">
        <f>(G104/G$181)*100</f>
        <v>2.4482086338002755</v>
      </c>
      <c r="J104" s="104">
        <v>58253</v>
      </c>
      <c r="K104" s="104">
        <v>68961</v>
      </c>
      <c r="L104" s="113">
        <f t="shared" si="91"/>
        <v>18.381885911455203</v>
      </c>
      <c r="M104" s="104">
        <v>273721</v>
      </c>
      <c r="N104" s="104">
        <v>291198</v>
      </c>
      <c r="O104" s="113">
        <f t="shared" si="92"/>
        <v>6.384968635946822</v>
      </c>
      <c r="P104" s="114">
        <f>(N104/N$181)*100</f>
        <v>1.0680783982264495</v>
      </c>
      <c r="Q104" s="104">
        <v>0</v>
      </c>
      <c r="R104" s="104">
        <v>0</v>
      </c>
      <c r="S104" s="115" t="s">
        <v>54</v>
      </c>
      <c r="T104" s="104">
        <v>0</v>
      </c>
      <c r="U104" s="104">
        <v>0</v>
      </c>
      <c r="V104" s="115" t="s">
        <v>54</v>
      </c>
      <c r="W104" s="115" t="s">
        <v>54</v>
      </c>
      <c r="X104" s="17">
        <v>8835.059864399998</v>
      </c>
      <c r="Y104" s="17">
        <v>10386.3492515</v>
      </c>
      <c r="Z104" s="113">
        <f t="shared" si="95"/>
        <v>17.558334758440843</v>
      </c>
      <c r="AA104" s="17">
        <v>36577.2713179</v>
      </c>
      <c r="AB104" s="17">
        <v>48140.51956339999</v>
      </c>
      <c r="AC104" s="113">
        <f t="shared" si="96"/>
        <v>31.613206313291144</v>
      </c>
      <c r="AD104" s="114">
        <f>(AB104/AB$181)*100</f>
        <v>2.8083153955619817</v>
      </c>
    </row>
    <row r="105" spans="1:30" ht="12.75">
      <c r="A105" s="5"/>
      <c r="B105" s="106" t="s">
        <v>57</v>
      </c>
      <c r="C105" s="17">
        <v>68.81124928299984</v>
      </c>
      <c r="D105" s="17">
        <v>85.00289327399993</v>
      </c>
      <c r="E105" s="113">
        <f t="shared" si="89"/>
        <v>23.530518860962342</v>
      </c>
      <c r="F105" s="17">
        <v>648.043322854998</v>
      </c>
      <c r="G105" s="17">
        <v>927.6433897530118</v>
      </c>
      <c r="H105" s="113">
        <f t="shared" si="90"/>
        <v>43.14527394036205</v>
      </c>
      <c r="I105" s="114">
        <f>(G105/G$182)*100</f>
        <v>0.8556907310275778</v>
      </c>
      <c r="J105" s="104">
        <v>13</v>
      </c>
      <c r="K105" s="104">
        <v>15</v>
      </c>
      <c r="L105" s="113">
        <f t="shared" si="91"/>
        <v>15.384615384615385</v>
      </c>
      <c r="M105" s="104">
        <v>135</v>
      </c>
      <c r="N105" s="104">
        <v>139</v>
      </c>
      <c r="O105" s="113">
        <f t="shared" si="92"/>
        <v>2.9629629629629632</v>
      </c>
      <c r="P105" s="114">
        <f>(N105/N$182)*100</f>
        <v>8.03932909196067</v>
      </c>
      <c r="Q105" s="104">
        <v>725227</v>
      </c>
      <c r="R105" s="104">
        <v>839339</v>
      </c>
      <c r="S105" s="113">
        <f t="shared" si="93"/>
        <v>15.73465963070873</v>
      </c>
      <c r="T105" s="104">
        <v>6257483</v>
      </c>
      <c r="U105" s="104">
        <v>9766138</v>
      </c>
      <c r="V105" s="113">
        <f t="shared" si="94"/>
        <v>56.07134689778622</v>
      </c>
      <c r="W105" s="114">
        <f>(U105/U$182)*100</f>
        <v>9.57980673547616</v>
      </c>
      <c r="X105" s="17">
        <v>5511.348859299998</v>
      </c>
      <c r="Y105" s="17">
        <v>7243.974363800002</v>
      </c>
      <c r="Z105" s="113">
        <f t="shared" si="95"/>
        <v>31.43741303140926</v>
      </c>
      <c r="AA105" s="17">
        <v>57634.87174479999</v>
      </c>
      <c r="AB105" s="17">
        <v>84756.23623901399</v>
      </c>
      <c r="AC105" s="113">
        <f t="shared" si="96"/>
        <v>47.05721323421004</v>
      </c>
      <c r="AD105" s="114">
        <f>(AB105/AB$182)*100</f>
        <v>9.543898972749835</v>
      </c>
    </row>
    <row r="106" spans="1:30" s="31" customFormat="1" ht="12.75">
      <c r="A106" s="5"/>
      <c r="B106" s="106" t="s">
        <v>58</v>
      </c>
      <c r="C106" s="17">
        <v>3.7809683240000247</v>
      </c>
      <c r="D106" s="17">
        <v>0.8395048519999995</v>
      </c>
      <c r="E106" s="113">
        <f t="shared" si="89"/>
        <v>-77.79656479343745</v>
      </c>
      <c r="F106" s="17">
        <v>24.64606009900004</v>
      </c>
      <c r="G106" s="17">
        <v>19.794473193000787</v>
      </c>
      <c r="H106" s="113">
        <f t="shared" si="90"/>
        <v>-19.685040475074125</v>
      </c>
      <c r="I106" s="114">
        <f>(G106/G$183)*100</f>
        <v>0.5122187885286948</v>
      </c>
      <c r="J106" s="104">
        <v>7</v>
      </c>
      <c r="K106" s="104">
        <v>7</v>
      </c>
      <c r="L106" s="113">
        <f t="shared" si="91"/>
        <v>0</v>
      </c>
      <c r="M106" s="104">
        <v>63</v>
      </c>
      <c r="N106" s="104">
        <v>63</v>
      </c>
      <c r="O106" s="113">
        <f t="shared" si="92"/>
        <v>0</v>
      </c>
      <c r="P106" s="114">
        <f>(N106/N$183)*100</f>
        <v>1.6657852987837123</v>
      </c>
      <c r="Q106" s="104">
        <v>211698</v>
      </c>
      <c r="R106" s="104">
        <v>63748</v>
      </c>
      <c r="S106" s="113">
        <f t="shared" si="93"/>
        <v>-69.88729227484436</v>
      </c>
      <c r="T106" s="104">
        <v>1343004</v>
      </c>
      <c r="U106" s="104">
        <v>1202890</v>
      </c>
      <c r="V106" s="113">
        <f t="shared" si="94"/>
        <v>-10.432880319045958</v>
      </c>
      <c r="W106" s="114">
        <f>(U106/U$183)*100</f>
        <v>14.62658073929961</v>
      </c>
      <c r="X106" s="17">
        <v>924.7604997000003</v>
      </c>
      <c r="Y106" s="17">
        <v>246.69423619999998</v>
      </c>
      <c r="Z106" s="113">
        <f t="shared" si="95"/>
        <v>-73.32344577000968</v>
      </c>
      <c r="AA106" s="17">
        <v>6881.482267499997</v>
      </c>
      <c r="AB106" s="17">
        <v>5002.778224800001</v>
      </c>
      <c r="AC106" s="113">
        <f t="shared" si="96"/>
        <v>-27.300862948855904</v>
      </c>
      <c r="AD106" s="114">
        <f>(AB106/AB$183)*100</f>
        <v>3.9790600069519995</v>
      </c>
    </row>
    <row r="107" spans="1:30" s="31" customFormat="1" ht="15">
      <c r="A107" s="5"/>
      <c r="B107" s="107" t="s">
        <v>59</v>
      </c>
      <c r="C107" s="17">
        <v>118.99151161100006</v>
      </c>
      <c r="D107" s="17">
        <v>237.44430463700002</v>
      </c>
      <c r="E107" s="113">
        <f t="shared" si="89"/>
        <v>99.54726301254054</v>
      </c>
      <c r="F107" s="17">
        <v>759.6724428269997</v>
      </c>
      <c r="G107" s="17">
        <v>898.0683284229998</v>
      </c>
      <c r="H107" s="113">
        <f t="shared" si="90"/>
        <v>18.21783676672302</v>
      </c>
      <c r="I107" s="114">
        <f>(G107/G$184)*100</f>
        <v>19.04108361522982</v>
      </c>
      <c r="J107" s="104">
        <v>82</v>
      </c>
      <c r="K107" s="104">
        <v>97</v>
      </c>
      <c r="L107" s="113">
        <f t="shared" si="91"/>
        <v>18.29268292682927</v>
      </c>
      <c r="M107" s="104">
        <v>507</v>
      </c>
      <c r="N107" s="104">
        <v>562</v>
      </c>
      <c r="O107" s="113">
        <f t="shared" si="92"/>
        <v>10.848126232741617</v>
      </c>
      <c r="P107" s="114">
        <f>(N107/N$184)*100</f>
        <v>1.8079459546405017</v>
      </c>
      <c r="Q107" s="104">
        <v>116411</v>
      </c>
      <c r="R107" s="104">
        <v>135791</v>
      </c>
      <c r="S107" s="113">
        <f t="shared" si="93"/>
        <v>16.64791127986187</v>
      </c>
      <c r="T107" s="104">
        <v>740945</v>
      </c>
      <c r="U107" s="104">
        <v>975091</v>
      </c>
      <c r="V107" s="113">
        <f t="shared" si="94"/>
        <v>31.600996025346014</v>
      </c>
      <c r="W107" s="114">
        <f>(U107/U$184)*100</f>
        <v>0.8517270946165905</v>
      </c>
      <c r="X107" s="17">
        <v>2994.4758913570004</v>
      </c>
      <c r="Y107" s="17">
        <v>3085.0694478210003</v>
      </c>
      <c r="Z107" s="113">
        <f t="shared" si="95"/>
        <v>3.0253560139015114</v>
      </c>
      <c r="AA107" s="17">
        <v>40335.122177987985</v>
      </c>
      <c r="AB107" s="17">
        <v>44677.03913213203</v>
      </c>
      <c r="AC107" s="113">
        <f t="shared" si="96"/>
        <v>10.764605930742784</v>
      </c>
      <c r="AD107" s="114">
        <f>(AB107/AB$184)*100</f>
        <v>2.8454972982834574</v>
      </c>
    </row>
    <row r="108" spans="1:30" s="31" customFormat="1" ht="12.75">
      <c r="A108" s="5"/>
      <c r="B108" s="27"/>
      <c r="C108" s="17"/>
      <c r="D108" s="17"/>
      <c r="E108" s="113"/>
      <c r="F108" s="17"/>
      <c r="G108" s="17"/>
      <c r="H108" s="113"/>
      <c r="I108" s="114"/>
      <c r="J108" s="104"/>
      <c r="K108" s="104"/>
      <c r="L108" s="113"/>
      <c r="M108" s="104"/>
      <c r="N108" s="104"/>
      <c r="O108" s="113"/>
      <c r="P108" s="114"/>
      <c r="Q108" s="104"/>
      <c r="R108" s="104"/>
      <c r="S108" s="113"/>
      <c r="T108" s="104"/>
      <c r="U108" s="104"/>
      <c r="V108" s="113"/>
      <c r="W108" s="114"/>
      <c r="X108" s="17"/>
      <c r="Y108" s="17"/>
      <c r="Z108" s="113"/>
      <c r="AA108" s="17"/>
      <c r="AB108" s="17"/>
      <c r="AC108" s="113"/>
      <c r="AD108" s="114"/>
    </row>
    <row r="109" spans="1:30" s="32" customFormat="1" ht="15">
      <c r="A109" s="18">
        <v>16</v>
      </c>
      <c r="B109" s="108" t="s">
        <v>75</v>
      </c>
      <c r="C109" s="13">
        <f>C110+C111+C112+C113+C114</f>
        <v>927.200916833</v>
      </c>
      <c r="D109" s="13">
        <f>D110+D111+D112+D113+D114</f>
        <v>1068.6587836070003</v>
      </c>
      <c r="E109" s="111">
        <f aca="true" t="shared" si="97" ref="E109:E114">((D109-C109)/C109)*100</f>
        <v>15.256441641275748</v>
      </c>
      <c r="F109" s="13">
        <f>F110+F111+F112+F113+F114</f>
        <v>4348.034017797001</v>
      </c>
      <c r="G109" s="13">
        <f>G110+G111+G112+G113+G114</f>
        <v>5159.546218711001</v>
      </c>
      <c r="H109" s="111">
        <f aca="true" t="shared" si="98" ref="H109:H114">((G109-F109)/F109)*100</f>
        <v>18.663888037498953</v>
      </c>
      <c r="I109" s="112">
        <f>(G109/G$179)*100</f>
        <v>2.403445970571647</v>
      </c>
      <c r="J109" s="24">
        <f>J110+J111+J112+J113+J114</f>
        <v>110329</v>
      </c>
      <c r="K109" s="24">
        <f>K110+K111+K112+K113+K114</f>
        <v>121484</v>
      </c>
      <c r="L109" s="111">
        <f aca="true" t="shared" si="99" ref="L109:L114">((K109-J109)/J109)*100</f>
        <v>10.110668999084556</v>
      </c>
      <c r="M109" s="24">
        <f>M110+M111+M112+M113+M114</f>
        <v>561841</v>
      </c>
      <c r="N109" s="24">
        <f>N110+N111+N112+N113+N114</f>
        <v>645629</v>
      </c>
      <c r="O109" s="111">
        <f aca="true" t="shared" si="100" ref="O109:O114">((N109-M109)/M109)*100</f>
        <v>14.913115988331219</v>
      </c>
      <c r="P109" s="112">
        <f>(N109/N$179)*100</f>
        <v>2.2505341292671606</v>
      </c>
      <c r="Q109" s="24">
        <f>Q110+Q111+Q112+Q113+Q114</f>
        <v>672992</v>
      </c>
      <c r="R109" s="24">
        <f>R110+R111+R112+R113+R114</f>
        <v>755675</v>
      </c>
      <c r="S109" s="111">
        <f aca="true" t="shared" si="101" ref="S109:S114">((R109-Q109)/Q109)*100</f>
        <v>12.285881555798584</v>
      </c>
      <c r="T109" s="24">
        <f>T110+T111+T112+T113+T114</f>
        <v>3194113</v>
      </c>
      <c r="U109" s="24">
        <f>U110+U111+U112+U113+U114</f>
        <v>4160176</v>
      </c>
      <c r="V109" s="111">
        <f aca="true" t="shared" si="102" ref="V109:V114">((U109-T109)/T109)*100</f>
        <v>30.24511030135753</v>
      </c>
      <c r="W109" s="112">
        <f>(U109/U$179)*100</f>
        <v>1.8518229265858988</v>
      </c>
      <c r="X109" s="13">
        <f>X110+X111+X112+X113+X114</f>
        <v>27513.172312292005</v>
      </c>
      <c r="Y109" s="13">
        <f>Y110+Y111+Y112+Y113+Y114</f>
        <v>38733.861670801896</v>
      </c>
      <c r="Z109" s="111">
        <f aca="true" t="shared" si="103" ref="Z109:Z114">((Y109-X109)/X109)*100</f>
        <v>40.782971993007315</v>
      </c>
      <c r="AA109" s="13">
        <f>AA110+AA111+AA112+AA113+AA114</f>
        <v>174388.21986414774</v>
      </c>
      <c r="AB109" s="13">
        <f>AB110+AB111+AB112+AB113+AB114</f>
        <v>255923.0621485042</v>
      </c>
      <c r="AC109" s="111">
        <f aca="true" t="shared" si="104" ref="AC109:AC114">((AB109-AA109)/AA109)*100</f>
        <v>46.75478787952184</v>
      </c>
      <c r="AD109" s="112">
        <f>(AB109/AB$179)*100</f>
        <v>5.9056332422061155</v>
      </c>
    </row>
    <row r="110" spans="1:30" s="31" customFormat="1" ht="12.75">
      <c r="A110" s="5"/>
      <c r="B110" s="106" t="s">
        <v>55</v>
      </c>
      <c r="C110" s="17">
        <v>140.15754013600062</v>
      </c>
      <c r="D110" s="17">
        <v>167.4326345179972</v>
      </c>
      <c r="E110" s="113">
        <f t="shared" si="97"/>
        <v>19.460311843037797</v>
      </c>
      <c r="F110" s="17">
        <v>854.3704629320013</v>
      </c>
      <c r="G110" s="17">
        <v>963.4949006619972</v>
      </c>
      <c r="H110" s="113">
        <f t="shared" si="98"/>
        <v>12.772496529843297</v>
      </c>
      <c r="I110" s="114">
        <f>(G110/G$180)*100</f>
        <v>3.0425539343672092</v>
      </c>
      <c r="J110" s="104">
        <v>237</v>
      </c>
      <c r="K110" s="104">
        <v>181</v>
      </c>
      <c r="L110" s="113">
        <f t="shared" si="99"/>
        <v>-23.628691983122362</v>
      </c>
      <c r="M110" s="104">
        <v>938</v>
      </c>
      <c r="N110" s="104">
        <v>1102</v>
      </c>
      <c r="O110" s="113">
        <f t="shared" si="100"/>
        <v>17.48400852878465</v>
      </c>
      <c r="P110" s="114">
        <f>(N110/N$180)*100</f>
        <v>0.07942416757778631</v>
      </c>
      <c r="Q110" s="104">
        <v>0</v>
      </c>
      <c r="R110" s="104">
        <v>0</v>
      </c>
      <c r="S110" s="115" t="s">
        <v>54</v>
      </c>
      <c r="T110" s="104">
        <v>0</v>
      </c>
      <c r="U110" s="104">
        <v>0</v>
      </c>
      <c r="V110" s="115" t="s">
        <v>54</v>
      </c>
      <c r="W110" s="115" t="s">
        <v>54</v>
      </c>
      <c r="X110" s="17">
        <v>356.79221662900267</v>
      </c>
      <c r="Y110" s="17">
        <v>411.94505695200905</v>
      </c>
      <c r="Z110" s="113">
        <f t="shared" si="103"/>
        <v>15.457971825757358</v>
      </c>
      <c r="AA110" s="17">
        <v>2248.4544613920084</v>
      </c>
      <c r="AB110" s="17">
        <v>2463.139116177006</v>
      </c>
      <c r="AC110" s="113">
        <f t="shared" si="104"/>
        <v>9.548098859520039</v>
      </c>
      <c r="AD110" s="114">
        <f>(AB110/AB$180)*100</f>
        <v>6.950725503297425</v>
      </c>
    </row>
    <row r="111" spans="1:30" s="31" customFormat="1" ht="12.75">
      <c r="A111" s="5"/>
      <c r="B111" s="106" t="s">
        <v>56</v>
      </c>
      <c r="C111" s="17">
        <v>732.0444893519992</v>
      </c>
      <c r="D111" s="17">
        <v>842.9759949520028</v>
      </c>
      <c r="E111" s="113">
        <f t="shared" si="97"/>
        <v>15.15365626182083</v>
      </c>
      <c r="F111" s="17">
        <v>3129.018778319999</v>
      </c>
      <c r="G111" s="17">
        <v>3782.344384621003</v>
      </c>
      <c r="H111" s="113">
        <f t="shared" si="98"/>
        <v>20.879568087852157</v>
      </c>
      <c r="I111" s="114">
        <f>(G111/G$181)*100</f>
        <v>5.7294447838890665</v>
      </c>
      <c r="J111" s="104">
        <v>110038</v>
      </c>
      <c r="K111" s="104">
        <v>121241</v>
      </c>
      <c r="L111" s="113">
        <f t="shared" si="99"/>
        <v>10.18102837201694</v>
      </c>
      <c r="M111" s="104">
        <v>560394</v>
      </c>
      <c r="N111" s="104">
        <v>643811</v>
      </c>
      <c r="O111" s="113">
        <f t="shared" si="100"/>
        <v>14.885419900998226</v>
      </c>
      <c r="P111" s="114">
        <f>(N111/N$181)*100</f>
        <v>2.361419452195993</v>
      </c>
      <c r="Q111" s="104">
        <v>0</v>
      </c>
      <c r="R111" s="104">
        <v>0</v>
      </c>
      <c r="S111" s="115" t="s">
        <v>54</v>
      </c>
      <c r="T111" s="104">
        <v>0</v>
      </c>
      <c r="U111" s="104">
        <v>0</v>
      </c>
      <c r="V111" s="115" t="s">
        <v>54</v>
      </c>
      <c r="W111" s="115" t="s">
        <v>54</v>
      </c>
      <c r="X111" s="17">
        <v>21105.985938863003</v>
      </c>
      <c r="Y111" s="17">
        <v>27617.01040609899</v>
      </c>
      <c r="Z111" s="113">
        <f t="shared" si="103"/>
        <v>30.849184141865027</v>
      </c>
      <c r="AA111" s="17">
        <v>120188.184722661</v>
      </c>
      <c r="AB111" s="17">
        <v>168600.809544257</v>
      </c>
      <c r="AC111" s="113">
        <f t="shared" si="104"/>
        <v>40.28068560425474</v>
      </c>
      <c r="AD111" s="114">
        <f>(AB111/AB$181)*100</f>
        <v>9.835461965128612</v>
      </c>
    </row>
    <row r="112" spans="1:30" s="34" customFormat="1" ht="12.75">
      <c r="A112" s="33"/>
      <c r="B112" s="106" t="s">
        <v>57</v>
      </c>
      <c r="C112" s="17">
        <v>44.023551822000044</v>
      </c>
      <c r="D112" s="17">
        <v>44.20281101400015</v>
      </c>
      <c r="E112" s="113">
        <f t="shared" si="97"/>
        <v>0.4071892988664335</v>
      </c>
      <c r="F112" s="17">
        <v>302.709556068</v>
      </c>
      <c r="G112" s="17">
        <v>323.7887577050001</v>
      </c>
      <c r="H112" s="113">
        <f t="shared" si="98"/>
        <v>6.9635071686553935</v>
      </c>
      <c r="I112" s="114">
        <f>(G112/G$182)*100</f>
        <v>0.298674082993112</v>
      </c>
      <c r="J112" s="104">
        <v>3</v>
      </c>
      <c r="K112" s="104">
        <v>6</v>
      </c>
      <c r="L112" s="113">
        <f t="shared" si="99"/>
        <v>100</v>
      </c>
      <c r="M112" s="104">
        <v>52</v>
      </c>
      <c r="N112" s="104">
        <v>93</v>
      </c>
      <c r="O112" s="113">
        <f t="shared" si="100"/>
        <v>78.84615384615384</v>
      </c>
      <c r="P112" s="114">
        <f>(N112/N$182)*100</f>
        <v>5.3788316946211685</v>
      </c>
      <c r="Q112" s="104">
        <v>19951</v>
      </c>
      <c r="R112" s="104">
        <v>20124</v>
      </c>
      <c r="S112" s="113">
        <f t="shared" si="101"/>
        <v>0.8671244549145406</v>
      </c>
      <c r="T112" s="104">
        <v>154786</v>
      </c>
      <c r="U112" s="104">
        <v>175100</v>
      </c>
      <c r="V112" s="113">
        <f t="shared" si="102"/>
        <v>13.123925936454201</v>
      </c>
      <c r="W112" s="114">
        <f>(U112/U$182)*100</f>
        <v>0.17175921120322848</v>
      </c>
      <c r="X112" s="17">
        <v>2525.6586535999995</v>
      </c>
      <c r="Y112" s="17">
        <v>2779.0065191000003</v>
      </c>
      <c r="Z112" s="113">
        <f t="shared" si="103"/>
        <v>10.030962225987516</v>
      </c>
      <c r="AA112" s="17">
        <v>17612.704641700002</v>
      </c>
      <c r="AB112" s="17">
        <v>20072.4666319</v>
      </c>
      <c r="AC112" s="113">
        <f t="shared" si="104"/>
        <v>13.965839093084215</v>
      </c>
      <c r="AD112" s="114">
        <f>(AB112/AB$182)*100</f>
        <v>2.2602418673773608</v>
      </c>
    </row>
    <row r="113" spans="1:30" s="31" customFormat="1" ht="12.75">
      <c r="A113" s="5"/>
      <c r="B113" s="106" t="s">
        <v>58</v>
      </c>
      <c r="C113" s="17">
        <v>0</v>
      </c>
      <c r="D113" s="17">
        <v>0</v>
      </c>
      <c r="E113" s="115" t="s">
        <v>54</v>
      </c>
      <c r="F113" s="17">
        <v>0</v>
      </c>
      <c r="G113" s="17">
        <v>0</v>
      </c>
      <c r="H113" s="115" t="s">
        <v>54</v>
      </c>
      <c r="I113" s="114">
        <f>(G113/G$183)*100</f>
        <v>0</v>
      </c>
      <c r="J113" s="104">
        <v>0</v>
      </c>
      <c r="K113" s="104">
        <v>0</v>
      </c>
      <c r="L113" s="115" t="s">
        <v>54</v>
      </c>
      <c r="M113" s="104">
        <v>0</v>
      </c>
      <c r="N113" s="104">
        <v>0</v>
      </c>
      <c r="O113" s="115" t="s">
        <v>54</v>
      </c>
      <c r="P113" s="114">
        <f>(N113/N$183)*100</f>
        <v>0</v>
      </c>
      <c r="Q113" s="104">
        <v>0</v>
      </c>
      <c r="R113" s="104">
        <v>0</v>
      </c>
      <c r="S113" s="115" t="s">
        <v>54</v>
      </c>
      <c r="T113" s="104">
        <v>0</v>
      </c>
      <c r="U113" s="104">
        <v>0</v>
      </c>
      <c r="V113" s="115" t="s">
        <v>54</v>
      </c>
      <c r="W113" s="114">
        <f>(U113/U$183)*100</f>
        <v>0</v>
      </c>
      <c r="X113" s="17">
        <v>0</v>
      </c>
      <c r="Y113" s="17">
        <v>0</v>
      </c>
      <c r="Z113" s="115" t="s">
        <v>54</v>
      </c>
      <c r="AA113" s="17">
        <v>0</v>
      </c>
      <c r="AB113" s="17">
        <v>0</v>
      </c>
      <c r="AC113" s="115" t="s">
        <v>54</v>
      </c>
      <c r="AD113" s="114">
        <f>(AB113/AB$183)*100</f>
        <v>0</v>
      </c>
    </row>
    <row r="114" spans="1:30" s="31" customFormat="1" ht="15">
      <c r="A114" s="5"/>
      <c r="B114" s="107" t="s">
        <v>59</v>
      </c>
      <c r="C114" s="17">
        <v>10.975335522999991</v>
      </c>
      <c r="D114" s="17">
        <v>14.047343123000054</v>
      </c>
      <c r="E114" s="113">
        <f t="shared" si="97"/>
        <v>27.990101929570553</v>
      </c>
      <c r="F114" s="17">
        <v>61.93522047700001</v>
      </c>
      <c r="G114" s="17">
        <v>89.91817572300002</v>
      </c>
      <c r="H114" s="113">
        <f t="shared" si="98"/>
        <v>45.18100529954784</v>
      </c>
      <c r="I114" s="114">
        <f>(G114/G$184)*100</f>
        <v>1.906469082900489</v>
      </c>
      <c r="J114" s="104">
        <v>51</v>
      </c>
      <c r="K114" s="104">
        <v>56</v>
      </c>
      <c r="L114" s="113">
        <f t="shared" si="99"/>
        <v>9.803921568627452</v>
      </c>
      <c r="M114" s="104">
        <v>457</v>
      </c>
      <c r="N114" s="104">
        <v>623</v>
      </c>
      <c r="O114" s="113">
        <f t="shared" si="100"/>
        <v>36.32385120350109</v>
      </c>
      <c r="P114" s="114">
        <f>(N114/N$184)*100</f>
        <v>2.0041820813897377</v>
      </c>
      <c r="Q114" s="104">
        <v>653041</v>
      </c>
      <c r="R114" s="104">
        <v>735551</v>
      </c>
      <c r="S114" s="113">
        <f t="shared" si="101"/>
        <v>12.63473503195052</v>
      </c>
      <c r="T114" s="104">
        <v>3039327</v>
      </c>
      <c r="U114" s="104">
        <v>3985076</v>
      </c>
      <c r="V114" s="113">
        <f t="shared" si="102"/>
        <v>31.11705321605737</v>
      </c>
      <c r="W114" s="114">
        <f>(U114/U$184)*100</f>
        <v>3.4809030165454344</v>
      </c>
      <c r="X114" s="17">
        <v>3524.7355032000028</v>
      </c>
      <c r="Y114" s="17">
        <v>7925.899688650897</v>
      </c>
      <c r="Z114" s="113">
        <f t="shared" si="103"/>
        <v>124.86509076937003</v>
      </c>
      <c r="AA114" s="17">
        <v>34338.87603839473</v>
      </c>
      <c r="AB114" s="17">
        <v>64786.64685617018</v>
      </c>
      <c r="AC114" s="113">
        <f t="shared" si="104"/>
        <v>88.66851315614235</v>
      </c>
      <c r="AD114" s="114">
        <f>(AB114/AB$184)*100</f>
        <v>4.12628572025246</v>
      </c>
    </row>
    <row r="115" spans="1:30" s="31" customFormat="1" ht="12.75">
      <c r="A115" s="5"/>
      <c r="B115" s="27"/>
      <c r="C115" s="17"/>
      <c r="D115" s="17"/>
      <c r="E115" s="113"/>
      <c r="F115" s="17"/>
      <c r="G115" s="17"/>
      <c r="H115" s="113"/>
      <c r="I115" s="114"/>
      <c r="J115" s="104"/>
      <c r="K115" s="104"/>
      <c r="L115" s="113"/>
      <c r="M115" s="104"/>
      <c r="N115" s="104"/>
      <c r="O115" s="113"/>
      <c r="P115" s="114"/>
      <c r="Q115" s="104"/>
      <c r="R115" s="104"/>
      <c r="S115" s="113"/>
      <c r="T115" s="104"/>
      <c r="U115" s="104"/>
      <c r="V115" s="113"/>
      <c r="W115" s="114"/>
      <c r="X115" s="17"/>
      <c r="Y115" s="17"/>
      <c r="Z115" s="113"/>
      <c r="AA115" s="17"/>
      <c r="AB115" s="17"/>
      <c r="AC115" s="113"/>
      <c r="AD115" s="114"/>
    </row>
    <row r="116" spans="1:30" s="32" customFormat="1" ht="15">
      <c r="A116" s="18">
        <v>17</v>
      </c>
      <c r="B116" s="108" t="s">
        <v>76</v>
      </c>
      <c r="C116" s="13">
        <f>C117+C118+C119+C120+C121</f>
        <v>271.905420616</v>
      </c>
      <c r="D116" s="13">
        <f>D117+D118+D119+D120+D121</f>
        <v>365.27480612700003</v>
      </c>
      <c r="E116" s="111">
        <f aca="true" t="shared" si="105" ref="E116:E121">((D116-C116)/C116)*100</f>
        <v>34.338920239056755</v>
      </c>
      <c r="F116" s="13">
        <f>F117+F118+F119+F120+F121</f>
        <v>1427.0453048369995</v>
      </c>
      <c r="G116" s="13">
        <f>G117+G118+G119+G120+G121</f>
        <v>1681.86462087</v>
      </c>
      <c r="H116" s="111">
        <f aca="true" t="shared" si="106" ref="H116:H121">((G116-F116)/F116)*100</f>
        <v>17.85642790521682</v>
      </c>
      <c r="I116" s="112">
        <f>(G116/G$179)*100</f>
        <v>0.7834547021631071</v>
      </c>
      <c r="J116" s="24">
        <f>J117+J118+J119+J120+J121</f>
        <v>29860</v>
      </c>
      <c r="K116" s="24">
        <f>K117+K118+K119+K120+K121</f>
        <v>33342</v>
      </c>
      <c r="L116" s="111">
        <f>((K116-J116)/J116)*100</f>
        <v>11.661085063630274</v>
      </c>
      <c r="M116" s="24">
        <f>M117+M118+M119+M120+M121</f>
        <v>219805</v>
      </c>
      <c r="N116" s="24">
        <f>N117+N118+N119+N120+N121</f>
        <v>212255</v>
      </c>
      <c r="O116" s="111">
        <f>((N116-M116)/M116)*100</f>
        <v>-3.434862719228407</v>
      </c>
      <c r="P116" s="112">
        <f>(N116/N$179)*100</f>
        <v>0.7398786634547103</v>
      </c>
      <c r="Q116" s="24">
        <f>Q117+Q118+Q119+Q120+Q121</f>
        <v>223400</v>
      </c>
      <c r="R116" s="24">
        <f>R117+R118+R119+R120+R121</f>
        <v>152907</v>
      </c>
      <c r="S116" s="111">
        <f aca="true" t="shared" si="107" ref="S116:S121">((R116-Q116)/Q116)*100</f>
        <v>-31.554610564010744</v>
      </c>
      <c r="T116" s="24">
        <f>T117+T118+T119+T120+T121</f>
        <v>743110</v>
      </c>
      <c r="U116" s="24">
        <f>U117+U118+U119+U120+U121</f>
        <v>887009</v>
      </c>
      <c r="V116" s="111">
        <f aca="true" t="shared" si="108" ref="V116:V121">((U116-T116)/T116)*100</f>
        <v>19.364427877434025</v>
      </c>
      <c r="W116" s="112">
        <f>(U116/U$179)*100</f>
        <v>0.3948351229101922</v>
      </c>
      <c r="X116" s="13">
        <f>X117+X118+X119+X120+X121</f>
        <v>43772.6661248</v>
      </c>
      <c r="Y116" s="13">
        <f>Y117+Y118+Y119+Y120+Y121</f>
        <v>30852.0107887</v>
      </c>
      <c r="Z116" s="111">
        <f aca="true" t="shared" si="109" ref="Z116:Z121">((Y116-X116)/X116)*100</f>
        <v>-29.517633902540897</v>
      </c>
      <c r="AA116" s="13">
        <f>AA117+AA118+AA119+AA120+AA121</f>
        <v>106458.5473667</v>
      </c>
      <c r="AB116" s="13">
        <f>AB117+AB118+AB119+AB120+AB121</f>
        <v>144200.0234861</v>
      </c>
      <c r="AC116" s="111">
        <f aca="true" t="shared" si="110" ref="AC116:AC121">((AB116-AA116)/AA116)*100</f>
        <v>35.45180453139025</v>
      </c>
      <c r="AD116" s="112">
        <f>(AB116/AB$179)*100</f>
        <v>3.3275330682479174</v>
      </c>
    </row>
    <row r="117" spans="1:30" s="31" customFormat="1" ht="12.75">
      <c r="A117" s="5"/>
      <c r="B117" s="106" t="s">
        <v>55</v>
      </c>
      <c r="C117" s="17">
        <v>2.4654926</v>
      </c>
      <c r="D117" s="17">
        <v>2.2907864</v>
      </c>
      <c r="E117" s="113">
        <f t="shared" si="105"/>
        <v>-7.086056555189018</v>
      </c>
      <c r="F117" s="17">
        <v>37.020359449999994</v>
      </c>
      <c r="G117" s="17">
        <v>24.40746268</v>
      </c>
      <c r="H117" s="113">
        <f t="shared" si="106"/>
        <v>-34.07016289789158</v>
      </c>
      <c r="I117" s="114">
        <f>(G117/G$180)*100</f>
        <v>0.07707463895650266</v>
      </c>
      <c r="J117" s="104">
        <v>103</v>
      </c>
      <c r="K117" s="104">
        <v>87</v>
      </c>
      <c r="L117" s="113">
        <f>((K117-J117)/J117)*100</f>
        <v>-15.53398058252427</v>
      </c>
      <c r="M117" s="104">
        <v>973</v>
      </c>
      <c r="N117" s="104">
        <v>951</v>
      </c>
      <c r="O117" s="113">
        <f>((N117-M117)/M117)*100</f>
        <v>-2.2610483042137717</v>
      </c>
      <c r="P117" s="114">
        <f>(N117/N$180)*100</f>
        <v>0.06854118272819854</v>
      </c>
      <c r="Q117" s="104">
        <v>0</v>
      </c>
      <c r="R117" s="104">
        <v>0</v>
      </c>
      <c r="S117" s="115" t="s">
        <v>54</v>
      </c>
      <c r="T117" s="104">
        <v>0</v>
      </c>
      <c r="U117" s="104">
        <v>0</v>
      </c>
      <c r="V117" s="115" t="s">
        <v>54</v>
      </c>
      <c r="W117" s="115" t="s">
        <v>54</v>
      </c>
      <c r="X117" s="17">
        <v>4.6453312</v>
      </c>
      <c r="Y117" s="17">
        <v>3.6258966999999998</v>
      </c>
      <c r="Z117" s="113">
        <f t="shared" si="109"/>
        <v>-21.94535666262075</v>
      </c>
      <c r="AA117" s="17">
        <v>62.90277750000001</v>
      </c>
      <c r="AB117" s="17">
        <v>53.5145678</v>
      </c>
      <c r="AC117" s="113">
        <f t="shared" si="110"/>
        <v>-14.924952558732418</v>
      </c>
      <c r="AD117" s="114">
        <f>(AB117/AB$180)*100</f>
        <v>0.15101261181817432</v>
      </c>
    </row>
    <row r="118" spans="1:30" s="31" customFormat="1" ht="12.75">
      <c r="A118" s="5"/>
      <c r="B118" s="106" t="s">
        <v>56</v>
      </c>
      <c r="C118" s="17">
        <v>225.998556835</v>
      </c>
      <c r="D118" s="17">
        <v>264.361914679</v>
      </c>
      <c r="E118" s="113">
        <f t="shared" si="105"/>
        <v>16.97504549642272</v>
      </c>
      <c r="F118" s="17">
        <v>1217.3574583989998</v>
      </c>
      <c r="G118" s="17">
        <v>1369.019656077</v>
      </c>
      <c r="H118" s="113">
        <f t="shared" si="106"/>
        <v>12.45831260420894</v>
      </c>
      <c r="I118" s="114">
        <f>(G118/G$181)*100</f>
        <v>2.0737727001921122</v>
      </c>
      <c r="J118" s="104">
        <v>29745</v>
      </c>
      <c r="K118" s="104">
        <v>33231</v>
      </c>
      <c r="L118" s="113">
        <f>((K118-J118)/J118)*100</f>
        <v>11.719616742309631</v>
      </c>
      <c r="M118" s="104">
        <v>218693</v>
      </c>
      <c r="N118" s="104">
        <v>211096</v>
      </c>
      <c r="O118" s="113">
        <f>((N118-M118)/M118)*100</f>
        <v>-3.473819463814571</v>
      </c>
      <c r="P118" s="114">
        <f>(N118/N$181)*100</f>
        <v>0.7742741280915755</v>
      </c>
      <c r="Q118" s="104">
        <v>0</v>
      </c>
      <c r="R118" s="104">
        <v>0</v>
      </c>
      <c r="S118" s="115" t="s">
        <v>54</v>
      </c>
      <c r="T118" s="104">
        <v>0</v>
      </c>
      <c r="U118" s="104">
        <v>0</v>
      </c>
      <c r="V118" s="115" t="s">
        <v>54</v>
      </c>
      <c r="W118" s="115" t="s">
        <v>54</v>
      </c>
      <c r="X118" s="17">
        <v>5485.7113809</v>
      </c>
      <c r="Y118" s="17">
        <v>5772.235797</v>
      </c>
      <c r="Z118" s="113">
        <f t="shared" si="109"/>
        <v>5.2231041009122885</v>
      </c>
      <c r="AA118" s="17">
        <v>27832.9245984</v>
      </c>
      <c r="AB118" s="17">
        <v>36441.142741999996</v>
      </c>
      <c r="AC118" s="113">
        <f t="shared" si="110"/>
        <v>30.928184040332024</v>
      </c>
      <c r="AD118" s="114">
        <f>(AB118/AB$181)*100</f>
        <v>2.125822968309538</v>
      </c>
    </row>
    <row r="119" spans="1:30" s="31" customFormat="1" ht="12.75">
      <c r="A119" s="5"/>
      <c r="B119" s="106" t="s">
        <v>57</v>
      </c>
      <c r="C119" s="17">
        <v>28.185348980000004</v>
      </c>
      <c r="D119" s="17">
        <v>88.494369496</v>
      </c>
      <c r="E119" s="113">
        <f t="shared" si="105"/>
        <v>213.9729423211846</v>
      </c>
      <c r="F119" s="17">
        <v>128.95953577999998</v>
      </c>
      <c r="G119" s="17">
        <v>237.049761304</v>
      </c>
      <c r="H119" s="113">
        <f t="shared" si="106"/>
        <v>83.81716394233753</v>
      </c>
      <c r="I119" s="114">
        <f>(G119/G$182)*100</f>
        <v>0.21866299677308082</v>
      </c>
      <c r="J119" s="104">
        <v>0</v>
      </c>
      <c r="K119" s="104">
        <v>2</v>
      </c>
      <c r="L119" s="115" t="s">
        <v>54</v>
      </c>
      <c r="M119" s="104">
        <v>0</v>
      </c>
      <c r="N119" s="104">
        <v>2</v>
      </c>
      <c r="O119" s="115" t="s">
        <v>54</v>
      </c>
      <c r="P119" s="114">
        <f>(N119/N$182)*100</f>
        <v>0.11567379988432619</v>
      </c>
      <c r="Q119" s="104">
        <v>11294</v>
      </c>
      <c r="R119" s="104">
        <v>26076</v>
      </c>
      <c r="S119" s="113">
        <f t="shared" si="107"/>
        <v>130.8836550380733</v>
      </c>
      <c r="T119" s="104">
        <v>83799</v>
      </c>
      <c r="U119" s="104">
        <v>114553</v>
      </c>
      <c r="V119" s="113">
        <f t="shared" si="108"/>
        <v>36.699721953722594</v>
      </c>
      <c r="W119" s="114">
        <f>(U119/U$182)*100</f>
        <v>0.11236740674450847</v>
      </c>
      <c r="X119" s="17">
        <v>959.7549589</v>
      </c>
      <c r="Y119" s="17">
        <v>1605.1793000000002</v>
      </c>
      <c r="Z119" s="113">
        <f t="shared" si="109"/>
        <v>67.24886754841441</v>
      </c>
      <c r="AA119" s="17">
        <v>6667.658883600001</v>
      </c>
      <c r="AB119" s="17">
        <v>9287.2264629</v>
      </c>
      <c r="AC119" s="113">
        <f t="shared" si="110"/>
        <v>39.28766640631805</v>
      </c>
      <c r="AD119" s="114">
        <f>(AB119/AB$182)*100</f>
        <v>1.0457796975435578</v>
      </c>
    </row>
    <row r="120" spans="1:30" s="31" customFormat="1" ht="12.75">
      <c r="A120" s="5"/>
      <c r="B120" s="106" t="s">
        <v>58</v>
      </c>
      <c r="C120" s="17">
        <v>0.328592467</v>
      </c>
      <c r="D120" s="17">
        <v>0.107627523</v>
      </c>
      <c r="E120" s="113">
        <f t="shared" si="105"/>
        <v>-67.24589459319529</v>
      </c>
      <c r="F120" s="17">
        <v>2.3012189719999996</v>
      </c>
      <c r="G120" s="17">
        <v>2.005068954</v>
      </c>
      <c r="H120" s="113">
        <f t="shared" si="106"/>
        <v>-12.869267184192138</v>
      </c>
      <c r="I120" s="114">
        <f>(G120/G$183)*100</f>
        <v>0.05188488627712156</v>
      </c>
      <c r="J120" s="104">
        <v>12</v>
      </c>
      <c r="K120" s="104">
        <v>22</v>
      </c>
      <c r="L120" s="113">
        <f>((K120-J120)/J120)*100</f>
        <v>83.33333333333334</v>
      </c>
      <c r="M120" s="104">
        <v>139</v>
      </c>
      <c r="N120" s="104">
        <v>206</v>
      </c>
      <c r="O120" s="113">
        <f>((N120-M120)/M120)*100</f>
        <v>48.201438848920866</v>
      </c>
      <c r="P120" s="114">
        <f>(N120/N$183)*100</f>
        <v>5.4468535166578524</v>
      </c>
      <c r="Q120" s="104">
        <v>78347</v>
      </c>
      <c r="R120" s="104">
        <v>77762</v>
      </c>
      <c r="S120" s="113">
        <f t="shared" si="107"/>
        <v>-0.7466782391157287</v>
      </c>
      <c r="T120" s="104">
        <v>498288</v>
      </c>
      <c r="U120" s="104">
        <v>629301</v>
      </c>
      <c r="V120" s="113">
        <f t="shared" si="108"/>
        <v>26.292625951257104</v>
      </c>
      <c r="W120" s="114">
        <f>(U120/U$183)*100</f>
        <v>7.652006322957199</v>
      </c>
      <c r="X120" s="17">
        <v>12141.055997100002</v>
      </c>
      <c r="Y120" s="17">
        <v>15289.028766900003</v>
      </c>
      <c r="Z120" s="113">
        <f t="shared" si="109"/>
        <v>25.92832757341636</v>
      </c>
      <c r="AA120" s="17">
        <v>39978.515571100004</v>
      </c>
      <c r="AB120" s="17">
        <v>69994.8134819</v>
      </c>
      <c r="AC120" s="113">
        <f t="shared" si="110"/>
        <v>75.08107162562688</v>
      </c>
      <c r="AD120" s="114">
        <f>(AB120/AB$183)*100</f>
        <v>55.67177886064042</v>
      </c>
    </row>
    <row r="121" spans="1:30" s="31" customFormat="1" ht="15">
      <c r="A121" s="5"/>
      <c r="B121" s="107" t="s">
        <v>59</v>
      </c>
      <c r="C121" s="17">
        <v>14.927429733999997</v>
      </c>
      <c r="D121" s="17">
        <v>10.020108029000001</v>
      </c>
      <c r="E121" s="113">
        <f t="shared" si="105"/>
        <v>-32.87452557102083</v>
      </c>
      <c r="F121" s="17">
        <v>41.406732235999996</v>
      </c>
      <c r="G121" s="17">
        <v>49.382671855</v>
      </c>
      <c r="H121" s="113">
        <f t="shared" si="106"/>
        <v>19.262422288097227</v>
      </c>
      <c r="I121" s="114">
        <f>(G121/G$184)*100</f>
        <v>1.0470245461007062</v>
      </c>
      <c r="J121" s="104">
        <v>0</v>
      </c>
      <c r="K121" s="104">
        <v>0</v>
      </c>
      <c r="L121" s="115" t="s">
        <v>54</v>
      </c>
      <c r="M121" s="104">
        <v>0</v>
      </c>
      <c r="N121" s="104">
        <v>0</v>
      </c>
      <c r="O121" s="115" t="s">
        <v>54</v>
      </c>
      <c r="P121" s="114">
        <f>(N121/N$184)*100</f>
        <v>0</v>
      </c>
      <c r="Q121" s="104">
        <v>133759</v>
      </c>
      <c r="R121" s="104">
        <v>49069</v>
      </c>
      <c r="S121" s="113">
        <f t="shared" si="107"/>
        <v>-63.315365695018656</v>
      </c>
      <c r="T121" s="104">
        <v>161023</v>
      </c>
      <c r="U121" s="104">
        <v>143155</v>
      </c>
      <c r="V121" s="113">
        <f t="shared" si="108"/>
        <v>-11.096551424330686</v>
      </c>
      <c r="W121" s="114">
        <f>(U121/U$184)*100</f>
        <v>0.1250437059001037</v>
      </c>
      <c r="X121" s="17">
        <v>25181.498456699996</v>
      </c>
      <c r="Y121" s="17">
        <v>8181.941028099999</v>
      </c>
      <c r="Z121" s="113">
        <f t="shared" si="109"/>
        <v>-67.50812489507334</v>
      </c>
      <c r="AA121" s="17">
        <v>31916.545536100002</v>
      </c>
      <c r="AB121" s="17">
        <v>28423.326231500003</v>
      </c>
      <c r="AC121" s="113">
        <f t="shared" si="110"/>
        <v>-10.94485398066939</v>
      </c>
      <c r="AD121" s="114">
        <f>(AB121/AB$184)*100</f>
        <v>1.8102922568517803</v>
      </c>
    </row>
    <row r="122" spans="1:30" s="31" customFormat="1" ht="12.75">
      <c r="A122" s="5"/>
      <c r="B122" s="27"/>
      <c r="C122" s="17"/>
      <c r="D122" s="17"/>
      <c r="E122" s="113"/>
      <c r="F122" s="17"/>
      <c r="G122" s="17"/>
      <c r="H122" s="113"/>
      <c r="I122" s="114"/>
      <c r="J122" s="104"/>
      <c r="K122" s="104"/>
      <c r="L122" s="113"/>
      <c r="M122" s="104"/>
      <c r="N122" s="104"/>
      <c r="O122" s="113"/>
      <c r="P122" s="114"/>
      <c r="Q122" s="104"/>
      <c r="R122" s="104"/>
      <c r="S122" s="113"/>
      <c r="T122" s="104"/>
      <c r="U122" s="104"/>
      <c r="V122" s="113"/>
      <c r="W122" s="114"/>
      <c r="X122" s="17"/>
      <c r="Y122" s="17"/>
      <c r="Z122" s="113"/>
      <c r="AA122" s="17"/>
      <c r="AB122" s="17"/>
      <c r="AC122" s="113"/>
      <c r="AD122" s="114"/>
    </row>
    <row r="123" spans="1:30" s="32" customFormat="1" ht="15">
      <c r="A123" s="18">
        <v>18</v>
      </c>
      <c r="B123" s="109" t="s">
        <v>77</v>
      </c>
      <c r="C123" s="13">
        <f>C124+C125+C126+C127+C128</f>
        <v>151.232150383</v>
      </c>
      <c r="D123" s="13">
        <f>D124+D125+D126+D127+D128</f>
        <v>165.8495840130001</v>
      </c>
      <c r="E123" s="111">
        <f aca="true" t="shared" si="111" ref="E123:E128">((D123-C123)/C123)*100</f>
        <v>9.665559600244402</v>
      </c>
      <c r="F123" s="13">
        <f>F124+F125+F126+F127+F128</f>
        <v>915.6195983508786</v>
      </c>
      <c r="G123" s="13">
        <f>G124+G125+G126+G127+G128</f>
        <v>1067.0028095480002</v>
      </c>
      <c r="H123" s="111">
        <f aca="true" t="shared" si="112" ref="H123:H128">((G123-F123)/F123)*100</f>
        <v>16.533417531666828</v>
      </c>
      <c r="I123" s="112">
        <f>(G123/G$179)*100</f>
        <v>0.49703665680844455</v>
      </c>
      <c r="J123" s="24">
        <f>J124+J125+J126+J127+J128</f>
        <v>34358</v>
      </c>
      <c r="K123" s="24">
        <f>K124+K125+K126+K127+K128</f>
        <v>27874</v>
      </c>
      <c r="L123" s="111">
        <f aca="true" t="shared" si="113" ref="L123:L128">((K123-J123)/J123)*100</f>
        <v>-18.871878456254727</v>
      </c>
      <c r="M123" s="24">
        <f>M124+M125+M126+M127+M128</f>
        <v>216651</v>
      </c>
      <c r="N123" s="24">
        <f>N124+N125+N126+N127+N128</f>
        <v>225951</v>
      </c>
      <c r="O123" s="111">
        <f aca="true" t="shared" si="114" ref="O123:O128">((N123-M123)/M123)*100</f>
        <v>4.2926180816151325</v>
      </c>
      <c r="P123" s="112">
        <f>(N123/N$179)*100</f>
        <v>0.7876201921568644</v>
      </c>
      <c r="Q123" s="24">
        <f>Q124+Q125+Q126+Q127+Q128</f>
        <v>166430</v>
      </c>
      <c r="R123" s="24">
        <f>R124+R125+R126+R127+R128</f>
        <v>110182</v>
      </c>
      <c r="S123" s="111">
        <f aca="true" t="shared" si="115" ref="S123:S128">((R123-Q123)/Q123)*100</f>
        <v>-33.79679144385027</v>
      </c>
      <c r="T123" s="24">
        <f>T124+T125+T126+T127+T128</f>
        <v>1244686</v>
      </c>
      <c r="U123" s="24">
        <f>U124+U125+U126+U127+U128</f>
        <v>3021460</v>
      </c>
      <c r="V123" s="111">
        <f aca="true" t="shared" si="116" ref="V123:V128">((U123-T123)/T123)*100</f>
        <v>142.74877358626995</v>
      </c>
      <c r="W123" s="112">
        <f>(U123/U$179)*100</f>
        <v>1.3449452378366276</v>
      </c>
      <c r="X123" s="13">
        <f>X124+X125+X126+X127+X128</f>
        <v>2423.7762053</v>
      </c>
      <c r="Y123" s="13">
        <f>Y124+Y125+Y126+Y127+Y128</f>
        <v>2129.7866050999996</v>
      </c>
      <c r="Z123" s="111">
        <f aca="true" t="shared" si="117" ref="Z123:Z128">((Y123-X123)/X123)*100</f>
        <v>-12.129403678324017</v>
      </c>
      <c r="AA123" s="13">
        <f>AA124+AA125+AA126+AA127+AA128</f>
        <v>49082.0038756</v>
      </c>
      <c r="AB123" s="13">
        <f>AB124+AB125+AB126+AB127+AB128</f>
        <v>36614.090447899995</v>
      </c>
      <c r="AC123" s="111">
        <f aca="true" t="shared" si="118" ref="AC123:AC128">((AB123-AA123)/AA123)*100</f>
        <v>-25.402209451961973</v>
      </c>
      <c r="AD123" s="112">
        <f>(AB123/AB$179)*100</f>
        <v>0.8448999784036204</v>
      </c>
    </row>
    <row r="124" spans="1:30" s="35" customFormat="1" ht="14.25" customHeight="1">
      <c r="A124" s="5"/>
      <c r="B124" s="106" t="s">
        <v>55</v>
      </c>
      <c r="C124" s="17">
        <v>2.7174541</v>
      </c>
      <c r="D124" s="17">
        <v>3.271534145</v>
      </c>
      <c r="E124" s="113">
        <f t="shared" si="111"/>
        <v>20.389674475090494</v>
      </c>
      <c r="F124" s="17">
        <v>18.925177095</v>
      </c>
      <c r="G124" s="17">
        <v>28.539762444999997</v>
      </c>
      <c r="H124" s="113">
        <f t="shared" si="112"/>
        <v>50.803145998248844</v>
      </c>
      <c r="I124" s="114">
        <f>(G124/G$180)*100</f>
        <v>0.09012374269264797</v>
      </c>
      <c r="J124" s="104">
        <v>125</v>
      </c>
      <c r="K124" s="104">
        <v>166</v>
      </c>
      <c r="L124" s="113">
        <f t="shared" si="113"/>
        <v>32.800000000000004</v>
      </c>
      <c r="M124" s="104">
        <v>882</v>
      </c>
      <c r="N124" s="104">
        <v>1260</v>
      </c>
      <c r="O124" s="113">
        <f t="shared" si="114"/>
        <v>42.857142857142854</v>
      </c>
      <c r="P124" s="114">
        <f>(N124/N$180)*100</f>
        <v>0.09081166165881194</v>
      </c>
      <c r="Q124" s="104">
        <v>0</v>
      </c>
      <c r="R124" s="104">
        <v>0</v>
      </c>
      <c r="S124" s="115" t="s">
        <v>54</v>
      </c>
      <c r="T124" s="104">
        <v>0</v>
      </c>
      <c r="U124" s="104">
        <v>0</v>
      </c>
      <c r="V124" s="115" t="s">
        <v>54</v>
      </c>
      <c r="W124" s="115" t="s">
        <v>54</v>
      </c>
      <c r="X124" s="17">
        <v>4.495745199999997</v>
      </c>
      <c r="Y124" s="17">
        <v>3.6748145999999995</v>
      </c>
      <c r="Z124" s="113">
        <f t="shared" si="117"/>
        <v>-18.260167413402307</v>
      </c>
      <c r="AA124" s="17">
        <v>31.8464401</v>
      </c>
      <c r="AB124" s="17">
        <v>30.8828683</v>
      </c>
      <c r="AC124" s="113">
        <f t="shared" si="118"/>
        <v>-3.0256813539419762</v>
      </c>
      <c r="AD124" s="114">
        <f>(AB124/AB$180)*100</f>
        <v>0.08714828119044812</v>
      </c>
    </row>
    <row r="125" spans="1:30" s="31" customFormat="1" ht="12.75">
      <c r="A125" s="5"/>
      <c r="B125" s="106" t="s">
        <v>56</v>
      </c>
      <c r="C125" s="17">
        <v>129.12257801300004</v>
      </c>
      <c r="D125" s="17">
        <v>114.9612079050001</v>
      </c>
      <c r="E125" s="113">
        <f t="shared" si="111"/>
        <v>-10.967384888004776</v>
      </c>
      <c r="F125" s="17">
        <v>725.27425382</v>
      </c>
      <c r="G125" s="17">
        <v>873.553445106</v>
      </c>
      <c r="H125" s="113">
        <f t="shared" si="112"/>
        <v>20.444568451867344</v>
      </c>
      <c r="I125" s="114">
        <f>(G125/G$181)*100</f>
        <v>1.3232470977156678</v>
      </c>
      <c r="J125" s="104">
        <v>34217</v>
      </c>
      <c r="K125" s="104">
        <v>27694</v>
      </c>
      <c r="L125" s="113">
        <f t="shared" si="113"/>
        <v>-19.06362334512085</v>
      </c>
      <c r="M125" s="104">
        <v>215625</v>
      </c>
      <c r="N125" s="104">
        <v>224611</v>
      </c>
      <c r="O125" s="113">
        <f t="shared" si="114"/>
        <v>4.167420289855073</v>
      </c>
      <c r="P125" s="114">
        <f>(N125/N$181)*100</f>
        <v>0.8238454834993408</v>
      </c>
      <c r="Q125" s="104">
        <v>0</v>
      </c>
      <c r="R125" s="104">
        <v>0</v>
      </c>
      <c r="S125" s="115" t="s">
        <v>54</v>
      </c>
      <c r="T125" s="104">
        <v>0</v>
      </c>
      <c r="U125" s="104">
        <v>0</v>
      </c>
      <c r="V125" s="115" t="s">
        <v>54</v>
      </c>
      <c r="W125" s="115" t="s">
        <v>54</v>
      </c>
      <c r="X125" s="17">
        <v>1674.681762</v>
      </c>
      <c r="Y125" s="17">
        <v>1708.6946599999999</v>
      </c>
      <c r="Z125" s="113">
        <f t="shared" si="117"/>
        <v>2.031006652832943</v>
      </c>
      <c r="AA125" s="17">
        <v>8982.9555521</v>
      </c>
      <c r="AB125" s="17">
        <v>12084.7034917</v>
      </c>
      <c r="AC125" s="113">
        <f t="shared" si="118"/>
        <v>34.52925845630935</v>
      </c>
      <c r="AD125" s="114">
        <f>(AB125/AB$181)*100</f>
        <v>0.7049707642196842</v>
      </c>
    </row>
    <row r="126" spans="1:30" s="31" customFormat="1" ht="12.75">
      <c r="A126" s="5"/>
      <c r="B126" s="106" t="s">
        <v>57</v>
      </c>
      <c r="C126" s="17">
        <v>2.466208334</v>
      </c>
      <c r="D126" s="17">
        <v>0.217318985</v>
      </c>
      <c r="E126" s="113">
        <f t="shared" si="111"/>
        <v>-91.1881335407084</v>
      </c>
      <c r="F126" s="17">
        <v>25.457326105608693</v>
      </c>
      <c r="G126" s="17">
        <v>8.025557585</v>
      </c>
      <c r="H126" s="113">
        <f t="shared" si="112"/>
        <v>-68.47446761805895</v>
      </c>
      <c r="I126" s="114">
        <f>(G126/G$182)*100</f>
        <v>0.00740305521784728</v>
      </c>
      <c r="J126" s="104">
        <v>0</v>
      </c>
      <c r="K126" s="104">
        <v>0</v>
      </c>
      <c r="L126" s="115" t="s">
        <v>54</v>
      </c>
      <c r="M126" s="104">
        <v>2</v>
      </c>
      <c r="N126" s="104">
        <v>1</v>
      </c>
      <c r="O126" s="113">
        <f t="shared" si="114"/>
        <v>-50</v>
      </c>
      <c r="P126" s="114">
        <f>(N126/N$182)*100</f>
        <v>0.057836899942163095</v>
      </c>
      <c r="Q126" s="104">
        <v>395</v>
      </c>
      <c r="R126" s="104">
        <v>344</v>
      </c>
      <c r="S126" s="113">
        <f t="shared" si="115"/>
        <v>-12.91139240506329</v>
      </c>
      <c r="T126" s="104">
        <v>3103</v>
      </c>
      <c r="U126" s="104">
        <v>5058</v>
      </c>
      <c r="V126" s="113">
        <f t="shared" si="116"/>
        <v>63.00354495649372</v>
      </c>
      <c r="W126" s="114">
        <f>(U126/U$182)*100</f>
        <v>0.004961496803346258</v>
      </c>
      <c r="X126" s="17">
        <v>31.800834599999998</v>
      </c>
      <c r="Y126" s="17">
        <v>15.5483</v>
      </c>
      <c r="Z126" s="113">
        <f t="shared" si="117"/>
        <v>-51.10725804661742</v>
      </c>
      <c r="AA126" s="17">
        <v>327.63777149999993</v>
      </c>
      <c r="AB126" s="17">
        <v>79.25390929999999</v>
      </c>
      <c r="AC126" s="113">
        <f t="shared" si="118"/>
        <v>-75.81050898461504</v>
      </c>
      <c r="AD126" s="114">
        <f>(AB126/AB$182)*100</f>
        <v>0.008924314447159291</v>
      </c>
    </row>
    <row r="127" spans="1:30" s="31" customFormat="1" ht="12.75">
      <c r="A127" s="5"/>
      <c r="B127" s="106" t="s">
        <v>58</v>
      </c>
      <c r="C127" s="17">
        <v>14.945611609999998</v>
      </c>
      <c r="D127" s="17">
        <v>46.513653178</v>
      </c>
      <c r="E127" s="113">
        <f t="shared" si="111"/>
        <v>211.21946957913758</v>
      </c>
      <c r="F127" s="17">
        <v>113.31764340927</v>
      </c>
      <c r="G127" s="17">
        <v>124.79644474300002</v>
      </c>
      <c r="H127" s="113">
        <f t="shared" si="112"/>
        <v>10.129756486615207</v>
      </c>
      <c r="I127" s="114">
        <f>(G127/G$183)*100</f>
        <v>3.2293399837258874</v>
      </c>
      <c r="J127" s="104">
        <v>8</v>
      </c>
      <c r="K127" s="104">
        <v>8</v>
      </c>
      <c r="L127" s="113">
        <f t="shared" si="113"/>
        <v>0</v>
      </c>
      <c r="M127" s="104">
        <v>34</v>
      </c>
      <c r="N127" s="104">
        <v>22</v>
      </c>
      <c r="O127" s="113">
        <f t="shared" si="114"/>
        <v>-35.294117647058826</v>
      </c>
      <c r="P127" s="114">
        <f>(N127/N$183)*100</f>
        <v>0.5817028027498677</v>
      </c>
      <c r="Q127" s="104">
        <v>18057</v>
      </c>
      <c r="R127" s="104">
        <v>18681</v>
      </c>
      <c r="S127" s="113">
        <f t="shared" si="115"/>
        <v>3.455723542116631</v>
      </c>
      <c r="T127" s="104">
        <v>28148</v>
      </c>
      <c r="U127" s="104">
        <v>43643</v>
      </c>
      <c r="V127" s="113">
        <f t="shared" si="116"/>
        <v>55.04831604376865</v>
      </c>
      <c r="W127" s="114">
        <f>(U127/U$183)*100</f>
        <v>0.5306785019455253</v>
      </c>
      <c r="X127" s="17">
        <v>18.896136000000002</v>
      </c>
      <c r="Y127" s="17">
        <v>59.385618699999995</v>
      </c>
      <c r="Z127" s="113">
        <f t="shared" si="117"/>
        <v>214.27387429895717</v>
      </c>
      <c r="AA127" s="17">
        <v>-270.56880140000004</v>
      </c>
      <c r="AB127" s="17">
        <v>383.39144849999997</v>
      </c>
      <c r="AC127" s="113">
        <f t="shared" si="118"/>
        <v>-241.6983209136543</v>
      </c>
      <c r="AD127" s="114">
        <f>(AB127/AB$183)*100</f>
        <v>0.3049380786402408</v>
      </c>
    </row>
    <row r="128" spans="1:30" s="31" customFormat="1" ht="15">
      <c r="A128" s="5"/>
      <c r="B128" s="107" t="s">
        <v>59</v>
      </c>
      <c r="C128" s="17">
        <v>1.9802983260000004</v>
      </c>
      <c r="D128" s="17">
        <v>0.8858698000000002</v>
      </c>
      <c r="E128" s="113">
        <f t="shared" si="111"/>
        <v>-55.265841092267834</v>
      </c>
      <c r="F128" s="17">
        <v>32.645197921</v>
      </c>
      <c r="G128" s="17">
        <v>32.087599669000134</v>
      </c>
      <c r="H128" s="113">
        <f t="shared" si="112"/>
        <v>-1.708055969975209</v>
      </c>
      <c r="I128" s="114">
        <f>(G128/G$184)*100</f>
        <v>0.6803298245494668</v>
      </c>
      <c r="J128" s="104">
        <v>8</v>
      </c>
      <c r="K128" s="104">
        <v>6</v>
      </c>
      <c r="L128" s="113">
        <f t="shared" si="113"/>
        <v>-25</v>
      </c>
      <c r="M128" s="104">
        <v>108</v>
      </c>
      <c r="N128" s="104">
        <v>57</v>
      </c>
      <c r="O128" s="113">
        <f t="shared" si="114"/>
        <v>-47.22222222222222</v>
      </c>
      <c r="P128" s="114">
        <f>(N128/N$184)*100</f>
        <v>0.18336818401158114</v>
      </c>
      <c r="Q128" s="104">
        <v>147978</v>
      </c>
      <c r="R128" s="104">
        <v>91157</v>
      </c>
      <c r="S128" s="113">
        <f t="shared" si="115"/>
        <v>-38.39827541931909</v>
      </c>
      <c r="T128" s="104">
        <v>1213435</v>
      </c>
      <c r="U128" s="104">
        <v>2972759</v>
      </c>
      <c r="V128" s="113">
        <f t="shared" si="116"/>
        <v>144.9870821263603</v>
      </c>
      <c r="W128" s="114">
        <f>(U128/U$184)*100</f>
        <v>2.5966595795318805</v>
      </c>
      <c r="X128" s="17">
        <v>693.9017275</v>
      </c>
      <c r="Y128" s="17">
        <v>342.4832118</v>
      </c>
      <c r="Z128" s="113">
        <f t="shared" si="117"/>
        <v>-50.643845053693134</v>
      </c>
      <c r="AA128" s="17">
        <v>40010.132913299996</v>
      </c>
      <c r="AB128" s="17">
        <v>24035.858730099997</v>
      </c>
      <c r="AC128" s="113">
        <f t="shared" si="118"/>
        <v>-39.925571399163985</v>
      </c>
      <c r="AD128" s="114">
        <f>(AB128/AB$184)*100</f>
        <v>1.5308528140405124</v>
      </c>
    </row>
    <row r="129" spans="1:30" s="31" customFormat="1" ht="12.75">
      <c r="A129" s="5"/>
      <c r="B129" s="27"/>
      <c r="C129" s="17"/>
      <c r="D129" s="17"/>
      <c r="E129" s="113"/>
      <c r="F129" s="17"/>
      <c r="G129" s="17"/>
      <c r="H129" s="113"/>
      <c r="I129" s="114"/>
      <c r="J129" s="104"/>
      <c r="K129" s="104"/>
      <c r="L129" s="113"/>
      <c r="M129" s="104"/>
      <c r="N129" s="104"/>
      <c r="O129" s="113"/>
      <c r="P129" s="114"/>
      <c r="Q129" s="104"/>
      <c r="R129" s="104"/>
      <c r="S129" s="113"/>
      <c r="T129" s="104"/>
      <c r="U129" s="104"/>
      <c r="V129" s="113"/>
      <c r="W129" s="114"/>
      <c r="X129" s="17"/>
      <c r="Y129" s="17"/>
      <c r="Z129" s="113"/>
      <c r="AA129" s="17"/>
      <c r="AB129" s="17"/>
      <c r="AC129" s="113"/>
      <c r="AD129" s="114"/>
    </row>
    <row r="130" spans="1:30" s="32" customFormat="1" ht="15">
      <c r="A130" s="18">
        <v>19</v>
      </c>
      <c r="B130" s="108" t="s">
        <v>78</v>
      </c>
      <c r="C130" s="13">
        <f>C131+C132+C133+C134+C135</f>
        <v>0.069984</v>
      </c>
      <c r="D130" s="13">
        <f>D131+D132+D133+D134+D135</f>
        <v>0</v>
      </c>
      <c r="E130" s="111">
        <f>((D130-C130)/C130)*100</f>
        <v>-100</v>
      </c>
      <c r="F130" s="13">
        <f>F131+F132+F133+F134+F135</f>
        <v>4.2627053</v>
      </c>
      <c r="G130" s="13">
        <f>G131+G132+G133+G134+G135</f>
        <v>1.1999999999999999E-05</v>
      </c>
      <c r="H130" s="111">
        <f>((G130-F130)/F130)*100</f>
        <v>-99.9997184886321</v>
      </c>
      <c r="I130" s="112">
        <f>(G130/G$179)*100</f>
        <v>5.589900821562005E-09</v>
      </c>
      <c r="J130" s="24">
        <f>J131+J132+J133+J134+J135</f>
        <v>0</v>
      </c>
      <c r="K130" s="24">
        <f>K131+K132+K133+K134+K135</f>
        <v>0</v>
      </c>
      <c r="L130" s="116" t="s">
        <v>54</v>
      </c>
      <c r="M130" s="24">
        <f>M131+M132+M133+M134+M135</f>
        <v>1622</v>
      </c>
      <c r="N130" s="24">
        <f>N131+N132+N133+N134+N135</f>
        <v>0</v>
      </c>
      <c r="O130" s="111">
        <f>((N130-M130)/M130)*100</f>
        <v>-100</v>
      </c>
      <c r="P130" s="112">
        <f>(N130/N$179)*100</f>
        <v>0</v>
      </c>
      <c r="Q130" s="24">
        <f>Q131+Q132+Q133+Q134+Q135</f>
        <v>0</v>
      </c>
      <c r="R130" s="24">
        <f>R131+R132+R133+R134+R135</f>
        <v>0</v>
      </c>
      <c r="S130" s="116" t="s">
        <v>54</v>
      </c>
      <c r="T130" s="24">
        <f>T131+T132+T133+T134+T135</f>
        <v>0</v>
      </c>
      <c r="U130" s="24">
        <f>U131+U132+U133+U134+U135</f>
        <v>0</v>
      </c>
      <c r="V130" s="116" t="s">
        <v>54</v>
      </c>
      <c r="W130" s="112">
        <f>(U130/U$179)*100</f>
        <v>0</v>
      </c>
      <c r="X130" s="13">
        <f>X131+X132+X133+X134+X135</f>
        <v>0</v>
      </c>
      <c r="Y130" s="13">
        <f>Y131+Y132+Y133+Y134+Y135</f>
        <v>0</v>
      </c>
      <c r="Z130" s="116" t="s">
        <v>54</v>
      </c>
      <c r="AA130" s="13">
        <f>AA131+AA132+AA133+AA134+AA135</f>
        <v>30.537587</v>
      </c>
      <c r="AB130" s="13">
        <f>AB131+AB132+AB133+AB134+AB135</f>
        <v>0</v>
      </c>
      <c r="AC130" s="111">
        <f>((AB130-AA130)/AA130)*100</f>
        <v>-100</v>
      </c>
      <c r="AD130" s="112">
        <f>(AB130/AB$179)*100</f>
        <v>0</v>
      </c>
    </row>
    <row r="131" spans="1:30" s="31" customFormat="1" ht="12.75">
      <c r="A131" s="5"/>
      <c r="B131" s="106" t="s">
        <v>55</v>
      </c>
      <c r="C131" s="17">
        <v>0</v>
      </c>
      <c r="D131" s="17">
        <v>0</v>
      </c>
      <c r="E131" s="115" t="s">
        <v>54</v>
      </c>
      <c r="F131" s="17">
        <v>1.9015874</v>
      </c>
      <c r="G131" s="17">
        <v>0</v>
      </c>
      <c r="H131" s="113">
        <f>((G131-F131)/F131)*100</f>
        <v>-100</v>
      </c>
      <c r="I131" s="114">
        <f>(G131/G$180)*100</f>
        <v>0</v>
      </c>
      <c r="J131" s="104">
        <v>0</v>
      </c>
      <c r="K131" s="104">
        <v>0</v>
      </c>
      <c r="L131" s="115" t="s">
        <v>54</v>
      </c>
      <c r="M131" s="104">
        <v>366</v>
      </c>
      <c r="N131" s="104">
        <v>0</v>
      </c>
      <c r="O131" s="113">
        <f>((N131-M131)/M131)*100</f>
        <v>-100</v>
      </c>
      <c r="P131" s="114">
        <f>(N131/N$180)*100</f>
        <v>0</v>
      </c>
      <c r="Q131" s="104">
        <v>0</v>
      </c>
      <c r="R131" s="104">
        <v>0</v>
      </c>
      <c r="S131" s="115" t="s">
        <v>54</v>
      </c>
      <c r="T131" s="104">
        <v>0</v>
      </c>
      <c r="U131" s="104">
        <v>0</v>
      </c>
      <c r="V131" s="115" t="s">
        <v>54</v>
      </c>
      <c r="W131" s="115" t="s">
        <v>54</v>
      </c>
      <c r="X131" s="17">
        <v>0</v>
      </c>
      <c r="Y131" s="17">
        <v>0</v>
      </c>
      <c r="Z131" s="115" t="s">
        <v>54</v>
      </c>
      <c r="AA131" s="17">
        <v>4.6540870000000005</v>
      </c>
      <c r="AB131" s="17">
        <v>0</v>
      </c>
      <c r="AC131" s="113">
        <f>((AB131-AA131)/AA131)*100</f>
        <v>-100</v>
      </c>
      <c r="AD131" s="114">
        <f>(AB131/AB$180)*100</f>
        <v>0</v>
      </c>
    </row>
    <row r="132" spans="1:30" s="31" customFormat="1" ht="12.75">
      <c r="A132" s="5"/>
      <c r="B132" s="106" t="s">
        <v>56</v>
      </c>
      <c r="C132" s="17">
        <v>0.069984</v>
      </c>
      <c r="D132" s="17">
        <v>0</v>
      </c>
      <c r="E132" s="113">
        <f>((D132-C132)/C132)*100</f>
        <v>-100</v>
      </c>
      <c r="F132" s="17">
        <v>2.3611179000000004</v>
      </c>
      <c r="G132" s="17">
        <v>1.1999999999999999E-05</v>
      </c>
      <c r="H132" s="113">
        <f>((G132-F132)/F132)*100</f>
        <v>-99.99949176616721</v>
      </c>
      <c r="I132" s="114">
        <f>(G132/G$181)*100</f>
        <v>1.8177439813841272E-08</v>
      </c>
      <c r="J132" s="104">
        <v>0</v>
      </c>
      <c r="K132" s="104">
        <v>0</v>
      </c>
      <c r="L132" s="115" t="s">
        <v>54</v>
      </c>
      <c r="M132" s="104">
        <v>1256</v>
      </c>
      <c r="N132" s="104">
        <v>0</v>
      </c>
      <c r="O132" s="113">
        <f>((N132-M132)/M132)*100</f>
        <v>-100</v>
      </c>
      <c r="P132" s="114">
        <f>(N132/N$181)*100</f>
        <v>0</v>
      </c>
      <c r="Q132" s="104">
        <v>0</v>
      </c>
      <c r="R132" s="104">
        <v>0</v>
      </c>
      <c r="S132" s="115" t="s">
        <v>54</v>
      </c>
      <c r="T132" s="104">
        <v>0</v>
      </c>
      <c r="U132" s="104">
        <v>0</v>
      </c>
      <c r="V132" s="115" t="s">
        <v>54</v>
      </c>
      <c r="W132" s="115" t="s">
        <v>54</v>
      </c>
      <c r="X132" s="17">
        <v>0</v>
      </c>
      <c r="Y132" s="17">
        <v>0</v>
      </c>
      <c r="Z132" s="115" t="s">
        <v>54</v>
      </c>
      <c r="AA132" s="17">
        <v>25.883499999999998</v>
      </c>
      <c r="AB132" s="17">
        <v>0</v>
      </c>
      <c r="AC132" s="113">
        <f>((AB132-AA132)/AA132)*100</f>
        <v>-100</v>
      </c>
      <c r="AD132" s="114">
        <f>(AB132/AB$181)*100</f>
        <v>0</v>
      </c>
    </row>
    <row r="133" spans="1:30" s="31" customFormat="1" ht="12.75">
      <c r="A133" s="5"/>
      <c r="B133" s="106" t="s">
        <v>57</v>
      </c>
      <c r="C133" s="17">
        <v>0</v>
      </c>
      <c r="D133" s="17">
        <v>0</v>
      </c>
      <c r="E133" s="115" t="s">
        <v>54</v>
      </c>
      <c r="F133" s="17">
        <v>0</v>
      </c>
      <c r="G133" s="17">
        <v>0</v>
      </c>
      <c r="H133" s="115" t="s">
        <v>54</v>
      </c>
      <c r="I133" s="114">
        <f>(G133/G$182)*100</f>
        <v>0</v>
      </c>
      <c r="J133" s="104">
        <v>0</v>
      </c>
      <c r="K133" s="104">
        <v>0</v>
      </c>
      <c r="L133" s="115" t="s">
        <v>54</v>
      </c>
      <c r="M133" s="104">
        <v>0</v>
      </c>
      <c r="N133" s="104">
        <v>0</v>
      </c>
      <c r="O133" s="115" t="s">
        <v>54</v>
      </c>
      <c r="P133" s="114">
        <f>(N133/N$182)*100</f>
        <v>0</v>
      </c>
      <c r="Q133" s="104">
        <v>0</v>
      </c>
      <c r="R133" s="104">
        <v>0</v>
      </c>
      <c r="S133" s="115" t="s">
        <v>54</v>
      </c>
      <c r="T133" s="104">
        <v>0</v>
      </c>
      <c r="U133" s="104">
        <v>0</v>
      </c>
      <c r="V133" s="115" t="s">
        <v>54</v>
      </c>
      <c r="W133" s="114">
        <f>(U133/U$182)*100</f>
        <v>0</v>
      </c>
      <c r="X133" s="17">
        <v>0</v>
      </c>
      <c r="Y133" s="17">
        <v>0</v>
      </c>
      <c r="Z133" s="115" t="s">
        <v>54</v>
      </c>
      <c r="AA133" s="17">
        <v>0</v>
      </c>
      <c r="AB133" s="17">
        <v>0</v>
      </c>
      <c r="AC133" s="115" t="s">
        <v>54</v>
      </c>
      <c r="AD133" s="114">
        <f>(AB133/AB$182)*100</f>
        <v>0</v>
      </c>
    </row>
    <row r="134" spans="1:30" s="31" customFormat="1" ht="12.75">
      <c r="A134" s="5"/>
      <c r="B134" s="106" t="s">
        <v>58</v>
      </c>
      <c r="C134" s="17">
        <v>0</v>
      </c>
      <c r="D134" s="17">
        <v>0</v>
      </c>
      <c r="E134" s="115" t="s">
        <v>54</v>
      </c>
      <c r="F134" s="17">
        <v>0</v>
      </c>
      <c r="G134" s="17">
        <v>0</v>
      </c>
      <c r="H134" s="115" t="s">
        <v>54</v>
      </c>
      <c r="I134" s="114">
        <f>(G134/G$183)*100</f>
        <v>0</v>
      </c>
      <c r="J134" s="104">
        <v>0</v>
      </c>
      <c r="K134" s="104">
        <v>0</v>
      </c>
      <c r="L134" s="115" t="s">
        <v>54</v>
      </c>
      <c r="M134" s="104">
        <v>0</v>
      </c>
      <c r="N134" s="104">
        <v>0</v>
      </c>
      <c r="O134" s="115" t="s">
        <v>54</v>
      </c>
      <c r="P134" s="114">
        <f>(N134/N$183)*100</f>
        <v>0</v>
      </c>
      <c r="Q134" s="104">
        <v>0</v>
      </c>
      <c r="R134" s="104">
        <v>0</v>
      </c>
      <c r="S134" s="115" t="s">
        <v>54</v>
      </c>
      <c r="T134" s="104">
        <v>0</v>
      </c>
      <c r="U134" s="104">
        <v>0</v>
      </c>
      <c r="V134" s="115" t="s">
        <v>54</v>
      </c>
      <c r="W134" s="114">
        <f>(U134/U$183)*100</f>
        <v>0</v>
      </c>
      <c r="X134" s="17">
        <v>0</v>
      </c>
      <c r="Y134" s="17">
        <v>0</v>
      </c>
      <c r="Z134" s="115" t="s">
        <v>54</v>
      </c>
      <c r="AA134" s="17">
        <v>0</v>
      </c>
      <c r="AB134" s="17">
        <v>0</v>
      </c>
      <c r="AC134" s="115" t="s">
        <v>54</v>
      </c>
      <c r="AD134" s="114">
        <f>(AB134/AB$183)*100</f>
        <v>0</v>
      </c>
    </row>
    <row r="135" spans="1:30" s="31" customFormat="1" ht="15">
      <c r="A135" s="5"/>
      <c r="B135" s="107" t="s">
        <v>59</v>
      </c>
      <c r="C135" s="17">
        <v>0</v>
      </c>
      <c r="D135" s="17">
        <v>0</v>
      </c>
      <c r="E135" s="115" t="s">
        <v>54</v>
      </c>
      <c r="F135" s="17">
        <v>0</v>
      </c>
      <c r="G135" s="17">
        <v>0</v>
      </c>
      <c r="H135" s="115" t="s">
        <v>54</v>
      </c>
      <c r="I135" s="114">
        <f>(G135/G$184)*100</f>
        <v>0</v>
      </c>
      <c r="J135" s="104">
        <v>0</v>
      </c>
      <c r="K135" s="104">
        <v>0</v>
      </c>
      <c r="L135" s="115" t="s">
        <v>54</v>
      </c>
      <c r="M135" s="104">
        <v>0</v>
      </c>
      <c r="N135" s="104">
        <v>0</v>
      </c>
      <c r="O135" s="115" t="s">
        <v>54</v>
      </c>
      <c r="P135" s="114">
        <f>(N135/N$184)*100</f>
        <v>0</v>
      </c>
      <c r="Q135" s="104">
        <v>0</v>
      </c>
      <c r="R135" s="104">
        <v>0</v>
      </c>
      <c r="S135" s="115" t="s">
        <v>54</v>
      </c>
      <c r="T135" s="104">
        <v>0</v>
      </c>
      <c r="U135" s="104">
        <v>0</v>
      </c>
      <c r="V135" s="115" t="s">
        <v>54</v>
      </c>
      <c r="W135" s="114">
        <f>(U135/U$184)*100</f>
        <v>0</v>
      </c>
      <c r="X135" s="17">
        <v>0</v>
      </c>
      <c r="Y135" s="17">
        <v>0</v>
      </c>
      <c r="Z135" s="115" t="s">
        <v>54</v>
      </c>
      <c r="AA135" s="17">
        <v>0</v>
      </c>
      <c r="AB135" s="17">
        <v>0</v>
      </c>
      <c r="AC135" s="115" t="s">
        <v>54</v>
      </c>
      <c r="AD135" s="114">
        <f>(AB135/AB$184)*100</f>
        <v>0</v>
      </c>
    </row>
    <row r="136" spans="1:30" s="31" customFormat="1" ht="12.75">
      <c r="A136" s="5"/>
      <c r="B136" s="27"/>
      <c r="C136" s="17"/>
      <c r="D136" s="17"/>
      <c r="E136" s="113"/>
      <c r="F136" s="17"/>
      <c r="G136" s="17"/>
      <c r="H136" s="113"/>
      <c r="I136" s="114"/>
      <c r="J136" s="104"/>
      <c r="K136" s="104"/>
      <c r="L136" s="113"/>
      <c r="M136" s="104"/>
      <c r="N136" s="104"/>
      <c r="O136" s="113"/>
      <c r="P136" s="114"/>
      <c r="Q136" s="104"/>
      <c r="R136" s="104"/>
      <c r="S136" s="113"/>
      <c r="T136" s="104"/>
      <c r="U136" s="104"/>
      <c r="V136" s="113"/>
      <c r="W136" s="114"/>
      <c r="X136" s="17"/>
      <c r="Y136" s="17"/>
      <c r="Z136" s="113"/>
      <c r="AA136" s="17"/>
      <c r="AB136" s="17"/>
      <c r="AC136" s="113"/>
      <c r="AD136" s="114"/>
    </row>
    <row r="137" spans="1:30" s="32" customFormat="1" ht="15">
      <c r="A137" s="21">
        <v>20</v>
      </c>
      <c r="B137" s="108" t="s">
        <v>79</v>
      </c>
      <c r="C137" s="13">
        <f>C138+C139+C140+C141+C142</f>
        <v>1761.9438196560088</v>
      </c>
      <c r="D137" s="13">
        <f>D138+D139+D140+D141+D142</f>
        <v>1922.7423745490041</v>
      </c>
      <c r="E137" s="111">
        <f aca="true" t="shared" si="119" ref="E137:E142">((D137-C137)/C137)*100</f>
        <v>9.126202158045462</v>
      </c>
      <c r="F137" s="13">
        <f>F138+F139+F140+F141+F142</f>
        <v>10965.285823341987</v>
      </c>
      <c r="G137" s="13">
        <f>G138+G139+G140+G141+G142</f>
        <v>13792.02948365901</v>
      </c>
      <c r="H137" s="111">
        <f aca="true" t="shared" si="120" ref="H137:H142">((G137-F137)/F137)*100</f>
        <v>25.77902396579291</v>
      </c>
      <c r="I137" s="112">
        <f>(G137/G$179)*100</f>
        <v>6.424673078476076</v>
      </c>
      <c r="J137" s="24">
        <f>J138+J139+J140+J141+J142</f>
        <v>200247</v>
      </c>
      <c r="K137" s="24">
        <f>K138+K139+K140+K141+K142</f>
        <v>214298</v>
      </c>
      <c r="L137" s="111">
        <f aca="true" t="shared" si="121" ref="L137:L142">((K137-J137)/J137)*100</f>
        <v>7.016834209750958</v>
      </c>
      <c r="M137" s="24">
        <f>M138+M139+M140+M141+M142</f>
        <v>1428457</v>
      </c>
      <c r="N137" s="24">
        <f>N138+N139+N140+N141+N142</f>
        <v>1526144</v>
      </c>
      <c r="O137" s="111">
        <f aca="true" t="shared" si="122" ref="O137:O142">((N137-M137)/M137)*100</f>
        <v>6.838637774885768</v>
      </c>
      <c r="P137" s="112">
        <f>(N137/N$179)*100</f>
        <v>5.319834081455916</v>
      </c>
      <c r="Q137" s="24">
        <f>Q138+Q139+Q140+Q141+Q142</f>
        <v>919522</v>
      </c>
      <c r="R137" s="24">
        <f>R138+R139+R140+R141+R142</f>
        <v>632058</v>
      </c>
      <c r="S137" s="111">
        <f aca="true" t="shared" si="123" ref="S137:S142">((R137-Q137)/Q137)*100</f>
        <v>-31.262329775687803</v>
      </c>
      <c r="T137" s="24">
        <f>T138+T139+T140+T141+T142</f>
        <v>4530335</v>
      </c>
      <c r="U137" s="24">
        <f>U138+U139+U140+U141+U142</f>
        <v>3851828</v>
      </c>
      <c r="V137" s="111">
        <f aca="true" t="shared" si="124" ref="V137:V142">((U137-T137)/T137)*100</f>
        <v>-14.976971901636412</v>
      </c>
      <c r="W137" s="112">
        <f>(U137/U$179)*100</f>
        <v>1.7145677009014788</v>
      </c>
      <c r="X137" s="13">
        <f>X138+X139+X140+X141+X142</f>
        <v>29408.61212099999</v>
      </c>
      <c r="Y137" s="13">
        <f>Y138+Y139+Y140+Y141+Y142</f>
        <v>44610.332985</v>
      </c>
      <c r="Z137" s="111">
        <f aca="true" t="shared" si="125" ref="Z137:Z142">((Y137-X137)/X137)*100</f>
        <v>51.69139162859312</v>
      </c>
      <c r="AA137" s="13">
        <f>AA138+AA139+AA140+AA141+AA142</f>
        <v>281987.92831</v>
      </c>
      <c r="AB137" s="13">
        <f>AB138+AB139+AB140+AB141+AB142</f>
        <v>341437.47207099997</v>
      </c>
      <c r="AC137" s="111">
        <f aca="true" t="shared" si="126" ref="AC137:AC142">((AB137-AA137)/AA137)*100</f>
        <v>21.082300975538516</v>
      </c>
      <c r="AD137" s="112">
        <f>(AB137/AB$179)*100</f>
        <v>7.878947947361081</v>
      </c>
    </row>
    <row r="138" spans="1:30" s="31" customFormat="1" ht="12.75">
      <c r="A138" s="9"/>
      <c r="B138" s="106" t="s">
        <v>55</v>
      </c>
      <c r="C138" s="17">
        <v>89.42508643100004</v>
      </c>
      <c r="D138" s="17">
        <v>92.27567559499998</v>
      </c>
      <c r="E138" s="113">
        <f t="shared" si="119"/>
        <v>3.187683990889338</v>
      </c>
      <c r="F138" s="17">
        <v>687.3429124599998</v>
      </c>
      <c r="G138" s="17">
        <v>757.206036987</v>
      </c>
      <c r="H138" s="113">
        <f t="shared" si="120"/>
        <v>10.164231457186359</v>
      </c>
      <c r="I138" s="114">
        <f>(G138/G$180)*100</f>
        <v>2.3911285938083107</v>
      </c>
      <c r="J138" s="104">
        <v>3473</v>
      </c>
      <c r="K138" s="104">
        <v>2907</v>
      </c>
      <c r="L138" s="113">
        <f t="shared" si="121"/>
        <v>-16.29714943852577</v>
      </c>
      <c r="M138" s="104">
        <v>21841</v>
      </c>
      <c r="N138" s="104">
        <v>19939</v>
      </c>
      <c r="O138" s="113">
        <f t="shared" si="122"/>
        <v>-8.708392472872122</v>
      </c>
      <c r="P138" s="114">
        <f>(N138/N$180)*100</f>
        <v>1.437058509377025</v>
      </c>
      <c r="Q138" s="104">
        <v>0</v>
      </c>
      <c r="R138" s="104">
        <v>0</v>
      </c>
      <c r="S138" s="115" t="s">
        <v>54</v>
      </c>
      <c r="T138" s="104">
        <v>0</v>
      </c>
      <c r="U138" s="104">
        <v>0</v>
      </c>
      <c r="V138" s="115" t="s">
        <v>54</v>
      </c>
      <c r="W138" s="115" t="s">
        <v>54</v>
      </c>
      <c r="X138" s="17">
        <v>112.943875</v>
      </c>
      <c r="Y138" s="17">
        <v>150.11754</v>
      </c>
      <c r="Z138" s="113">
        <f t="shared" si="125"/>
        <v>32.91339614476658</v>
      </c>
      <c r="AA138" s="17">
        <v>889.3059470000001</v>
      </c>
      <c r="AB138" s="17">
        <v>964.817922</v>
      </c>
      <c r="AC138" s="113">
        <f t="shared" si="126"/>
        <v>8.491113238895261</v>
      </c>
      <c r="AD138" s="114">
        <f>(AB138/AB$180)*100</f>
        <v>2.72261704279715</v>
      </c>
    </row>
    <row r="139" spans="1:30" s="31" customFormat="1" ht="12.75">
      <c r="A139" s="9"/>
      <c r="B139" s="106" t="s">
        <v>56</v>
      </c>
      <c r="C139" s="17">
        <v>912.9069647150085</v>
      </c>
      <c r="D139" s="17">
        <v>1175.0574078290038</v>
      </c>
      <c r="E139" s="113">
        <f t="shared" si="119"/>
        <v>28.716008667524346</v>
      </c>
      <c r="F139" s="17">
        <v>7718.589367054985</v>
      </c>
      <c r="G139" s="17">
        <v>8879.01942542301</v>
      </c>
      <c r="H139" s="113">
        <f t="shared" si="120"/>
        <v>15.034224560786361</v>
      </c>
      <c r="I139" s="114">
        <f>(G139/G$181)*100</f>
        <v>13.449820100962858</v>
      </c>
      <c r="J139" s="104">
        <v>196566</v>
      </c>
      <c r="K139" s="104">
        <v>211302</v>
      </c>
      <c r="L139" s="113">
        <f t="shared" si="121"/>
        <v>7.496718659381582</v>
      </c>
      <c r="M139" s="104">
        <v>1405193</v>
      </c>
      <c r="N139" s="104">
        <v>1505500</v>
      </c>
      <c r="O139" s="113">
        <f t="shared" si="122"/>
        <v>7.138307691541304</v>
      </c>
      <c r="P139" s="114">
        <f>(N139/N$181)*100</f>
        <v>5.52198857316987</v>
      </c>
      <c r="Q139" s="104">
        <v>0</v>
      </c>
      <c r="R139" s="104">
        <v>0</v>
      </c>
      <c r="S139" s="115" t="s">
        <v>54</v>
      </c>
      <c r="T139" s="104">
        <v>0</v>
      </c>
      <c r="U139" s="104">
        <v>0</v>
      </c>
      <c r="V139" s="115" t="s">
        <v>54</v>
      </c>
      <c r="W139" s="115" t="s">
        <v>54</v>
      </c>
      <c r="X139" s="17">
        <v>14207.534526999998</v>
      </c>
      <c r="Y139" s="17">
        <v>18678.384845999997</v>
      </c>
      <c r="Z139" s="113">
        <f t="shared" si="125"/>
        <v>31.468164377877073</v>
      </c>
      <c r="AA139" s="17">
        <v>94021.59628499999</v>
      </c>
      <c r="AB139" s="17">
        <v>125722.66706600001</v>
      </c>
      <c r="AC139" s="113">
        <f t="shared" si="126"/>
        <v>33.71679702704382</v>
      </c>
      <c r="AD139" s="114">
        <f>(AB139/AB$181)*100</f>
        <v>7.334131511139535</v>
      </c>
    </row>
    <row r="140" spans="1:30" s="31" customFormat="1" ht="12.75">
      <c r="A140" s="9"/>
      <c r="B140" s="106" t="s">
        <v>57</v>
      </c>
      <c r="C140" s="17">
        <v>709.2128921130002</v>
      </c>
      <c r="D140" s="17">
        <v>629.8775791920004</v>
      </c>
      <c r="E140" s="113">
        <f t="shared" si="119"/>
        <v>-11.18638899592354</v>
      </c>
      <c r="F140" s="17">
        <v>2139.432429242</v>
      </c>
      <c r="G140" s="17">
        <v>3977.54887091</v>
      </c>
      <c r="H140" s="113">
        <f t="shared" si="120"/>
        <v>85.91607832733673</v>
      </c>
      <c r="I140" s="114">
        <f>(G140/G$182)*100</f>
        <v>3.669030296171357</v>
      </c>
      <c r="J140" s="104">
        <v>12</v>
      </c>
      <c r="K140" s="104">
        <v>8</v>
      </c>
      <c r="L140" s="113">
        <f t="shared" si="121"/>
        <v>-33.33333333333333</v>
      </c>
      <c r="M140" s="104">
        <v>104</v>
      </c>
      <c r="N140" s="104">
        <v>90</v>
      </c>
      <c r="O140" s="113">
        <f t="shared" si="122"/>
        <v>-13.461538461538462</v>
      </c>
      <c r="P140" s="114">
        <f>(N140/N$182)*100</f>
        <v>5.205320994794679</v>
      </c>
      <c r="Q140" s="104">
        <v>41691</v>
      </c>
      <c r="R140" s="104">
        <v>42374</v>
      </c>
      <c r="S140" s="113">
        <f t="shared" si="123"/>
        <v>1.6382432659326953</v>
      </c>
      <c r="T140" s="104">
        <v>213226</v>
      </c>
      <c r="U140" s="104">
        <v>358636</v>
      </c>
      <c r="V140" s="113">
        <f t="shared" si="124"/>
        <v>68.19524823426786</v>
      </c>
      <c r="W140" s="114">
        <f>(U140/U$182)*100</f>
        <v>0.35179346926945204</v>
      </c>
      <c r="X140" s="17">
        <v>3282.758355999998</v>
      </c>
      <c r="Y140" s="17">
        <v>6441.987160000001</v>
      </c>
      <c r="Z140" s="113">
        <f t="shared" si="125"/>
        <v>96.23701964616991</v>
      </c>
      <c r="AA140" s="17">
        <v>10171.095995</v>
      </c>
      <c r="AB140" s="17">
        <v>42006.072457999995</v>
      </c>
      <c r="AC140" s="113">
        <f t="shared" si="126"/>
        <v>312.9945531794187</v>
      </c>
      <c r="AD140" s="114">
        <f>(AB140/AB$182)*100</f>
        <v>4.730055622699099</v>
      </c>
    </row>
    <row r="141" spans="1:30" s="31" customFormat="1" ht="12.75">
      <c r="A141" s="9"/>
      <c r="B141" s="106" t="s">
        <v>58</v>
      </c>
      <c r="C141" s="17">
        <v>30.690397364000077</v>
      </c>
      <c r="D141" s="17">
        <v>11.460929336000003</v>
      </c>
      <c r="E141" s="113">
        <f t="shared" si="119"/>
        <v>-62.65630190424414</v>
      </c>
      <c r="F141" s="17">
        <v>217.9105495679999</v>
      </c>
      <c r="G141" s="17">
        <v>36.341111264</v>
      </c>
      <c r="H141" s="113">
        <f t="shared" si="120"/>
        <v>-83.3229224853753</v>
      </c>
      <c r="I141" s="114">
        <f>(G141/G$183)*100</f>
        <v>0.9403938060859633</v>
      </c>
      <c r="J141" s="104">
        <v>9</v>
      </c>
      <c r="K141" s="104">
        <v>0</v>
      </c>
      <c r="L141" s="113">
        <f t="shared" si="121"/>
        <v>-100</v>
      </c>
      <c r="M141" s="104">
        <v>26</v>
      </c>
      <c r="N141" s="104">
        <v>2</v>
      </c>
      <c r="O141" s="113">
        <f t="shared" si="122"/>
        <v>-92.3076923076923</v>
      </c>
      <c r="P141" s="114">
        <f>(N141/N$183)*100</f>
        <v>0.052882072977260705</v>
      </c>
      <c r="Q141" s="104">
        <v>168815</v>
      </c>
      <c r="R141" s="104">
        <v>25331</v>
      </c>
      <c r="S141" s="113">
        <f t="shared" si="123"/>
        <v>-84.99481681130231</v>
      </c>
      <c r="T141" s="104">
        <v>379081</v>
      </c>
      <c r="U141" s="104">
        <v>70936</v>
      </c>
      <c r="V141" s="113">
        <f t="shared" si="124"/>
        <v>-81.28737657651003</v>
      </c>
      <c r="W141" s="114">
        <f>(U141/U$183)*100</f>
        <v>0.8625486381322958</v>
      </c>
      <c r="X141" s="17">
        <v>2240.949363</v>
      </c>
      <c r="Y141" s="17">
        <v>6.1965390000000005</v>
      </c>
      <c r="Z141" s="113">
        <f t="shared" si="125"/>
        <v>-99.72348598757695</v>
      </c>
      <c r="AA141" s="17">
        <v>29353.537083</v>
      </c>
      <c r="AB141" s="17">
        <v>73.738525</v>
      </c>
      <c r="AC141" s="113">
        <f t="shared" si="126"/>
        <v>-99.74879168806302</v>
      </c>
      <c r="AD141" s="114">
        <f>(AB141/AB$183)*100</f>
        <v>0.05864941490802542</v>
      </c>
    </row>
    <row r="142" spans="1:30" s="31" customFormat="1" ht="15">
      <c r="A142" s="9"/>
      <c r="B142" s="107" t="s">
        <v>59</v>
      </c>
      <c r="C142" s="17">
        <v>19.708479032999982</v>
      </c>
      <c r="D142" s="17">
        <v>14.070782597000036</v>
      </c>
      <c r="E142" s="113">
        <f t="shared" si="119"/>
        <v>-28.60543640409875</v>
      </c>
      <c r="F142" s="17">
        <v>202.01056501699995</v>
      </c>
      <c r="G142" s="17">
        <v>141.914039075</v>
      </c>
      <c r="H142" s="113">
        <f t="shared" si="120"/>
        <v>-29.749199472286307</v>
      </c>
      <c r="I142" s="114">
        <f>(G142/G$184)*100</f>
        <v>3.0088992103163266</v>
      </c>
      <c r="J142" s="104">
        <v>187</v>
      </c>
      <c r="K142" s="104">
        <v>81</v>
      </c>
      <c r="L142" s="113">
        <f t="shared" si="121"/>
        <v>-56.68449197860963</v>
      </c>
      <c r="M142" s="104">
        <v>1293</v>
      </c>
      <c r="N142" s="104">
        <v>613</v>
      </c>
      <c r="O142" s="113">
        <f t="shared" si="122"/>
        <v>-52.590873936581595</v>
      </c>
      <c r="P142" s="114">
        <f>(N142/N$184)*100</f>
        <v>1.9720122245456009</v>
      </c>
      <c r="Q142" s="104">
        <v>709016</v>
      </c>
      <c r="R142" s="104">
        <v>564353</v>
      </c>
      <c r="S142" s="113">
        <f t="shared" si="123"/>
        <v>-20.40334773827389</v>
      </c>
      <c r="T142" s="104">
        <v>3938028</v>
      </c>
      <c r="U142" s="104">
        <v>3422256</v>
      </c>
      <c r="V142" s="113">
        <f t="shared" si="124"/>
        <v>-13.097215154386916</v>
      </c>
      <c r="W142" s="114">
        <f>(U142/U$184)*100</f>
        <v>2.9892883432563675</v>
      </c>
      <c r="X142" s="17">
        <v>9564.425999999996</v>
      </c>
      <c r="Y142" s="17">
        <v>19333.6469</v>
      </c>
      <c r="Z142" s="113">
        <f t="shared" si="125"/>
        <v>102.14121474723112</v>
      </c>
      <c r="AA142" s="17">
        <v>147552.393</v>
      </c>
      <c r="AB142" s="17">
        <v>172670.17609999998</v>
      </c>
      <c r="AC142" s="113">
        <f t="shared" si="126"/>
        <v>17.022958821142243</v>
      </c>
      <c r="AD142" s="114">
        <f>(AB142/AB$184)*100</f>
        <v>10.997427965930472</v>
      </c>
    </row>
    <row r="143" spans="1:30" s="31" customFormat="1" ht="12.75">
      <c r="A143" s="9"/>
      <c r="B143" s="27"/>
      <c r="C143" s="17"/>
      <c r="D143" s="17"/>
      <c r="E143" s="113"/>
      <c r="F143" s="17"/>
      <c r="G143" s="17"/>
      <c r="H143" s="113"/>
      <c r="I143" s="114"/>
      <c r="J143" s="104"/>
      <c r="K143" s="104"/>
      <c r="L143" s="113"/>
      <c r="M143" s="104"/>
      <c r="N143" s="104"/>
      <c r="O143" s="113"/>
      <c r="P143" s="114"/>
      <c r="Q143" s="104"/>
      <c r="R143" s="104"/>
      <c r="S143" s="113"/>
      <c r="T143" s="104"/>
      <c r="U143" s="104"/>
      <c r="V143" s="113"/>
      <c r="W143" s="114"/>
      <c r="X143" s="17"/>
      <c r="Y143" s="17"/>
      <c r="Z143" s="113"/>
      <c r="AA143" s="17"/>
      <c r="AB143" s="17"/>
      <c r="AC143" s="113"/>
      <c r="AD143" s="114"/>
    </row>
    <row r="144" spans="1:30" s="32" customFormat="1" ht="15">
      <c r="A144" s="21">
        <v>21</v>
      </c>
      <c r="B144" s="108" t="s">
        <v>80</v>
      </c>
      <c r="C144" s="13">
        <f>C145+C146+C147+C148+C149</f>
        <v>142.59208695856546</v>
      </c>
      <c r="D144" s="13">
        <f>D145+D146+D147+D148+D149</f>
        <v>160.2861237868191</v>
      </c>
      <c r="E144" s="111">
        <f aca="true" t="shared" si="127" ref="E144:E149">((D144-C144)/C144)*100</f>
        <v>12.40884905022478</v>
      </c>
      <c r="F144" s="13">
        <f>F145+F146+F147+F148+F149</f>
        <v>815.91632277537</v>
      </c>
      <c r="G144" s="13">
        <f>G145+G146+G147+G148+G149</f>
        <v>822.7211749226843</v>
      </c>
      <c r="H144" s="111">
        <f aca="true" t="shared" si="128" ref="H144:H149">((G144-F144)/F144)*100</f>
        <v>0.8340134836581531</v>
      </c>
      <c r="I144" s="112">
        <f>(G144/G$179)*100</f>
        <v>0.38324414763473097</v>
      </c>
      <c r="J144" s="24">
        <f>J145+J146+J147+J148+J149</f>
        <v>45772</v>
      </c>
      <c r="K144" s="24">
        <f>K145+K146+K147+K148+K149</f>
        <v>52334</v>
      </c>
      <c r="L144" s="111">
        <f aca="true" t="shared" si="129" ref="L144:L149">((K144-J144)/J144)*100</f>
        <v>14.336275452241546</v>
      </c>
      <c r="M144" s="24">
        <f>M145+M146+M147+M148+M149</f>
        <v>247183</v>
      </c>
      <c r="N144" s="24">
        <f>N145+N146+N147+N148+N149</f>
        <v>276483</v>
      </c>
      <c r="O144" s="111">
        <f aca="true" t="shared" si="130" ref="O144:O149">((N144-M144)/M144)*100</f>
        <v>11.853565981479308</v>
      </c>
      <c r="P144" s="112">
        <f>(N144/N$179)*100</f>
        <v>0.9637646816703902</v>
      </c>
      <c r="Q144" s="24">
        <f>Q145+Q146+Q147+Q148+Q149</f>
        <v>722191</v>
      </c>
      <c r="R144" s="24">
        <f>R145+R146+R147+R148+R149</f>
        <v>561171</v>
      </c>
      <c r="S144" s="111">
        <f aca="true" t="shared" si="131" ref="S144:S149">((R144-Q144)/Q144)*100</f>
        <v>-22.296040798071424</v>
      </c>
      <c r="T144" s="24">
        <f>T145+T146+T147+T148+T149</f>
        <v>6394352</v>
      </c>
      <c r="U144" s="24">
        <f>U145+U146+U147+U148+U149</f>
        <v>4341229</v>
      </c>
      <c r="V144" s="111">
        <f aca="true" t="shared" si="132" ref="V144:V149">((U144-T144)/T144)*100</f>
        <v>-32.10838252257617</v>
      </c>
      <c r="W144" s="112">
        <f>(U144/U$179)*100</f>
        <v>1.9324152131447263</v>
      </c>
      <c r="X144" s="13">
        <f>X145+X146+X147+X148+X149</f>
        <v>9047.728635700001</v>
      </c>
      <c r="Y144" s="13">
        <f>Y145+Y146+Y147+Y148+Y149</f>
        <v>7987.336793299999</v>
      </c>
      <c r="Z144" s="111">
        <f aca="true" t="shared" si="133" ref="Z144:Z149">((Y144-X144)/X144)*100</f>
        <v>-11.719978406690599</v>
      </c>
      <c r="AA144" s="13">
        <f>AA145+AA146+AA147+AA148+AA149</f>
        <v>70393.8234925</v>
      </c>
      <c r="AB144" s="13">
        <f>AB145+AB146+AB147+AB148+AB149</f>
        <v>54206.68715024999</v>
      </c>
      <c r="AC144" s="111">
        <f aca="true" t="shared" si="134" ref="AC144:AC149">((AB144-AA144)/AA144)*100</f>
        <v>-22.995108859195067</v>
      </c>
      <c r="AD144" s="112">
        <f>(AB144/AB$179)*100</f>
        <v>1.25086348567768</v>
      </c>
    </row>
    <row r="145" spans="1:30" s="31" customFormat="1" ht="12.75">
      <c r="A145" s="9"/>
      <c r="B145" s="106" t="s">
        <v>55</v>
      </c>
      <c r="C145" s="17">
        <v>8.881555599999999</v>
      </c>
      <c r="D145" s="17">
        <v>12.464136400000006</v>
      </c>
      <c r="E145" s="113">
        <f t="shared" si="127"/>
        <v>40.33731208078017</v>
      </c>
      <c r="F145" s="17">
        <v>45.7023557</v>
      </c>
      <c r="G145" s="17">
        <v>63.036261100000004</v>
      </c>
      <c r="H145" s="113">
        <f t="shared" si="128"/>
        <v>37.92781604909702</v>
      </c>
      <c r="I145" s="114">
        <f>(G145/G$180)*100</f>
        <v>0.19905785083639563</v>
      </c>
      <c r="J145" s="104">
        <v>398</v>
      </c>
      <c r="K145" s="104">
        <v>676</v>
      </c>
      <c r="L145" s="113">
        <f t="shared" si="129"/>
        <v>69.84924623115577</v>
      </c>
      <c r="M145" s="104">
        <v>2464</v>
      </c>
      <c r="N145" s="104">
        <v>3190</v>
      </c>
      <c r="O145" s="113">
        <f t="shared" si="130"/>
        <v>29.464285714285715</v>
      </c>
      <c r="P145" s="114">
        <f>(N145/N$180)*100</f>
        <v>0.22991206404096037</v>
      </c>
      <c r="Q145" s="104">
        <v>0</v>
      </c>
      <c r="R145" s="104">
        <v>0</v>
      </c>
      <c r="S145" s="115" t="s">
        <v>54</v>
      </c>
      <c r="T145" s="104">
        <v>0</v>
      </c>
      <c r="U145" s="104">
        <v>0</v>
      </c>
      <c r="V145" s="115" t="s">
        <v>54</v>
      </c>
      <c r="W145" s="115" t="s">
        <v>54</v>
      </c>
      <c r="X145" s="17">
        <v>10.849295999999999</v>
      </c>
      <c r="Y145" s="17">
        <v>25.834413000000005</v>
      </c>
      <c r="Z145" s="113">
        <f t="shared" si="133"/>
        <v>138.12063934839648</v>
      </c>
      <c r="AA145" s="17">
        <v>60.852365</v>
      </c>
      <c r="AB145" s="17">
        <v>136.722241</v>
      </c>
      <c r="AC145" s="113">
        <f t="shared" si="134"/>
        <v>124.67859876933296</v>
      </c>
      <c r="AD145" s="114">
        <f>(AB145/AB$180)*100</f>
        <v>0.38581611616872435</v>
      </c>
    </row>
    <row r="146" spans="1:30" s="31" customFormat="1" ht="12.75">
      <c r="A146" s="9"/>
      <c r="B146" s="106" t="s">
        <v>56</v>
      </c>
      <c r="C146" s="17">
        <v>79.58206264037908</v>
      </c>
      <c r="D146" s="17">
        <v>91.95224566148016</v>
      </c>
      <c r="E146" s="113">
        <f t="shared" si="127"/>
        <v>15.543933658769719</v>
      </c>
      <c r="F146" s="17">
        <v>425.15299845282897</v>
      </c>
      <c r="G146" s="17">
        <v>454.05748785369207</v>
      </c>
      <c r="H146" s="113">
        <f t="shared" si="128"/>
        <v>6.798608855176655</v>
      </c>
      <c r="I146" s="114">
        <f>(G146/G$181)*100</f>
        <v>0.6878002214570378</v>
      </c>
      <c r="J146" s="104">
        <v>45367</v>
      </c>
      <c r="K146" s="104">
        <v>51652</v>
      </c>
      <c r="L146" s="113">
        <f t="shared" si="129"/>
        <v>13.853682191901603</v>
      </c>
      <c r="M146" s="104">
        <v>244593</v>
      </c>
      <c r="N146" s="104">
        <v>273253</v>
      </c>
      <c r="O146" s="113">
        <f t="shared" si="130"/>
        <v>11.717424456137339</v>
      </c>
      <c r="P146" s="114">
        <f>(N146/N$181)*100</f>
        <v>1.0022583484452916</v>
      </c>
      <c r="Q146" s="104">
        <v>0</v>
      </c>
      <c r="R146" s="104">
        <v>0</v>
      </c>
      <c r="S146" s="115" t="s">
        <v>54</v>
      </c>
      <c r="T146" s="104">
        <v>0</v>
      </c>
      <c r="U146" s="104">
        <v>0</v>
      </c>
      <c r="V146" s="115" t="s">
        <v>54</v>
      </c>
      <c r="W146" s="115" t="s">
        <v>54</v>
      </c>
      <c r="X146" s="17">
        <v>1831.2742000000005</v>
      </c>
      <c r="Y146" s="17">
        <v>2445.7014830000007</v>
      </c>
      <c r="Z146" s="113">
        <f t="shared" si="133"/>
        <v>33.551899710048886</v>
      </c>
      <c r="AA146" s="17">
        <v>9572.486</v>
      </c>
      <c r="AB146" s="17">
        <v>12375.4600606</v>
      </c>
      <c r="AC146" s="113">
        <f t="shared" si="134"/>
        <v>29.28156866042948</v>
      </c>
      <c r="AD146" s="114">
        <f>(AB146/AB$181)*100</f>
        <v>0.721932279305272</v>
      </c>
    </row>
    <row r="147" spans="1:30" s="31" customFormat="1" ht="14.25" customHeight="1">
      <c r="A147" s="9"/>
      <c r="B147" s="106" t="s">
        <v>57</v>
      </c>
      <c r="C147" s="17">
        <v>49.547581242186396</v>
      </c>
      <c r="D147" s="17">
        <v>54.058138491338966</v>
      </c>
      <c r="E147" s="113">
        <f t="shared" si="127"/>
        <v>9.103486257190161</v>
      </c>
      <c r="F147" s="17">
        <v>283.74257931844096</v>
      </c>
      <c r="G147" s="17">
        <v>266.3746856721695</v>
      </c>
      <c r="H147" s="113">
        <f t="shared" si="128"/>
        <v>-6.121003653378251</v>
      </c>
      <c r="I147" s="114">
        <f>(G147/G$182)*100</f>
        <v>0.24571333340794704</v>
      </c>
      <c r="J147" s="104">
        <v>5</v>
      </c>
      <c r="K147" s="104">
        <v>5</v>
      </c>
      <c r="L147" s="113">
        <f t="shared" si="129"/>
        <v>0</v>
      </c>
      <c r="M147" s="104">
        <v>14</v>
      </c>
      <c r="N147" s="104">
        <v>12</v>
      </c>
      <c r="O147" s="113">
        <f t="shared" si="130"/>
        <v>-14.285714285714285</v>
      </c>
      <c r="P147" s="114">
        <f>(N147/N$182)*100</f>
        <v>0.6940427993059572</v>
      </c>
      <c r="Q147" s="104">
        <v>359661</v>
      </c>
      <c r="R147" s="104">
        <v>430334</v>
      </c>
      <c r="S147" s="113">
        <f t="shared" si="131"/>
        <v>19.64989253769522</v>
      </c>
      <c r="T147" s="104">
        <v>2210762</v>
      </c>
      <c r="U147" s="104">
        <v>1982028</v>
      </c>
      <c r="V147" s="113">
        <f t="shared" si="132"/>
        <v>-10.34638735422447</v>
      </c>
      <c r="W147" s="114">
        <f>(U147/U$182)*100</f>
        <v>1.9442122550697463</v>
      </c>
      <c r="X147" s="17">
        <v>5773.1403515</v>
      </c>
      <c r="Y147" s="17">
        <v>4357.393721199999</v>
      </c>
      <c r="Z147" s="113">
        <f t="shared" si="133"/>
        <v>-24.52298998641452</v>
      </c>
      <c r="AA147" s="17">
        <v>32985.9578149</v>
      </c>
      <c r="AB147" s="17">
        <v>26579.543196699997</v>
      </c>
      <c r="AC147" s="113">
        <f t="shared" si="134"/>
        <v>-19.421641942760807</v>
      </c>
      <c r="AD147" s="114">
        <f>(AB147/AB$182)*100</f>
        <v>2.9929653116708055</v>
      </c>
    </row>
    <row r="148" spans="1:30" s="29" customFormat="1" ht="12.75">
      <c r="A148" s="9"/>
      <c r="B148" s="106" t="s">
        <v>58</v>
      </c>
      <c r="C148" s="17">
        <v>0</v>
      </c>
      <c r="D148" s="17">
        <v>0</v>
      </c>
      <c r="E148" s="115" t="s">
        <v>54</v>
      </c>
      <c r="F148" s="17">
        <v>0</v>
      </c>
      <c r="G148" s="17">
        <v>0</v>
      </c>
      <c r="H148" s="115" t="s">
        <v>54</v>
      </c>
      <c r="I148" s="114">
        <f>(G148/G$183)*100</f>
        <v>0</v>
      </c>
      <c r="J148" s="104">
        <v>0</v>
      </c>
      <c r="K148" s="104">
        <v>0</v>
      </c>
      <c r="L148" s="115" t="s">
        <v>54</v>
      </c>
      <c r="M148" s="104">
        <v>0</v>
      </c>
      <c r="N148" s="104">
        <v>0</v>
      </c>
      <c r="O148" s="115" t="s">
        <v>54</v>
      </c>
      <c r="P148" s="114">
        <f>(N148/N$183)*100</f>
        <v>0</v>
      </c>
      <c r="Q148" s="104">
        <v>0</v>
      </c>
      <c r="R148" s="104">
        <v>0</v>
      </c>
      <c r="S148" s="115" t="s">
        <v>54</v>
      </c>
      <c r="T148" s="104">
        <v>0</v>
      </c>
      <c r="U148" s="104">
        <v>0</v>
      </c>
      <c r="V148" s="115" t="s">
        <v>54</v>
      </c>
      <c r="W148" s="114">
        <f>(U148/U$183)*100</f>
        <v>0</v>
      </c>
      <c r="X148" s="17">
        <v>0</v>
      </c>
      <c r="Y148" s="17">
        <v>0</v>
      </c>
      <c r="Z148" s="115" t="s">
        <v>54</v>
      </c>
      <c r="AA148" s="17">
        <v>0</v>
      </c>
      <c r="AB148" s="17">
        <v>0</v>
      </c>
      <c r="AC148" s="115" t="s">
        <v>54</v>
      </c>
      <c r="AD148" s="114">
        <f>(AB148/AB$183)*100</f>
        <v>0</v>
      </c>
    </row>
    <row r="149" spans="1:30" s="29" customFormat="1" ht="15">
      <c r="A149" s="9"/>
      <c r="B149" s="107" t="s">
        <v>59</v>
      </c>
      <c r="C149" s="17">
        <v>4.580887476</v>
      </c>
      <c r="D149" s="17">
        <v>1.811603233999982</v>
      </c>
      <c r="E149" s="113">
        <f t="shared" si="127"/>
        <v>-60.45300733774274</v>
      </c>
      <c r="F149" s="17">
        <v>61.3183893041</v>
      </c>
      <c r="G149" s="17">
        <v>39.25274029682274</v>
      </c>
      <c r="H149" s="113">
        <f t="shared" si="128"/>
        <v>-35.98536957297712</v>
      </c>
      <c r="I149" s="114">
        <f>(G149/G$184)*100</f>
        <v>0.8322470423059644</v>
      </c>
      <c r="J149" s="104">
        <v>2</v>
      </c>
      <c r="K149" s="104">
        <v>1</v>
      </c>
      <c r="L149" s="113">
        <f t="shared" si="129"/>
        <v>-50</v>
      </c>
      <c r="M149" s="104">
        <v>112</v>
      </c>
      <c r="N149" s="104">
        <v>28</v>
      </c>
      <c r="O149" s="113">
        <f t="shared" si="130"/>
        <v>-75</v>
      </c>
      <c r="P149" s="114">
        <f>(N149/N$184)*100</f>
        <v>0.09007559916358372</v>
      </c>
      <c r="Q149" s="104">
        <v>362530</v>
      </c>
      <c r="R149" s="104">
        <v>130837</v>
      </c>
      <c r="S149" s="113">
        <f t="shared" si="131"/>
        <v>-63.91002123962155</v>
      </c>
      <c r="T149" s="104">
        <v>4183590</v>
      </c>
      <c r="U149" s="104">
        <v>2359201</v>
      </c>
      <c r="V149" s="113">
        <f t="shared" si="132"/>
        <v>-43.60821686637553</v>
      </c>
      <c r="W149" s="114">
        <f>(U149/U$184)*100</f>
        <v>2.060726038232898</v>
      </c>
      <c r="X149" s="17">
        <v>1432.4647882000002</v>
      </c>
      <c r="Y149" s="17">
        <v>1158.4071761</v>
      </c>
      <c r="Z149" s="113">
        <f t="shared" si="133"/>
        <v>-19.131891712631496</v>
      </c>
      <c r="AA149" s="17">
        <v>27774.527312600003</v>
      </c>
      <c r="AB149" s="17">
        <v>15114.96165195</v>
      </c>
      <c r="AC149" s="113">
        <f t="shared" si="134"/>
        <v>-45.57976997472411</v>
      </c>
      <c r="AD149" s="114">
        <f>(AB149/AB$184)*100</f>
        <v>0.9626775493577642</v>
      </c>
    </row>
    <row r="150" spans="1:30" s="29" customFormat="1" ht="12.75">
      <c r="A150" s="9"/>
      <c r="B150" s="27"/>
      <c r="C150" s="17"/>
      <c r="D150" s="17"/>
      <c r="E150" s="113"/>
      <c r="F150" s="17"/>
      <c r="G150" s="17"/>
      <c r="H150" s="113"/>
      <c r="I150" s="114"/>
      <c r="J150" s="104"/>
      <c r="K150" s="104"/>
      <c r="L150" s="113"/>
      <c r="M150" s="104"/>
      <c r="N150" s="104"/>
      <c r="O150" s="113"/>
      <c r="P150" s="114"/>
      <c r="Q150" s="104"/>
      <c r="R150" s="104"/>
      <c r="S150" s="113"/>
      <c r="T150" s="104"/>
      <c r="U150" s="104"/>
      <c r="V150" s="113"/>
      <c r="W150" s="114"/>
      <c r="X150" s="17"/>
      <c r="Y150" s="17"/>
      <c r="Z150" s="113"/>
      <c r="AA150" s="17"/>
      <c r="AB150" s="17"/>
      <c r="AC150" s="113"/>
      <c r="AD150" s="114"/>
    </row>
    <row r="151" spans="1:30" s="28" customFormat="1" ht="15">
      <c r="A151" s="21">
        <v>22</v>
      </c>
      <c r="B151" s="108" t="s">
        <v>81</v>
      </c>
      <c r="C151" s="13">
        <f>C152+C153+C154+C155+C156</f>
        <v>111.82358283699999</v>
      </c>
      <c r="D151" s="13">
        <f>D152+D153+D154+D155+D156</f>
        <v>129.28828358400003</v>
      </c>
      <c r="E151" s="111">
        <f aca="true" t="shared" si="135" ref="E151:E156">((D151-C151)/C151)*100</f>
        <v>15.61808368495715</v>
      </c>
      <c r="F151" s="13">
        <f>F152+F153+F154+F155+F156</f>
        <v>700.7248894930001</v>
      </c>
      <c r="G151" s="13">
        <f>G152+G153+G154+G155+G156</f>
        <v>676.5096451139999</v>
      </c>
      <c r="H151" s="111">
        <f aca="true" t="shared" si="136" ref="H151:H156">((G151-F151)/F151)*100</f>
        <v>-3.455742009752328</v>
      </c>
      <c r="I151" s="112">
        <f>(G151/G$179)*100</f>
        <v>0.3151351517514474</v>
      </c>
      <c r="J151" s="24">
        <f>J152+J153+J154+J155+J156</f>
        <v>14589</v>
      </c>
      <c r="K151" s="24">
        <f>K152+K153+K154+K155+K156</f>
        <v>14158</v>
      </c>
      <c r="L151" s="111">
        <f aca="true" t="shared" si="137" ref="L151:L156">((K151-J151)/J151)*100</f>
        <v>-2.95428062238673</v>
      </c>
      <c r="M151" s="24">
        <f>M152+M153+M154+M155+M156</f>
        <v>113211</v>
      </c>
      <c r="N151" s="24">
        <f>N152+N153+N154+N155+N156</f>
        <v>96007</v>
      </c>
      <c r="O151" s="111">
        <f aca="true" t="shared" si="138" ref="O151:O156">((N151-M151)/M151)*100</f>
        <v>-15.196403176369788</v>
      </c>
      <c r="P151" s="112">
        <f>(N151/N$179)*100</f>
        <v>0.33466128403239676</v>
      </c>
      <c r="Q151" s="24">
        <f>Q152+Q153+Q154+Q155+Q156</f>
        <v>92942</v>
      </c>
      <c r="R151" s="24">
        <f>R152+R153+R154+R155+R156</f>
        <v>209081</v>
      </c>
      <c r="S151" s="111">
        <f aca="true" t="shared" si="139" ref="S151:S156">((R151-Q151)/Q151)*100</f>
        <v>124.95857631641239</v>
      </c>
      <c r="T151" s="24">
        <f>T152+T153+T154+T155+T156</f>
        <v>420351</v>
      </c>
      <c r="U151" s="24">
        <f>U152+U153+U154+U155+U156</f>
        <v>666509</v>
      </c>
      <c r="V151" s="111">
        <f aca="true" t="shared" si="140" ref="V151:V156">((U151-T151)/T151)*100</f>
        <v>58.560108100135366</v>
      </c>
      <c r="W151" s="112">
        <f>(U151/U$179)*100</f>
        <v>0.2966837573640733</v>
      </c>
      <c r="X151" s="13">
        <f>X152+X153+X154+X155+X156</f>
        <v>3565.3408771</v>
      </c>
      <c r="Y151" s="13">
        <f>Y152+Y153+Y154+Y155+Y156</f>
        <v>5950.727985400001</v>
      </c>
      <c r="Z151" s="111">
        <f aca="true" t="shared" si="141" ref="Z151:Z156">((Y151-X151)/X151)*100</f>
        <v>66.90488204427292</v>
      </c>
      <c r="AA151" s="13">
        <f>AA152+AA153+AA154+AA155+AA156</f>
        <v>25245.194059500005</v>
      </c>
      <c r="AB151" s="13">
        <f>AB152+AB153+AB154+AB155+AB156</f>
        <v>23866.44277</v>
      </c>
      <c r="AC151" s="111">
        <f aca="true" t="shared" si="142" ref="AC151:AC156">((AB151-AA151)/AA151)*100</f>
        <v>-5.461440645892625</v>
      </c>
      <c r="AD151" s="112">
        <f>(AB151/AB$179)*100</f>
        <v>0.5507376186126398</v>
      </c>
    </row>
    <row r="152" spans="1:30" s="29" customFormat="1" ht="12.75">
      <c r="A152" s="9"/>
      <c r="B152" s="106" t="s">
        <v>55</v>
      </c>
      <c r="C152" s="17">
        <v>5.128212899999999</v>
      </c>
      <c r="D152" s="17">
        <v>6.9722356</v>
      </c>
      <c r="E152" s="113">
        <f t="shared" si="135"/>
        <v>35.95838815506277</v>
      </c>
      <c r="F152" s="17">
        <v>75.88261694</v>
      </c>
      <c r="G152" s="17">
        <v>49.75031368999999</v>
      </c>
      <c r="H152" s="113">
        <f t="shared" si="136"/>
        <v>-34.43779920065578</v>
      </c>
      <c r="I152" s="114">
        <f>(G152/G$180)*100</f>
        <v>0.15710307605106213</v>
      </c>
      <c r="J152" s="104">
        <v>159</v>
      </c>
      <c r="K152" s="104">
        <v>192</v>
      </c>
      <c r="L152" s="113">
        <f t="shared" si="137"/>
        <v>20.754716981132077</v>
      </c>
      <c r="M152" s="104">
        <v>1919</v>
      </c>
      <c r="N152" s="104">
        <v>1410</v>
      </c>
      <c r="O152" s="113">
        <f t="shared" si="138"/>
        <v>-26.52423137050547</v>
      </c>
      <c r="P152" s="114">
        <f>(N152/N$180)*100</f>
        <v>0.10162257376105145</v>
      </c>
      <c r="Q152" s="104">
        <v>0</v>
      </c>
      <c r="R152" s="104">
        <v>0</v>
      </c>
      <c r="S152" s="115" t="s">
        <v>54</v>
      </c>
      <c r="T152" s="104">
        <v>0</v>
      </c>
      <c r="U152" s="104">
        <v>0</v>
      </c>
      <c r="V152" s="115" t="s">
        <v>54</v>
      </c>
      <c r="W152" s="115" t="s">
        <v>54</v>
      </c>
      <c r="X152" s="17">
        <v>6.296189099999999</v>
      </c>
      <c r="Y152" s="17">
        <v>8.9051662</v>
      </c>
      <c r="Z152" s="113">
        <f t="shared" si="141"/>
        <v>41.43740060157978</v>
      </c>
      <c r="AA152" s="17">
        <v>72.1421045</v>
      </c>
      <c r="AB152" s="17">
        <v>60.7110253</v>
      </c>
      <c r="AC152" s="113">
        <f t="shared" si="142"/>
        <v>-15.8452255852891</v>
      </c>
      <c r="AD152" s="114">
        <f>(AB152/AB$180)*100</f>
        <v>0.17132027546174558</v>
      </c>
    </row>
    <row r="153" spans="1:30" s="29" customFormat="1" ht="12.75">
      <c r="A153" s="9"/>
      <c r="B153" s="106" t="s">
        <v>56</v>
      </c>
      <c r="C153" s="17">
        <v>93.26023672000001</v>
      </c>
      <c r="D153" s="17">
        <v>110.84247252000003</v>
      </c>
      <c r="E153" s="113">
        <f t="shared" si="135"/>
        <v>18.852874942606107</v>
      </c>
      <c r="F153" s="17">
        <v>566.8911950429999</v>
      </c>
      <c r="G153" s="17">
        <v>558.785065578</v>
      </c>
      <c r="H153" s="113">
        <f t="shared" si="136"/>
        <v>-1.4299268600185462</v>
      </c>
      <c r="I153" s="114">
        <f>(G153/G$181)*100</f>
        <v>0.8464401582014537</v>
      </c>
      <c r="J153" s="104">
        <v>14429</v>
      </c>
      <c r="K153" s="104">
        <v>13965</v>
      </c>
      <c r="L153" s="113">
        <f t="shared" si="137"/>
        <v>-3.2157460669485065</v>
      </c>
      <c r="M153" s="104">
        <v>111284</v>
      </c>
      <c r="N153" s="104">
        <v>94589</v>
      </c>
      <c r="O153" s="113">
        <f t="shared" si="138"/>
        <v>-15.00215664426153</v>
      </c>
      <c r="P153" s="114">
        <f>(N153/N$181)*100</f>
        <v>0.34694080182501813</v>
      </c>
      <c r="Q153" s="104">
        <v>0</v>
      </c>
      <c r="R153" s="104">
        <v>0</v>
      </c>
      <c r="S153" s="115" t="s">
        <v>54</v>
      </c>
      <c r="T153" s="104">
        <v>0</v>
      </c>
      <c r="U153" s="104">
        <v>0</v>
      </c>
      <c r="V153" s="115" t="s">
        <v>54</v>
      </c>
      <c r="W153" s="115" t="s">
        <v>54</v>
      </c>
      <c r="X153" s="17">
        <v>1207.2889842999998</v>
      </c>
      <c r="Y153" s="17">
        <v>1422.0671837000002</v>
      </c>
      <c r="Z153" s="113">
        <f t="shared" si="141"/>
        <v>17.790123341888297</v>
      </c>
      <c r="AA153" s="17">
        <v>7543.101924099999</v>
      </c>
      <c r="AB153" s="17">
        <v>7363.9545277</v>
      </c>
      <c r="AC153" s="113">
        <f t="shared" si="142"/>
        <v>-2.37498310645424</v>
      </c>
      <c r="AD153" s="114">
        <f>(AB153/AB$181)*100</f>
        <v>0.42958212873300566</v>
      </c>
    </row>
    <row r="154" spans="1:30" ht="12.75">
      <c r="A154" s="9"/>
      <c r="B154" s="106" t="s">
        <v>57</v>
      </c>
      <c r="C154" s="17">
        <v>10.2214329</v>
      </c>
      <c r="D154" s="17">
        <v>9.221251984</v>
      </c>
      <c r="E154" s="113">
        <f t="shared" si="135"/>
        <v>-9.785134097979547</v>
      </c>
      <c r="F154" s="17">
        <v>40.3112729</v>
      </c>
      <c r="G154" s="17">
        <v>53.173431584</v>
      </c>
      <c r="H154" s="113">
        <f t="shared" si="136"/>
        <v>31.90710131110745</v>
      </c>
      <c r="I154" s="114">
        <f>(G154/G$182)*100</f>
        <v>0.0490490344090873</v>
      </c>
      <c r="J154" s="104">
        <v>0</v>
      </c>
      <c r="K154" s="104">
        <v>0</v>
      </c>
      <c r="L154" s="115" t="s">
        <v>54</v>
      </c>
      <c r="M154" s="104">
        <v>0</v>
      </c>
      <c r="N154" s="104">
        <v>2</v>
      </c>
      <c r="O154" s="115" t="s">
        <v>54</v>
      </c>
      <c r="P154" s="114">
        <f>(N154/N$182)*100</f>
        <v>0.11567379988432619</v>
      </c>
      <c r="Q154" s="104">
        <v>3962</v>
      </c>
      <c r="R154" s="104">
        <v>3687</v>
      </c>
      <c r="S154" s="113">
        <f t="shared" si="139"/>
        <v>-6.940938919737507</v>
      </c>
      <c r="T154" s="104">
        <v>22736</v>
      </c>
      <c r="U154" s="104">
        <v>24693</v>
      </c>
      <c r="V154" s="113">
        <f t="shared" si="140"/>
        <v>8.607494722026741</v>
      </c>
      <c r="W154" s="114">
        <f>(U154/U$182)*100</f>
        <v>0.024221874370310228</v>
      </c>
      <c r="X154" s="17">
        <v>416.7568</v>
      </c>
      <c r="Y154" s="17">
        <v>416.0971</v>
      </c>
      <c r="Z154" s="113">
        <f t="shared" si="141"/>
        <v>-0.1582937578942891</v>
      </c>
      <c r="AA154" s="17">
        <v>1857.0123999999998</v>
      </c>
      <c r="AB154" s="17">
        <v>2385.607</v>
      </c>
      <c r="AC154" s="113">
        <f t="shared" si="142"/>
        <v>28.46478569556133</v>
      </c>
      <c r="AD154" s="114">
        <f>(AB154/AB$182)*100</f>
        <v>0.2686291086885772</v>
      </c>
    </row>
    <row r="155" spans="1:30" ht="12.75">
      <c r="A155" s="9"/>
      <c r="B155" s="106" t="s">
        <v>58</v>
      </c>
      <c r="C155" s="17">
        <v>0.551210734</v>
      </c>
      <c r="D155" s="17">
        <v>0.21660143199999995</v>
      </c>
      <c r="E155" s="113">
        <f t="shared" si="135"/>
        <v>-60.704424163118716</v>
      </c>
      <c r="F155" s="17">
        <v>2.329844649</v>
      </c>
      <c r="G155" s="17">
        <v>2.252543502</v>
      </c>
      <c r="H155" s="113">
        <f t="shared" si="136"/>
        <v>-3.3178670102823675</v>
      </c>
      <c r="I155" s="114">
        <f>(G155/G$183)*100</f>
        <v>0.058288750220975766</v>
      </c>
      <c r="J155" s="104">
        <v>0</v>
      </c>
      <c r="K155" s="104">
        <v>0</v>
      </c>
      <c r="L155" s="115" t="s">
        <v>54</v>
      </c>
      <c r="M155" s="104">
        <v>0</v>
      </c>
      <c r="N155" s="104">
        <v>0</v>
      </c>
      <c r="O155" s="115" t="s">
        <v>54</v>
      </c>
      <c r="P155" s="114">
        <f>(N155/N$183)*100</f>
        <v>0</v>
      </c>
      <c r="Q155" s="104">
        <v>346</v>
      </c>
      <c r="R155" s="104">
        <v>111</v>
      </c>
      <c r="S155" s="113">
        <f t="shared" si="139"/>
        <v>-67.91907514450867</v>
      </c>
      <c r="T155" s="104">
        <v>1642</v>
      </c>
      <c r="U155" s="104">
        <v>1448</v>
      </c>
      <c r="V155" s="113">
        <f t="shared" si="140"/>
        <v>-11.814859926918391</v>
      </c>
      <c r="W155" s="114">
        <f>(U155/U$183)*100</f>
        <v>0.017607003891050584</v>
      </c>
      <c r="X155" s="17">
        <v>76.7709</v>
      </c>
      <c r="Y155" s="17">
        <v>29.859899999999996</v>
      </c>
      <c r="Z155" s="113">
        <f t="shared" si="141"/>
        <v>-61.10518438627136</v>
      </c>
      <c r="AA155" s="17">
        <v>341.68789999999996</v>
      </c>
      <c r="AB155" s="17">
        <v>323.45349999999996</v>
      </c>
      <c r="AC155" s="113">
        <f t="shared" si="142"/>
        <v>-5.336565912928141</v>
      </c>
      <c r="AD155" s="114">
        <f>(AB155/AB$183)*100</f>
        <v>0.25726522906381705</v>
      </c>
    </row>
    <row r="156" spans="1:30" ht="15">
      <c r="A156" s="9"/>
      <c r="B156" s="107" t="s">
        <v>59</v>
      </c>
      <c r="C156" s="17">
        <v>2.6624895829999997</v>
      </c>
      <c r="D156" s="17">
        <v>2.035722047999996</v>
      </c>
      <c r="E156" s="113">
        <f t="shared" si="135"/>
        <v>-23.540656797379253</v>
      </c>
      <c r="F156" s="17">
        <v>15.309959961000118</v>
      </c>
      <c r="G156" s="17">
        <v>12.548290759999995</v>
      </c>
      <c r="H156" s="113">
        <f t="shared" si="136"/>
        <v>-18.038382909132817</v>
      </c>
      <c r="I156" s="114">
        <f>(G156/G$184)*100</f>
        <v>0.266052198955663</v>
      </c>
      <c r="J156" s="104">
        <v>1</v>
      </c>
      <c r="K156" s="104">
        <v>1</v>
      </c>
      <c r="L156" s="113">
        <f t="shared" si="137"/>
        <v>0</v>
      </c>
      <c r="M156" s="104">
        <v>8</v>
      </c>
      <c r="N156" s="104">
        <v>6</v>
      </c>
      <c r="O156" s="113">
        <f t="shared" si="138"/>
        <v>-25</v>
      </c>
      <c r="P156" s="114">
        <f>(N156/N$184)*100</f>
        <v>0.019301914106482226</v>
      </c>
      <c r="Q156" s="104">
        <v>88634</v>
      </c>
      <c r="R156" s="104">
        <v>205283</v>
      </c>
      <c r="S156" s="113">
        <f t="shared" si="139"/>
        <v>131.60750953358755</v>
      </c>
      <c r="T156" s="104">
        <v>395973</v>
      </c>
      <c r="U156" s="104">
        <v>640368</v>
      </c>
      <c r="V156" s="113">
        <f t="shared" si="140"/>
        <v>61.720117280723684</v>
      </c>
      <c r="W156" s="114">
        <f>(U156/U$184)*100</f>
        <v>0.5593516667935986</v>
      </c>
      <c r="X156" s="17">
        <v>1858.2280037</v>
      </c>
      <c r="Y156" s="17">
        <v>4073.7986355000003</v>
      </c>
      <c r="Z156" s="113">
        <f t="shared" si="141"/>
        <v>119.23028968396126</v>
      </c>
      <c r="AA156" s="17">
        <v>15431.249730900003</v>
      </c>
      <c r="AB156" s="17">
        <v>13732.716717000001</v>
      </c>
      <c r="AC156" s="113">
        <f t="shared" si="142"/>
        <v>-11.007099512483475</v>
      </c>
      <c r="AD156" s="114">
        <f>(AB156/AB$184)*100</f>
        <v>0.874641853520046</v>
      </c>
    </row>
    <row r="157" spans="1:30" ht="12.75">
      <c r="A157" s="9"/>
      <c r="B157" s="27"/>
      <c r="C157" s="17"/>
      <c r="D157" s="17"/>
      <c r="E157" s="113"/>
      <c r="F157" s="17"/>
      <c r="G157" s="17"/>
      <c r="H157" s="113"/>
      <c r="I157" s="114"/>
      <c r="J157" s="104"/>
      <c r="K157" s="104"/>
      <c r="L157" s="113"/>
      <c r="M157" s="104"/>
      <c r="N157" s="104"/>
      <c r="O157" s="113"/>
      <c r="P157" s="114"/>
      <c r="Q157" s="104"/>
      <c r="R157" s="104"/>
      <c r="S157" s="113"/>
      <c r="T157" s="104"/>
      <c r="U157" s="104"/>
      <c r="V157" s="113"/>
      <c r="W157" s="114"/>
      <c r="X157" s="17"/>
      <c r="Y157" s="17"/>
      <c r="Z157" s="113"/>
      <c r="AA157" s="17"/>
      <c r="AB157" s="17"/>
      <c r="AC157" s="113"/>
      <c r="AD157" s="114"/>
    </row>
    <row r="158" spans="1:30" s="26" customFormat="1" ht="15">
      <c r="A158" s="21">
        <v>23</v>
      </c>
      <c r="B158" s="108" t="s">
        <v>82</v>
      </c>
      <c r="C158" s="13">
        <f>C159+C160+C161+C162+C163</f>
        <v>352.613287787</v>
      </c>
      <c r="D158" s="13">
        <f>D159+D160+D161+D162+D163</f>
        <v>596.4433008159999</v>
      </c>
      <c r="E158" s="111">
        <f aca="true" t="shared" si="143" ref="E158:E163">((D158-C158)/C158)*100</f>
        <v>69.14941140173032</v>
      </c>
      <c r="F158" s="13">
        <f>F159+F160+F161+F162+F163</f>
        <v>1489.0124228490001</v>
      </c>
      <c r="G158" s="13">
        <f>G159+G160+G161+G162+G163</f>
        <v>2475.900812847999</v>
      </c>
      <c r="H158" s="111">
        <f aca="true" t="shared" si="144" ref="H158:H163">((G158-F158)/F158)*100</f>
        <v>66.27804945446574</v>
      </c>
      <c r="I158" s="112">
        <f>(G158/G$179)*100</f>
        <v>1.1533366656537556</v>
      </c>
      <c r="J158" s="24">
        <f>J159+J160+J161+J162+J163</f>
        <v>50811</v>
      </c>
      <c r="K158" s="24">
        <f>K159+K160+K161+K162+K163</f>
        <v>75093</v>
      </c>
      <c r="L158" s="111">
        <f aca="true" t="shared" si="145" ref="L158:L163">((K158-J158)/J158)*100</f>
        <v>47.78886461592962</v>
      </c>
      <c r="M158" s="24">
        <f>M159+M160+M161+M162+M163</f>
        <v>222740</v>
      </c>
      <c r="N158" s="24">
        <f>N159+N160+N161+N162+N163</f>
        <v>349798</v>
      </c>
      <c r="O158" s="111">
        <f aca="true" t="shared" si="146" ref="O158:O163">((N158-M158)/M158)*100</f>
        <v>57.04318936877076</v>
      </c>
      <c r="P158" s="112">
        <f>(N158/N$179)*100</f>
        <v>1.219326172382892</v>
      </c>
      <c r="Q158" s="24">
        <f>Q159+Q160+Q161+Q162+Q163</f>
        <v>5747</v>
      </c>
      <c r="R158" s="24">
        <f>R159+R160+R161+R162+R163</f>
        <v>14421</v>
      </c>
      <c r="S158" s="111">
        <f aca="true" t="shared" si="147" ref="S158:S163">((R158-Q158)/Q158)*100</f>
        <v>150.93092048025056</v>
      </c>
      <c r="T158" s="24">
        <f>T159+T160+T161+T162+T163</f>
        <v>116234</v>
      </c>
      <c r="U158" s="24">
        <f>U159+U160+U161+U162+U163</f>
        <v>155191</v>
      </c>
      <c r="V158" s="111">
        <f aca="true" t="shared" si="148" ref="V158:V163">((U158-T158)/T158)*100</f>
        <v>33.51601080578832</v>
      </c>
      <c r="W158" s="112">
        <f>(U158/U$179)*100</f>
        <v>0.06908031097717794</v>
      </c>
      <c r="X158" s="13">
        <f>X159+X160+X161+X162+X163</f>
        <v>13818.697037000002</v>
      </c>
      <c r="Y158" s="13">
        <f>Y159+Y160+Y161+Y162+Y163</f>
        <v>25741.623829913995</v>
      </c>
      <c r="Z158" s="111">
        <f aca="true" t="shared" si="149" ref="Z158:Z163">((Y158-X158)/X158)*100</f>
        <v>86.28112159192706</v>
      </c>
      <c r="AA158" s="13">
        <f>AA159+AA160+AA161+AA162+AA163</f>
        <v>60378.8436691</v>
      </c>
      <c r="AB158" s="13">
        <f>AB159+AB160+AB161+AB162+AB163</f>
        <v>135717.83958966896</v>
      </c>
      <c r="AC158" s="111">
        <f aca="true" t="shared" si="150" ref="AC158:AC163">((AB158-AA158)/AA158)*100</f>
        <v>124.77714269166287</v>
      </c>
      <c r="AD158" s="112">
        <f>(AB158/AB$179)*100</f>
        <v>3.1317997616645457</v>
      </c>
    </row>
    <row r="159" spans="1:30" ht="15" customHeight="1">
      <c r="A159" s="9"/>
      <c r="B159" s="106" t="s">
        <v>55</v>
      </c>
      <c r="C159" s="17">
        <v>2.1123021</v>
      </c>
      <c r="D159" s="17">
        <v>61.012557699999995</v>
      </c>
      <c r="E159" s="113">
        <f t="shared" si="143"/>
        <v>2788.4390021673507</v>
      </c>
      <c r="F159" s="17">
        <v>6.6434194</v>
      </c>
      <c r="G159" s="17">
        <v>131.87443369999997</v>
      </c>
      <c r="H159" s="113">
        <f t="shared" si="144"/>
        <v>1885.0385134498656</v>
      </c>
      <c r="I159" s="114">
        <f>(G159/G$180)*100</f>
        <v>0.4164371568761831</v>
      </c>
      <c r="J159" s="104">
        <v>38</v>
      </c>
      <c r="K159" s="104">
        <v>623</v>
      </c>
      <c r="L159" s="113">
        <f t="shared" si="145"/>
        <v>1539.4736842105265</v>
      </c>
      <c r="M159" s="104">
        <v>185</v>
      </c>
      <c r="N159" s="104">
        <v>1409</v>
      </c>
      <c r="O159" s="113">
        <f t="shared" si="146"/>
        <v>661.6216216216217</v>
      </c>
      <c r="P159" s="114">
        <f>(N159/N$180)*100</f>
        <v>0.10155050101370319</v>
      </c>
      <c r="Q159" s="104">
        <v>0</v>
      </c>
      <c r="R159" s="104">
        <v>0</v>
      </c>
      <c r="S159" s="115" t="s">
        <v>54</v>
      </c>
      <c r="T159" s="104">
        <v>0</v>
      </c>
      <c r="U159" s="104">
        <v>0</v>
      </c>
      <c r="V159" s="115" t="s">
        <v>54</v>
      </c>
      <c r="W159" s="115" t="s">
        <v>54</v>
      </c>
      <c r="X159" s="17">
        <v>1.9647499999999996</v>
      </c>
      <c r="Y159" s="17">
        <v>61.434265</v>
      </c>
      <c r="Z159" s="113">
        <f t="shared" si="149"/>
        <v>3026.8235144420414</v>
      </c>
      <c r="AA159" s="17">
        <v>12.699625000000001</v>
      </c>
      <c r="AB159" s="17">
        <v>134.231579</v>
      </c>
      <c r="AC159" s="113">
        <f t="shared" si="150"/>
        <v>956.9727767552191</v>
      </c>
      <c r="AD159" s="114">
        <f>(AB159/AB$180)*100</f>
        <v>0.37878772391519905</v>
      </c>
    </row>
    <row r="160" spans="1:30" s="29" customFormat="1" ht="12.75">
      <c r="A160" s="9"/>
      <c r="B160" s="106" t="s">
        <v>56</v>
      </c>
      <c r="C160" s="17">
        <v>336.413573635</v>
      </c>
      <c r="D160" s="17">
        <v>511.649436516</v>
      </c>
      <c r="E160" s="113">
        <f t="shared" si="143"/>
        <v>52.08941511709821</v>
      </c>
      <c r="F160" s="17">
        <v>1396.728460452</v>
      </c>
      <c r="G160" s="17">
        <v>2218.8856557049994</v>
      </c>
      <c r="H160" s="113">
        <f t="shared" si="144"/>
        <v>58.86306598112409</v>
      </c>
      <c r="I160" s="114">
        <f>(G160/G$181)*100</f>
        <v>3.3611383716977796</v>
      </c>
      <c r="J160" s="104">
        <v>50765</v>
      </c>
      <c r="K160" s="104">
        <v>74446</v>
      </c>
      <c r="L160" s="113">
        <f t="shared" si="145"/>
        <v>46.64828129616862</v>
      </c>
      <c r="M160" s="104">
        <v>222476</v>
      </c>
      <c r="N160" s="104">
        <v>348268</v>
      </c>
      <c r="O160" s="113">
        <f t="shared" si="146"/>
        <v>56.541829231018184</v>
      </c>
      <c r="P160" s="114">
        <f>(N160/N$181)*100</f>
        <v>1.277404129127017</v>
      </c>
      <c r="Q160" s="104">
        <v>0</v>
      </c>
      <c r="R160" s="104">
        <v>0</v>
      </c>
      <c r="S160" s="115" t="s">
        <v>54</v>
      </c>
      <c r="T160" s="104">
        <v>0</v>
      </c>
      <c r="U160" s="104">
        <v>0</v>
      </c>
      <c r="V160" s="115" t="s">
        <v>54</v>
      </c>
      <c r="W160" s="115" t="s">
        <v>54</v>
      </c>
      <c r="X160" s="17">
        <v>13788.336087000001</v>
      </c>
      <c r="Y160" s="17">
        <v>24237.108877999995</v>
      </c>
      <c r="Z160" s="113">
        <f t="shared" si="149"/>
        <v>75.77979478503839</v>
      </c>
      <c r="AA160" s="17">
        <v>59719.86148299999</v>
      </c>
      <c r="AB160" s="17">
        <v>126566.34073899998</v>
      </c>
      <c r="AC160" s="113">
        <f t="shared" si="150"/>
        <v>111.93341309913902</v>
      </c>
      <c r="AD160" s="114">
        <f>(AB160/AB$181)*100</f>
        <v>7.383347884086983</v>
      </c>
    </row>
    <row r="161" spans="1:30" s="29" customFormat="1" ht="12.75">
      <c r="A161" s="9"/>
      <c r="B161" s="106" t="s">
        <v>57</v>
      </c>
      <c r="C161" s="17">
        <v>0.0031289</v>
      </c>
      <c r="D161" s="17">
        <v>8.004264909000002</v>
      </c>
      <c r="E161" s="113">
        <f t="shared" si="143"/>
        <v>255717.2172009333</v>
      </c>
      <c r="F161" s="17">
        <v>0.004590026</v>
      </c>
      <c r="G161" s="17">
        <v>32.07927251300001</v>
      </c>
      <c r="H161" s="113">
        <f t="shared" si="144"/>
        <v>698790.8671323432</v>
      </c>
      <c r="I161" s="114">
        <f>(G161/G$182)*100</f>
        <v>0.02959104376822056</v>
      </c>
      <c r="J161" s="104">
        <v>0</v>
      </c>
      <c r="K161" s="104">
        <v>0</v>
      </c>
      <c r="L161" s="115" t="s">
        <v>54</v>
      </c>
      <c r="M161" s="104">
        <v>0</v>
      </c>
      <c r="N161" s="104">
        <v>7</v>
      </c>
      <c r="O161" s="115" t="s">
        <v>54</v>
      </c>
      <c r="P161" s="114">
        <f>(N161/N$182)*100</f>
        <v>0.4048582995951417</v>
      </c>
      <c r="Q161" s="104">
        <v>2</v>
      </c>
      <c r="R161" s="104">
        <v>6576</v>
      </c>
      <c r="S161" s="113">
        <f t="shared" si="147"/>
        <v>328700</v>
      </c>
      <c r="T161" s="104">
        <v>3</v>
      </c>
      <c r="U161" s="104">
        <v>34336</v>
      </c>
      <c r="V161" s="113">
        <f t="shared" si="148"/>
        <v>1144433.3333333335</v>
      </c>
      <c r="W161" s="114">
        <f>(U161/U$182)*100</f>
        <v>0.03368089249499746</v>
      </c>
      <c r="X161" s="17">
        <v>0.1285</v>
      </c>
      <c r="Y161" s="17">
        <v>615.60859421</v>
      </c>
      <c r="Z161" s="113">
        <f t="shared" si="149"/>
        <v>478972.83596108947</v>
      </c>
      <c r="AA161" s="17">
        <v>-0.1435</v>
      </c>
      <c r="AB161" s="17">
        <v>2790.3846811000003</v>
      </c>
      <c r="AC161" s="113">
        <f t="shared" si="150"/>
        <v>-1944618.9415331017</v>
      </c>
      <c r="AD161" s="114">
        <f>(AB161/AB$182)*100</f>
        <v>0.314208731690573</v>
      </c>
    </row>
    <row r="162" spans="1:30" s="29" customFormat="1" ht="12.75">
      <c r="A162" s="9"/>
      <c r="B162" s="106" t="s">
        <v>58</v>
      </c>
      <c r="C162" s="17">
        <v>14.014581134</v>
      </c>
      <c r="D162" s="17">
        <v>15.113070195</v>
      </c>
      <c r="E162" s="113">
        <f t="shared" si="143"/>
        <v>7.8381868890467015</v>
      </c>
      <c r="F162" s="17">
        <v>85.19475304799998</v>
      </c>
      <c r="G162" s="17">
        <v>87.058410102</v>
      </c>
      <c r="H162" s="113">
        <f t="shared" si="144"/>
        <v>2.187525624905566</v>
      </c>
      <c r="I162" s="114">
        <f>(G162/G$183)*100</f>
        <v>2.252798188609967</v>
      </c>
      <c r="J162" s="104">
        <v>5</v>
      </c>
      <c r="K162" s="104">
        <v>4</v>
      </c>
      <c r="L162" s="113">
        <f t="shared" si="145"/>
        <v>-20</v>
      </c>
      <c r="M162" s="104">
        <v>64</v>
      </c>
      <c r="N162" s="104">
        <v>67</v>
      </c>
      <c r="O162" s="113">
        <f t="shared" si="146"/>
        <v>4.6875</v>
      </c>
      <c r="P162" s="114">
        <f>(N162/N$183)*100</f>
        <v>1.7715494447382338</v>
      </c>
      <c r="Q162" s="104">
        <v>800</v>
      </c>
      <c r="R162" s="104">
        <v>2684</v>
      </c>
      <c r="S162" s="113">
        <f t="shared" si="147"/>
        <v>235.5</v>
      </c>
      <c r="T162" s="104">
        <v>64537</v>
      </c>
      <c r="U162" s="104">
        <v>63601</v>
      </c>
      <c r="V162" s="113">
        <f t="shared" si="148"/>
        <v>-1.4503308179803833</v>
      </c>
      <c r="W162" s="114">
        <f>(U162/U$183)*100</f>
        <v>0.7733584630350194</v>
      </c>
      <c r="X162" s="17">
        <v>0.5327</v>
      </c>
      <c r="Y162" s="17">
        <v>0.26839999999999997</v>
      </c>
      <c r="Z162" s="113">
        <f t="shared" si="149"/>
        <v>-49.615168012014266</v>
      </c>
      <c r="AA162" s="17">
        <v>29.585700000000003</v>
      </c>
      <c r="AB162" s="17">
        <v>28.950600000000005</v>
      </c>
      <c r="AC162" s="113">
        <f t="shared" si="150"/>
        <v>-2.1466451697948594</v>
      </c>
      <c r="AD162" s="114">
        <f>(AB162/AB$183)*100</f>
        <v>0.023026440401896855</v>
      </c>
    </row>
    <row r="163" spans="1:30" s="29" customFormat="1" ht="15">
      <c r="A163" s="9"/>
      <c r="B163" s="107" t="s">
        <v>59</v>
      </c>
      <c r="C163" s="17">
        <v>0.06970201800000576</v>
      </c>
      <c r="D163" s="17">
        <v>0.6639714959999949</v>
      </c>
      <c r="E163" s="113">
        <f t="shared" si="143"/>
        <v>852.5857572731109</v>
      </c>
      <c r="F163" s="17">
        <v>0.44119992300000566</v>
      </c>
      <c r="G163" s="17">
        <v>6.003040828000007</v>
      </c>
      <c r="H163" s="113">
        <f t="shared" si="144"/>
        <v>1260.616925583627</v>
      </c>
      <c r="I163" s="114">
        <f>(G163/G$184)*100</f>
        <v>0.12727806864351193</v>
      </c>
      <c r="J163" s="104">
        <v>3</v>
      </c>
      <c r="K163" s="104">
        <v>20</v>
      </c>
      <c r="L163" s="113">
        <f t="shared" si="145"/>
        <v>566.6666666666667</v>
      </c>
      <c r="M163" s="104">
        <v>15</v>
      </c>
      <c r="N163" s="104">
        <v>47</v>
      </c>
      <c r="O163" s="113">
        <f t="shared" si="146"/>
        <v>213.33333333333334</v>
      </c>
      <c r="P163" s="114">
        <f>(N163/N$184)*100</f>
        <v>0.1511983271674441</v>
      </c>
      <c r="Q163" s="104">
        <v>4945</v>
      </c>
      <c r="R163" s="104">
        <v>5161</v>
      </c>
      <c r="S163" s="113">
        <f t="shared" si="147"/>
        <v>4.3680485338725985</v>
      </c>
      <c r="T163" s="104">
        <v>51694</v>
      </c>
      <c r="U163" s="104">
        <v>57254</v>
      </c>
      <c r="V163" s="113">
        <f t="shared" si="148"/>
        <v>10.755600263086624</v>
      </c>
      <c r="W163" s="114">
        <f>(U163/U$184)*100</f>
        <v>0.050010494482236295</v>
      </c>
      <c r="X163" s="17">
        <v>27.735</v>
      </c>
      <c r="Y163" s="17">
        <v>827.203692704</v>
      </c>
      <c r="Z163" s="113">
        <f t="shared" si="149"/>
        <v>2882.5263843663242</v>
      </c>
      <c r="AA163" s="17">
        <v>616.8403611</v>
      </c>
      <c r="AB163" s="17">
        <v>6197.931990569</v>
      </c>
      <c r="AC163" s="113">
        <f t="shared" si="150"/>
        <v>904.7870375272367</v>
      </c>
      <c r="AD163" s="114">
        <f>(AB163/AB$184)*100</f>
        <v>0.3947486018925688</v>
      </c>
    </row>
    <row r="164" spans="1:30" s="29" customFormat="1" ht="12.75">
      <c r="A164" s="9"/>
      <c r="B164" s="27"/>
      <c r="C164" s="17"/>
      <c r="D164" s="17"/>
      <c r="E164" s="113"/>
      <c r="F164" s="17"/>
      <c r="G164" s="17"/>
      <c r="H164" s="113"/>
      <c r="I164" s="114"/>
      <c r="J164" s="104"/>
      <c r="K164" s="104"/>
      <c r="L164" s="113"/>
      <c r="M164" s="104"/>
      <c r="N164" s="104"/>
      <c r="O164" s="113"/>
      <c r="P164" s="114"/>
      <c r="Q164" s="104"/>
      <c r="R164" s="104"/>
      <c r="S164" s="113"/>
      <c r="T164" s="104"/>
      <c r="U164" s="104"/>
      <c r="V164" s="113"/>
      <c r="W164" s="114"/>
      <c r="X164" s="17"/>
      <c r="Y164" s="17"/>
      <c r="Z164" s="113"/>
      <c r="AA164" s="17"/>
      <c r="AB164" s="17"/>
      <c r="AC164" s="113"/>
      <c r="AD164" s="114"/>
    </row>
    <row r="165" spans="1:30" s="28" customFormat="1" ht="15">
      <c r="A165" s="23"/>
      <c r="B165" s="108" t="s">
        <v>83</v>
      </c>
      <c r="C165" s="13">
        <f>C166+C167+C168+C169+C170</f>
        <v>10423.151581073847</v>
      </c>
      <c r="D165" s="13">
        <f>D166+D167+D168+D169+D170</f>
        <v>12682.482328043501</v>
      </c>
      <c r="E165" s="111">
        <f aca="true" t="shared" si="151" ref="E165:E170">((D165-C165)/C165)*100</f>
        <v>21.67608068822583</v>
      </c>
      <c r="F165" s="13">
        <f>F166+F167+F168+F169+F170</f>
        <v>59314.553586928654</v>
      </c>
      <c r="G165" s="13">
        <f>G166+G167+G168+G169+G170</f>
        <v>72481.17297021947</v>
      </c>
      <c r="H165" s="111">
        <f aca="true" t="shared" si="152" ref="H165:H170">((G165-F165)/F165)*100</f>
        <v>22.197957477660914</v>
      </c>
      <c r="I165" s="112">
        <f>(G165/G$179)*100</f>
        <v>33.763547361167305</v>
      </c>
      <c r="J165" s="24">
        <f>J166+J167+J168+J169+J170</f>
        <v>1107187</v>
      </c>
      <c r="K165" s="24">
        <f>K166+K167+K168+K169+K170</f>
        <v>1142661</v>
      </c>
      <c r="L165" s="111">
        <f aca="true" t="shared" si="153" ref="L165:L170">((K165-J165)/J165)*100</f>
        <v>3.2039754802034346</v>
      </c>
      <c r="M165" s="24">
        <f>M166+M167+M168+M169+M170</f>
        <v>6860602</v>
      </c>
      <c r="N165" s="24">
        <f>N166+N167+N168+N169+N170</f>
        <v>7254556</v>
      </c>
      <c r="O165" s="111">
        <f aca="true" t="shared" si="154" ref="O165:O170">((N165-M165)/M165)*100</f>
        <v>5.742265766182035</v>
      </c>
      <c r="P165" s="112">
        <f>(N165/N$179)*100</f>
        <v>25.287937609184</v>
      </c>
      <c r="Q165" s="24">
        <f>Q166+Q167+Q168+Q169+Q170</f>
        <v>19246949</v>
      </c>
      <c r="R165" s="24">
        <f>R166+R167+R168+R169+R170</f>
        <v>24132872</v>
      </c>
      <c r="S165" s="111">
        <f aca="true" t="shared" si="155" ref="S165:S170">((R165-Q165)/Q165)*100</f>
        <v>25.385441609472753</v>
      </c>
      <c r="T165" s="24">
        <f>T166+T167+T168+T169+T170</f>
        <v>125590537</v>
      </c>
      <c r="U165" s="24">
        <f>U166+U167+U168+U169+U170</f>
        <v>168352325</v>
      </c>
      <c r="V165" s="111">
        <f aca="true" t="shared" si="156" ref="V165:V170">((U165-T165)/T165)*100</f>
        <v>34.04857485401149</v>
      </c>
      <c r="W165" s="112">
        <f>(U165/U$179)*100</f>
        <v>74.93882354473475</v>
      </c>
      <c r="X165" s="13">
        <f>X166+X167+X168+X169+X170</f>
        <v>375208.0405705472</v>
      </c>
      <c r="Y165" s="13">
        <f>Y166+Y167+Y168+Y169+Y170</f>
        <v>451914.8143799406</v>
      </c>
      <c r="Z165" s="111">
        <f aca="true" t="shared" si="157" ref="Z165:Z170">((Y165-X165)/X165)*100</f>
        <v>20.443797977450558</v>
      </c>
      <c r="AA165" s="13">
        <f>AA166+AA167+AA168+AA169+AA170</f>
        <v>2650203.0507644294</v>
      </c>
      <c r="AB165" s="13">
        <f>AB166+AB167+AB168+AB169+AB170</f>
        <v>3259324.0633578766</v>
      </c>
      <c r="AC165" s="111">
        <f aca="true" t="shared" si="158" ref="AC165:AC170">((AB165-AA165)/AA165)*100</f>
        <v>22.983937491799026</v>
      </c>
      <c r="AD165" s="112">
        <f>(AB165/AB$179)*100</f>
        <v>75.21155918539047</v>
      </c>
    </row>
    <row r="166" spans="1:30" ht="12.75">
      <c r="A166" s="8"/>
      <c r="B166" s="106" t="s">
        <v>55</v>
      </c>
      <c r="C166" s="14">
        <f>C5+C12+C19+C26+C33+C40+C47+C54+C61+C68+C75+C82+C89+C96+C103+C110+C117+C124+C131+C138+C145+C152+C159</f>
        <v>1151.1263973260043</v>
      </c>
      <c r="D166" s="14">
        <f>D5+D12+D19+D26+D33+D40+D47+D54+D61+D68+D75+D82+D89+D96+D103+D110+D117+D124+D131+D138+D145+D152+D159</f>
        <v>1186.1416355438319</v>
      </c>
      <c r="E166" s="113">
        <f t="shared" si="151"/>
        <v>3.0418239299494667</v>
      </c>
      <c r="F166" s="14">
        <f>F5+F12+F19+F26+F33+F40+F47+F54+F61+F68+F75+F82+F89+F96+F103+F110+F117+F124+F131+F138+F145+F152+F159</f>
        <v>5218.323081678583</v>
      </c>
      <c r="G166" s="14">
        <f>G5+G12+G19+G26+G33+G40+G47+G54+G61+G68+G75+G82+G89+G96+G103+G110+G117+G124+G131+G138+G145+G152+G159</f>
        <v>7273.761087489232</v>
      </c>
      <c r="H166" s="113">
        <f t="shared" si="152"/>
        <v>39.38886062894891</v>
      </c>
      <c r="I166" s="114">
        <f>(G166/G$180)*100</f>
        <v>22.96930725754942</v>
      </c>
      <c r="J166" s="15">
        <f>J5+J12+J19+J26+J33+J40+J47+J54+J61+J68+J75+J82+J89+J96+J103+J110+J117+J124+J131+J138+J145+J152+J159</f>
        <v>80570</v>
      </c>
      <c r="K166" s="15">
        <f>K5+K12+K19+K26+K33+K40+K47+K54+K61+K68+K75+K82+K89+K96+K103+K110+K117+K124+K131+K138+K145+K152+K159</f>
        <v>39318</v>
      </c>
      <c r="L166" s="113">
        <f t="shared" si="153"/>
        <v>-51.20019858508129</v>
      </c>
      <c r="M166" s="15">
        <f>M5+M12+M19+M26+M33+M40+M47+M54+M61+M68+M75+M82+M89+M96+M103+M110+M117+M124+M131+M138+M145+M152+M159</f>
        <v>277307</v>
      </c>
      <c r="N166" s="15">
        <f>N5+N12+N19+N26+N33+N40+N47+N54+N61+N68+N75+N82+N89+N96+N103+N110+N117+N124+N131+N138+N145+N152+N159</f>
        <v>259949</v>
      </c>
      <c r="O166" s="113">
        <f t="shared" si="154"/>
        <v>-6.259488581247498</v>
      </c>
      <c r="P166" s="114">
        <f>(N166/N$180)*100</f>
        <v>18.735238600433735</v>
      </c>
      <c r="Q166" s="15">
        <f>Q5+Q12+Q19+Q26+Q33+Q40+Q47+Q54+Q61+Q68+Q75+Q82+Q89+Q96+Q103+Q110+Q117+Q124+Q131+Q138+Q145+Q152+Q159</f>
        <v>0</v>
      </c>
      <c r="R166" s="15">
        <f>R5+R12+R19+R26+R33+R40+R47+R54+R61+R68+R75+R82+R89+R96+R103+R110+R117+R124+R131+R138+R145+R152+R159</f>
        <v>0</v>
      </c>
      <c r="S166" s="115" t="s">
        <v>54</v>
      </c>
      <c r="T166" s="15">
        <f>T5+T12+T19+T26+T33+T40+T47+T54+T61+T68+T75+T82+T89+T96+T103+T110+T117+T124+T131+T138+T145+T152+T159</f>
        <v>0</v>
      </c>
      <c r="U166" s="15">
        <f>U5+U12+U19+U26+U33+U40+U47+U54+U61+U68+U75+U82+U89+U96+U103+U110+U117+U124+U131+U138+U145+U152+U159</f>
        <v>0</v>
      </c>
      <c r="V166" s="115" t="s">
        <v>54</v>
      </c>
      <c r="W166" s="115" t="s">
        <v>54</v>
      </c>
      <c r="X166" s="14">
        <f>X5+X12+X19+X26+X33+X40+X47+X54+X61+X68+X75+X82+X89+X96+X103+X110+X117+X124+X131+X138+X145+X152+X159</f>
        <v>4260.501391142002</v>
      </c>
      <c r="Y166" s="14">
        <f>Y5+Y12+Y19+Y26+Y33+Y40+Y47+Y54+Y61+Y68+Y75+Y82+Y89+Y96+Y103+Y110+Y117+Y124+Y131+Y138+Y145+Y152+Y159</f>
        <v>2997.829847420009</v>
      </c>
      <c r="Z166" s="113">
        <f t="shared" si="157"/>
        <v>-29.636688919928766</v>
      </c>
      <c r="AA166" s="14">
        <f>AA5+AA12+AA19+AA26+AA33+AA40+AA47+AA54+AA61+AA68+AA75+AA82+AA89+AA96+AA103+AA110+AA117+AA124+AA131+AA138+AA145+AA152+AA159</f>
        <v>23169.190994637003</v>
      </c>
      <c r="AB166" s="14">
        <f>AB5+AB12+AB19+AB26+AB33+AB40+AB47+AB54+AB61+AB68+AB75+AB82+AB89+AB96+AB103+AB110+AB117+AB124+AB131+AB138+AB145+AB152+AB159</f>
        <v>21065.310548271</v>
      </c>
      <c r="AC166" s="113">
        <f t="shared" si="158"/>
        <v>-9.080508882908294</v>
      </c>
      <c r="AD166" s="114">
        <f>(AB166/AB$180)*100</f>
        <v>59.444141949238386</v>
      </c>
    </row>
    <row r="167" spans="1:30" ht="12.75">
      <c r="A167" s="8"/>
      <c r="B167" s="106" t="s">
        <v>56</v>
      </c>
      <c r="C167" s="14">
        <f aca="true" t="shared" si="159" ref="C167:D170">C6+C13+C20+C27+C34+C41+C48+C55+C62+C69+C76+C83+C90+C97+C104+C111+C118+C125+C132+C139+C146+C153+C160</f>
        <v>5751.667857826692</v>
      </c>
      <c r="D167" s="14">
        <f t="shared" si="159"/>
        <v>6833.4697047203845</v>
      </c>
      <c r="E167" s="113">
        <f t="shared" si="151"/>
        <v>18.808489530938576</v>
      </c>
      <c r="F167" s="14">
        <f aca="true" t="shared" si="160" ref="F167:G170">F6+F13+F20+F27+F34+F41+F48+F55+F62+F69+F76+F83+F90+F97+F104+F111+F118+F125+F132+F139+F146+F153+F160</f>
        <v>35147.496678335425</v>
      </c>
      <c r="G167" s="14">
        <f t="shared" si="160"/>
        <v>39397.27218468974</v>
      </c>
      <c r="H167" s="113">
        <f t="shared" si="152"/>
        <v>12.091260852081781</v>
      </c>
      <c r="I167" s="114">
        <f>(G167/G$181)*100</f>
        <v>59.67846199722673</v>
      </c>
      <c r="J167" s="15">
        <f aca="true" t="shared" si="161" ref="J167:K170">J6+J13+J20+J27+J34+J41+J48+J55+J62+J69+J76+J83+J90+J97+J104+J111+J118+J125+J132+J139+J146+J153+J160</f>
        <v>1025688</v>
      </c>
      <c r="K167" s="15">
        <f t="shared" si="161"/>
        <v>1102421</v>
      </c>
      <c r="L167" s="113">
        <f t="shared" si="153"/>
        <v>7.481124864481206</v>
      </c>
      <c r="M167" s="15">
        <f aca="true" t="shared" si="162" ref="M167:N170">M6+M13+M20+M27+M34+M41+M48+M55+M62+M69+M76+M83+M90+M97+M104+M111+M118+M125+M132+M139+M146+M153+M160</f>
        <v>6576132</v>
      </c>
      <c r="N167" s="15">
        <f t="shared" si="162"/>
        <v>6987362</v>
      </c>
      <c r="O167" s="113">
        <f t="shared" si="154"/>
        <v>6.253372043018601</v>
      </c>
      <c r="P167" s="114">
        <f>(N167/N$181)*100</f>
        <v>25.628783208635912</v>
      </c>
      <c r="Q167" s="15">
        <f aca="true" t="shared" si="163" ref="Q167:R170">Q6+Q13+Q20+Q27+Q34+Q41+Q48+Q55+Q62+Q69+Q76+Q83+Q90+Q97+Q104+Q111+Q118+Q125+Q132+Q139+Q146+Q153+Q160</f>
        <v>0</v>
      </c>
      <c r="R167" s="15">
        <f t="shared" si="163"/>
        <v>0</v>
      </c>
      <c r="S167" s="115" t="s">
        <v>54</v>
      </c>
      <c r="T167" s="15">
        <f aca="true" t="shared" si="164" ref="T167:U170">T6+T13+T20+T27+T34+T41+T48+T55+T62+T69+T76+T83+T90+T97+T104+T111+T118+T125+T132+T139+T146+T153+T160</f>
        <v>0</v>
      </c>
      <c r="U167" s="15">
        <f t="shared" si="164"/>
        <v>0</v>
      </c>
      <c r="V167" s="115" t="s">
        <v>54</v>
      </c>
      <c r="W167" s="115" t="s">
        <v>54</v>
      </c>
      <c r="X167" s="14">
        <f aca="true" t="shared" si="165" ref="X167:Y170">X6+X13+X20+X27+X34+X41+X48+X55+X62+X69+X76+X83+X90+X97+X104+X111+X118+X125+X132+X139+X146+X153+X160</f>
        <v>144624.81188385797</v>
      </c>
      <c r="Y167" s="14">
        <f t="shared" si="165"/>
        <v>183402.80771706588</v>
      </c>
      <c r="Z167" s="113">
        <f t="shared" si="157"/>
        <v>26.81282369746408</v>
      </c>
      <c r="AA167" s="14">
        <f aca="true" t="shared" si="166" ref="AA167:AB170">AA6+AA13+AA20+AA27+AA34+AA41+AA48+AA55+AA62+AA69+AA76+AA83+AA90+AA97+AA104+AA111+AA118+AA125+AA132+AA139+AA146+AA153+AA160</f>
        <v>867080.0750292498</v>
      </c>
      <c r="AB167" s="14">
        <f t="shared" si="166"/>
        <v>1153453.5536938235</v>
      </c>
      <c r="AC167" s="113">
        <f t="shared" si="158"/>
        <v>33.027339332519354</v>
      </c>
      <c r="AD167" s="114">
        <f>(AB167/AB$181)*100</f>
        <v>67.28762801651962</v>
      </c>
    </row>
    <row r="168" spans="1:30" ht="12.75">
      <c r="A168" s="8"/>
      <c r="B168" s="106" t="s">
        <v>57</v>
      </c>
      <c r="C168" s="14">
        <f t="shared" si="159"/>
        <v>3052.19423586335</v>
      </c>
      <c r="D168" s="14">
        <f t="shared" si="159"/>
        <v>3980.463054890478</v>
      </c>
      <c r="E168" s="113">
        <f t="shared" si="151"/>
        <v>30.41316336031137</v>
      </c>
      <c r="F168" s="14">
        <f t="shared" si="160"/>
        <v>15276.311323362357</v>
      </c>
      <c r="G168" s="14">
        <f t="shared" si="160"/>
        <v>21881.305041881373</v>
      </c>
      <c r="H168" s="113">
        <f t="shared" si="152"/>
        <v>43.23683629318206</v>
      </c>
      <c r="I168" s="114">
        <f>(G168/G$182)*100</f>
        <v>20.184081635196176</v>
      </c>
      <c r="J168" s="15">
        <f t="shared" si="161"/>
        <v>114</v>
      </c>
      <c r="K168" s="15">
        <f t="shared" si="161"/>
        <v>142</v>
      </c>
      <c r="L168" s="113">
        <f t="shared" si="153"/>
        <v>24.561403508771928</v>
      </c>
      <c r="M168" s="15">
        <f t="shared" si="162"/>
        <v>854</v>
      </c>
      <c r="N168" s="15">
        <f t="shared" si="162"/>
        <v>1016</v>
      </c>
      <c r="O168" s="113">
        <f t="shared" si="154"/>
        <v>18.969555035128806</v>
      </c>
      <c r="P168" s="114">
        <f>(N168/N$182)*100</f>
        <v>58.76229034123771</v>
      </c>
      <c r="Q168" s="15">
        <f t="shared" si="163"/>
        <v>11028134</v>
      </c>
      <c r="R168" s="15">
        <f t="shared" si="163"/>
        <v>15380725</v>
      </c>
      <c r="S168" s="113">
        <f t="shared" si="155"/>
        <v>39.468064134875405</v>
      </c>
      <c r="T168" s="15">
        <f t="shared" si="164"/>
        <v>58095776</v>
      </c>
      <c r="U168" s="15">
        <f t="shared" si="164"/>
        <v>101792061</v>
      </c>
      <c r="V168" s="113">
        <f t="shared" si="156"/>
        <v>75.21422039357904</v>
      </c>
      <c r="W168" s="114">
        <f>(U168/U$182)*100</f>
        <v>99.84993777333477</v>
      </c>
      <c r="X168" s="14">
        <f t="shared" si="165"/>
        <v>87481.87038684399</v>
      </c>
      <c r="Y168" s="14">
        <f t="shared" si="165"/>
        <v>108397.77563715902</v>
      </c>
      <c r="Z168" s="113">
        <f t="shared" si="157"/>
        <v>23.908845521735074</v>
      </c>
      <c r="AA168" s="14">
        <f t="shared" si="166"/>
        <v>587715.0793306633</v>
      </c>
      <c r="AB168" s="14">
        <f t="shared" si="166"/>
        <v>886867.1500162754</v>
      </c>
      <c r="AC168" s="113">
        <f t="shared" si="158"/>
        <v>50.900866968788726</v>
      </c>
      <c r="AD168" s="114">
        <f>(AB168/AB$182)*100</f>
        <v>99.86486962607451</v>
      </c>
    </row>
    <row r="169" spans="1:30" ht="12.75">
      <c r="A169" s="8"/>
      <c r="B169" s="106" t="s">
        <v>58</v>
      </c>
      <c r="C169" s="14">
        <f t="shared" si="159"/>
        <v>87.88603244473128</v>
      </c>
      <c r="D169" s="14">
        <f t="shared" si="159"/>
        <v>106.05423565230001</v>
      </c>
      <c r="E169" s="113">
        <f t="shared" si="151"/>
        <v>20.672458071189098</v>
      </c>
      <c r="F169" s="14">
        <f t="shared" si="160"/>
        <v>692.641017060256</v>
      </c>
      <c r="G169" s="14">
        <f t="shared" si="160"/>
        <v>399.4800535280699</v>
      </c>
      <c r="H169" s="113">
        <f t="shared" si="152"/>
        <v>-42.32509428570019</v>
      </c>
      <c r="I169" s="114">
        <f>(G169/G$183)*100</f>
        <v>10.337288952548583</v>
      </c>
      <c r="J169" s="15">
        <f t="shared" si="161"/>
        <v>75</v>
      </c>
      <c r="K169" s="15">
        <f t="shared" si="161"/>
        <v>52</v>
      </c>
      <c r="L169" s="113">
        <f t="shared" si="153"/>
        <v>-30.666666666666664</v>
      </c>
      <c r="M169" s="15">
        <f t="shared" si="162"/>
        <v>599</v>
      </c>
      <c r="N169" s="15">
        <f t="shared" si="162"/>
        <v>494</v>
      </c>
      <c r="O169" s="113">
        <f t="shared" si="154"/>
        <v>-17.529215358931552</v>
      </c>
      <c r="P169" s="114">
        <f>(N169/N$183)*100</f>
        <v>13.061872025383394</v>
      </c>
      <c r="Q169" s="15">
        <f t="shared" si="163"/>
        <v>734118</v>
      </c>
      <c r="R169" s="15">
        <f t="shared" si="163"/>
        <v>269708</v>
      </c>
      <c r="S169" s="113">
        <f t="shared" si="155"/>
        <v>-63.260947150185665</v>
      </c>
      <c r="T169" s="15">
        <f t="shared" si="164"/>
        <v>4375999</v>
      </c>
      <c r="U169" s="15">
        <f t="shared" si="164"/>
        <v>3375218</v>
      </c>
      <c r="V169" s="113">
        <f t="shared" si="156"/>
        <v>-22.869772136602407</v>
      </c>
      <c r="W169" s="114">
        <f>(U169/U$183)*100</f>
        <v>41.041074902723736</v>
      </c>
      <c r="X169" s="14">
        <f t="shared" si="165"/>
        <v>28652.3483504</v>
      </c>
      <c r="Y169" s="14">
        <f t="shared" si="165"/>
        <v>16362.077769900005</v>
      </c>
      <c r="Z169" s="113">
        <f t="shared" si="157"/>
        <v>-42.89446166924191</v>
      </c>
      <c r="AA169" s="14">
        <f t="shared" si="166"/>
        <v>213564.5474002728</v>
      </c>
      <c r="AB169" s="14">
        <f t="shared" si="166"/>
        <v>105944.75926919999</v>
      </c>
      <c r="AC169" s="113">
        <f t="shared" si="158"/>
        <v>-50.3921598603942</v>
      </c>
      <c r="AD169" s="114">
        <f>(AB169/AB$183)*100</f>
        <v>84.26528932752836</v>
      </c>
    </row>
    <row r="170" spans="1:30" ht="15">
      <c r="A170" s="8"/>
      <c r="B170" s="107" t="s">
        <v>59</v>
      </c>
      <c r="C170" s="14">
        <f t="shared" si="159"/>
        <v>380.2770576130716</v>
      </c>
      <c r="D170" s="14">
        <f t="shared" si="159"/>
        <v>576.3536972365082</v>
      </c>
      <c r="E170" s="113">
        <f t="shared" si="151"/>
        <v>51.561522237016675</v>
      </c>
      <c r="F170" s="14">
        <f t="shared" si="160"/>
        <v>2979.7814864920347</v>
      </c>
      <c r="G170" s="14">
        <f t="shared" si="160"/>
        <v>3529.3546026310496</v>
      </c>
      <c r="H170" s="113">
        <f t="shared" si="152"/>
        <v>18.44340327068758</v>
      </c>
      <c r="I170" s="114">
        <f>(G170/G$184)*100</f>
        <v>74.830315210538</v>
      </c>
      <c r="J170" s="15">
        <f t="shared" si="161"/>
        <v>740</v>
      </c>
      <c r="K170" s="15">
        <f t="shared" si="161"/>
        <v>728</v>
      </c>
      <c r="L170" s="113">
        <f t="shared" si="153"/>
        <v>-1.6216216216216217</v>
      </c>
      <c r="M170" s="15">
        <f t="shared" si="162"/>
        <v>5710</v>
      </c>
      <c r="N170" s="15">
        <f t="shared" si="162"/>
        <v>5735</v>
      </c>
      <c r="O170" s="113">
        <f t="shared" si="154"/>
        <v>0.43782837127845886</v>
      </c>
      <c r="P170" s="114">
        <f>(N170/N$184)*100</f>
        <v>18.449412900112595</v>
      </c>
      <c r="Q170" s="15">
        <f t="shared" si="163"/>
        <v>7484697</v>
      </c>
      <c r="R170" s="15">
        <f t="shared" si="163"/>
        <v>8482439</v>
      </c>
      <c r="S170" s="113">
        <f t="shared" si="155"/>
        <v>13.330426068015846</v>
      </c>
      <c r="T170" s="15">
        <f t="shared" si="164"/>
        <v>63118762</v>
      </c>
      <c r="U170" s="15">
        <f t="shared" si="164"/>
        <v>63185046</v>
      </c>
      <c r="V170" s="113">
        <f t="shared" si="156"/>
        <v>0.10501473397085956</v>
      </c>
      <c r="W170" s="114">
        <f>(U170/U$184)*100</f>
        <v>55.191172570350474</v>
      </c>
      <c r="X170" s="14">
        <f t="shared" si="165"/>
        <v>110188.50855830328</v>
      </c>
      <c r="Y170" s="14">
        <f t="shared" si="165"/>
        <v>140754.3234083957</v>
      </c>
      <c r="Z170" s="113">
        <f t="shared" si="157"/>
        <v>27.739566720716013</v>
      </c>
      <c r="AA170" s="14">
        <f t="shared" si="166"/>
        <v>958674.1580096066</v>
      </c>
      <c r="AB170" s="14">
        <f t="shared" si="166"/>
        <v>1091993.2898303072</v>
      </c>
      <c r="AC170" s="113">
        <f t="shared" si="158"/>
        <v>13.906615788778218</v>
      </c>
      <c r="AD170" s="114">
        <f>(AB170/AB$184)*100</f>
        <v>69.54946022197427</v>
      </c>
    </row>
    <row r="171" spans="1:30" ht="12.75">
      <c r="A171" s="8"/>
      <c r="B171" s="27"/>
      <c r="C171" s="14"/>
      <c r="D171" s="14"/>
      <c r="E171" s="113"/>
      <c r="F171" s="14"/>
      <c r="G171" s="14"/>
      <c r="H171" s="113"/>
      <c r="I171" s="114"/>
      <c r="J171" s="15"/>
      <c r="K171" s="15"/>
      <c r="L171" s="113"/>
      <c r="M171" s="15"/>
      <c r="N171" s="15"/>
      <c r="O171" s="113"/>
      <c r="P171" s="114"/>
      <c r="Q171" s="15"/>
      <c r="R171" s="15"/>
      <c r="S171" s="113"/>
      <c r="T171" s="15"/>
      <c r="U171" s="15"/>
      <c r="V171" s="113"/>
      <c r="W171" s="114"/>
      <c r="X171" s="14"/>
      <c r="Y171" s="14"/>
      <c r="Z171" s="113"/>
      <c r="AA171" s="14"/>
      <c r="AB171" s="14"/>
      <c r="AC171" s="113"/>
      <c r="AD171" s="114"/>
    </row>
    <row r="172" spans="1:30" s="26" customFormat="1" ht="15">
      <c r="A172" s="18">
        <v>24</v>
      </c>
      <c r="B172" s="108" t="s">
        <v>84</v>
      </c>
      <c r="C172" s="13">
        <f>C173+C174+C175+C176+C177</f>
        <v>18748.159405841998</v>
      </c>
      <c r="D172" s="13">
        <f>D173+D174+D175+D176+D177</f>
        <v>24776.873140536016</v>
      </c>
      <c r="E172" s="111">
        <f aca="true" t="shared" si="167" ref="E172:E177">((D172-C172)/C172)*100</f>
        <v>32.156296541917854</v>
      </c>
      <c r="F172" s="13">
        <f>F173+F174+F175+F176+F177</f>
        <v>134551.68368260097</v>
      </c>
      <c r="G172" s="13">
        <f>G173+G174+G175+G176+G177</f>
        <v>142191.68765929702</v>
      </c>
      <c r="H172" s="111">
        <f aca="true" t="shared" si="168" ref="H172:H177">((G172-F172)/F172)*100</f>
        <v>5.678118450541539</v>
      </c>
      <c r="I172" s="112">
        <f>(G172/G$179)*100</f>
        <v>66.23645263883272</v>
      </c>
      <c r="J172" s="24">
        <f>J173+J174+J175+J176+J177</f>
        <v>4612895</v>
      </c>
      <c r="K172" s="24">
        <f>K173+K174+K175+K176+K177</f>
        <v>4396535</v>
      </c>
      <c r="L172" s="111">
        <f aca="true" t="shared" si="169" ref="L172:L177">((K172-J172)/J172)*100</f>
        <v>-4.690330042196928</v>
      </c>
      <c r="M172" s="24">
        <f>M173+M174+M175+M176+M177</f>
        <v>21338176</v>
      </c>
      <c r="N172" s="24">
        <f>N173+N174+N175+N176+N177</f>
        <v>21433256</v>
      </c>
      <c r="O172" s="111">
        <f aca="true" t="shared" si="170" ref="O172:O177">((N172-M172)/M172)*100</f>
        <v>0.4455863518981191</v>
      </c>
      <c r="P172" s="112">
        <f>(N172/N$179)*100</f>
        <v>74.712062390816</v>
      </c>
      <c r="Q172" s="24">
        <f>Q173+Q174+Q175+Q176+Q177</f>
        <v>13649137</v>
      </c>
      <c r="R172" s="24">
        <f>R173+R174+R175+R176+R177</f>
        <v>8640417</v>
      </c>
      <c r="S172" s="111">
        <f aca="true" t="shared" si="171" ref="S172:S177">((R172-Q172)/Q172)*100</f>
        <v>-36.69623947653247</v>
      </c>
      <c r="T172" s="24">
        <f>T173+T174+T175+T176+T177</f>
        <v>60542332</v>
      </c>
      <c r="U172" s="24">
        <f>U173+U174+U175+U176+U177</f>
        <v>56300688</v>
      </c>
      <c r="V172" s="111">
        <f aca="true" t="shared" si="172" ref="V172:V177">((U172-T172)/T172)*100</f>
        <v>-7.006079646882449</v>
      </c>
      <c r="W172" s="112">
        <f>(U172/U$179)*100</f>
        <v>25.06117645526526</v>
      </c>
      <c r="X172" s="13">
        <f>X173+X174+X175+X176+X177</f>
        <v>310600.6038968</v>
      </c>
      <c r="Y172" s="13">
        <f>Y173+Y174+Y175+Y176+Y177</f>
        <v>213202.45314705</v>
      </c>
      <c r="Z172" s="111">
        <f aca="true" t="shared" si="173" ref="Z172:Z177">((Y172-X172)/X172)*100</f>
        <v>-31.35800430771586</v>
      </c>
      <c r="AA172" s="13">
        <f>AA173+AA174+AA175+AA176+AA177</f>
        <v>1231968.5995104</v>
      </c>
      <c r="AB172" s="13">
        <f>AB173+AB174+AB175+AB176+AB177</f>
        <v>1074217.3479083139</v>
      </c>
      <c r="AC172" s="111">
        <f aca="true" t="shared" si="174" ref="AC172:AC177">((AB172-AA172)/AA172)*100</f>
        <v>-12.804811069436234</v>
      </c>
      <c r="AD172" s="112">
        <f>(AB172/AB$179)*100</f>
        <v>24.78844081460952</v>
      </c>
    </row>
    <row r="173" spans="1:30" ht="12.75">
      <c r="A173" s="8"/>
      <c r="B173" s="106" t="s">
        <v>55</v>
      </c>
      <c r="C173" s="17">
        <v>2547.1629000000003</v>
      </c>
      <c r="D173" s="17">
        <v>3580.2960064999997</v>
      </c>
      <c r="E173" s="113">
        <f t="shared" si="167"/>
        <v>40.56015053061582</v>
      </c>
      <c r="F173" s="17">
        <v>26602.237800000003</v>
      </c>
      <c r="G173" s="17">
        <v>24393.5460974</v>
      </c>
      <c r="H173" s="113">
        <f t="shared" si="168"/>
        <v>-8.30265378125445</v>
      </c>
      <c r="I173" s="114">
        <f>(G173/G$180)*100</f>
        <v>77.03069274245058</v>
      </c>
      <c r="J173" s="104">
        <v>178335</v>
      </c>
      <c r="K173" s="104">
        <v>174702</v>
      </c>
      <c r="L173" s="113">
        <f t="shared" si="169"/>
        <v>-2.037177222642779</v>
      </c>
      <c r="M173" s="104">
        <v>1213172</v>
      </c>
      <c r="N173" s="104">
        <v>1127538</v>
      </c>
      <c r="O173" s="113">
        <f t="shared" si="170"/>
        <v>-7.058685825258084</v>
      </c>
      <c r="P173" s="114">
        <f>(N173/N$180)*100</f>
        <v>81.26476139956627</v>
      </c>
      <c r="Q173" s="104">
        <v>0</v>
      </c>
      <c r="R173" s="104">
        <v>0</v>
      </c>
      <c r="S173" s="115" t="s">
        <v>54</v>
      </c>
      <c r="T173" s="104">
        <v>0</v>
      </c>
      <c r="U173" s="104">
        <v>0</v>
      </c>
      <c r="V173" s="115" t="s">
        <v>54</v>
      </c>
      <c r="W173" s="115" t="s">
        <v>54</v>
      </c>
      <c r="X173" s="17">
        <v>3585.6831</v>
      </c>
      <c r="Y173" s="17">
        <v>2145.9988967</v>
      </c>
      <c r="Z173" s="113">
        <f t="shared" si="173"/>
        <v>-40.15090467141394</v>
      </c>
      <c r="AA173" s="17">
        <v>19506.801900000002</v>
      </c>
      <c r="AB173" s="17">
        <v>14371.840796699998</v>
      </c>
      <c r="AC173" s="113">
        <f t="shared" si="174"/>
        <v>-26.323951663752748</v>
      </c>
      <c r="AD173" s="114">
        <f>(AB173/AB$180)*100</f>
        <v>40.55585805076161</v>
      </c>
    </row>
    <row r="174" spans="1:30" ht="12.75">
      <c r="A174" s="8"/>
      <c r="B174" s="106" t="s">
        <v>56</v>
      </c>
      <c r="C174" s="17">
        <v>4809.6523</v>
      </c>
      <c r="D174" s="17">
        <v>4682.220262400003</v>
      </c>
      <c r="E174" s="113">
        <f t="shared" si="167"/>
        <v>-2.6495062356170087</v>
      </c>
      <c r="F174" s="17">
        <v>25141.6137</v>
      </c>
      <c r="G174" s="17">
        <v>26618.6251193</v>
      </c>
      <c r="H174" s="113">
        <f t="shared" si="168"/>
        <v>5.8747677731600705</v>
      </c>
      <c r="I174" s="114">
        <f>(G174/G$181)*100</f>
        <v>40.32153800277327</v>
      </c>
      <c r="J174" s="104">
        <v>4431039</v>
      </c>
      <c r="K174" s="104">
        <v>4217746</v>
      </c>
      <c r="L174" s="113">
        <f t="shared" si="169"/>
        <v>-4.813611435150989</v>
      </c>
      <c r="M174" s="104">
        <v>20097526</v>
      </c>
      <c r="N174" s="104">
        <v>20276367</v>
      </c>
      <c r="O174" s="113">
        <f t="shared" si="170"/>
        <v>0.8898657476547114</v>
      </c>
      <c r="P174" s="114">
        <f>(N174/N$181)*100</f>
        <v>74.37121679136409</v>
      </c>
      <c r="Q174" s="104">
        <v>0</v>
      </c>
      <c r="R174" s="104">
        <v>0</v>
      </c>
      <c r="S174" s="115" t="s">
        <v>54</v>
      </c>
      <c r="T174" s="104">
        <v>0</v>
      </c>
      <c r="U174" s="104">
        <v>0</v>
      </c>
      <c r="V174" s="115" t="s">
        <v>54</v>
      </c>
      <c r="W174" s="115" t="s">
        <v>54</v>
      </c>
      <c r="X174" s="17">
        <v>124863.5681</v>
      </c>
      <c r="Y174" s="17">
        <v>119254.03677400001</v>
      </c>
      <c r="Z174" s="113">
        <f t="shared" si="173"/>
        <v>-4.492528454342637</v>
      </c>
      <c r="AA174" s="17">
        <v>528860.3962</v>
      </c>
      <c r="AB174" s="17">
        <v>560759.8725999999</v>
      </c>
      <c r="AC174" s="113">
        <f t="shared" si="174"/>
        <v>6.031738551270996</v>
      </c>
      <c r="AD174" s="114">
        <f>(AB174/AB$181)*100</f>
        <v>32.71237198348039</v>
      </c>
    </row>
    <row r="175" spans="1:30" ht="12.75">
      <c r="A175" s="8"/>
      <c r="B175" s="106" t="s">
        <v>57</v>
      </c>
      <c r="C175" s="17">
        <v>10963.267612199998</v>
      </c>
      <c r="D175" s="17">
        <v>13960.510815023012</v>
      </c>
      <c r="E175" s="113">
        <f t="shared" si="167"/>
        <v>27.33895868315448</v>
      </c>
      <c r="F175" s="17">
        <v>79850.990995156</v>
      </c>
      <c r="G175" s="17">
        <v>86527.41742248701</v>
      </c>
      <c r="H175" s="113">
        <f t="shared" si="168"/>
        <v>8.361106536218221</v>
      </c>
      <c r="I175" s="114">
        <f>(G175/G$182)*100</f>
        <v>79.81591836480382</v>
      </c>
      <c r="J175" s="104">
        <v>38</v>
      </c>
      <c r="K175" s="104">
        <v>76</v>
      </c>
      <c r="L175" s="113">
        <f t="shared" si="169"/>
        <v>100</v>
      </c>
      <c r="M175" s="104">
        <v>693</v>
      </c>
      <c r="N175" s="104">
        <v>713</v>
      </c>
      <c r="O175" s="113">
        <f t="shared" si="170"/>
        <v>2.886002886002886</v>
      </c>
      <c r="P175" s="114">
        <f>(N175/N$182)*100</f>
        <v>41.23770965876229</v>
      </c>
      <c r="Q175" s="104">
        <v>34328</v>
      </c>
      <c r="R175" s="104">
        <v>36883</v>
      </c>
      <c r="S175" s="113">
        <f t="shared" si="171"/>
        <v>7.442903752039151</v>
      </c>
      <c r="T175" s="104">
        <v>629694</v>
      </c>
      <c r="U175" s="104">
        <v>152981</v>
      </c>
      <c r="V175" s="113">
        <f t="shared" si="172"/>
        <v>-75.70550140226841</v>
      </c>
      <c r="W175" s="114">
        <f>(U175/U$182)*100</f>
        <v>0.15006222666522614</v>
      </c>
      <c r="X175" s="17">
        <v>152.39296500000012</v>
      </c>
      <c r="Y175" s="17">
        <v>311.23667159999997</v>
      </c>
      <c r="Z175" s="113">
        <f t="shared" si="173"/>
        <v>104.23296547842594</v>
      </c>
      <c r="AA175" s="17">
        <v>1045.7448399</v>
      </c>
      <c r="AB175" s="17">
        <v>1200.0485261000001</v>
      </c>
      <c r="AC175" s="113">
        <f t="shared" si="174"/>
        <v>14.755385856339059</v>
      </c>
      <c r="AD175" s="114">
        <f>(AB175/AB$182)*100</f>
        <v>0.1351303739254973</v>
      </c>
    </row>
    <row r="176" spans="1:30" ht="12.75">
      <c r="A176" s="8"/>
      <c r="B176" s="106" t="s">
        <v>58</v>
      </c>
      <c r="C176" s="17">
        <v>200.52647713900012</v>
      </c>
      <c r="D176" s="17">
        <v>2346.168655622</v>
      </c>
      <c r="E176" s="113">
        <f t="shared" si="167"/>
        <v>1070.0044248998063</v>
      </c>
      <c r="F176" s="17">
        <v>2083.3728400759996</v>
      </c>
      <c r="G176" s="17">
        <v>3464.9766271529998</v>
      </c>
      <c r="H176" s="113">
        <f t="shared" si="168"/>
        <v>66.31572421893532</v>
      </c>
      <c r="I176" s="114">
        <f>(G176/G$183)*100</f>
        <v>89.66271104745141</v>
      </c>
      <c r="J176" s="104">
        <v>973</v>
      </c>
      <c r="K176" s="104">
        <v>848</v>
      </c>
      <c r="L176" s="113">
        <f t="shared" si="169"/>
        <v>-12.846865364850975</v>
      </c>
      <c r="M176" s="104">
        <v>3799</v>
      </c>
      <c r="N176" s="104">
        <v>3288</v>
      </c>
      <c r="O176" s="113">
        <f t="shared" si="170"/>
        <v>-13.4509081337194</v>
      </c>
      <c r="P176" s="114">
        <f>(N176/N$183)*100</f>
        <v>86.9381279746166</v>
      </c>
      <c r="Q176" s="104">
        <v>1028617</v>
      </c>
      <c r="R176" s="104">
        <v>1229866</v>
      </c>
      <c r="S176" s="113">
        <f t="shared" si="171"/>
        <v>19.56500816144396</v>
      </c>
      <c r="T176" s="104">
        <v>3934018</v>
      </c>
      <c r="U176" s="104">
        <v>4848782</v>
      </c>
      <c r="V176" s="113">
        <f t="shared" si="172"/>
        <v>23.25266432436252</v>
      </c>
      <c r="W176" s="114">
        <f>(U176/U$183)*100</f>
        <v>58.95892509727626</v>
      </c>
      <c r="X176" s="17">
        <v>4014.7885315999984</v>
      </c>
      <c r="Y176" s="17">
        <v>4173.771344800005</v>
      </c>
      <c r="Z176" s="113">
        <f t="shared" si="173"/>
        <v>3.9599299427272148</v>
      </c>
      <c r="AA176" s="17">
        <v>12323.9425958</v>
      </c>
      <c r="AB176" s="17">
        <v>19782.880325564005</v>
      </c>
      <c r="AC176" s="113">
        <f t="shared" si="174"/>
        <v>60.5239571004332</v>
      </c>
      <c r="AD176" s="114">
        <f>(AB176/AB$183)*100</f>
        <v>15.734710672471635</v>
      </c>
    </row>
    <row r="177" spans="1:30" ht="15">
      <c r="A177" s="8"/>
      <c r="B177" s="107" t="s">
        <v>59</v>
      </c>
      <c r="C177" s="17">
        <v>227.5501165029999</v>
      </c>
      <c r="D177" s="17">
        <v>207.67740099100004</v>
      </c>
      <c r="E177" s="113">
        <f t="shared" si="167"/>
        <v>-8.733335678928505</v>
      </c>
      <c r="F177" s="17">
        <v>873.468347369</v>
      </c>
      <c r="G177" s="17">
        <v>1187.1223929569999</v>
      </c>
      <c r="H177" s="113">
        <f t="shared" si="168"/>
        <v>35.909033971610604</v>
      </c>
      <c r="I177" s="114">
        <f>(G177/G$184)*100</f>
        <v>25.169684789462003</v>
      </c>
      <c r="J177" s="104">
        <v>2510</v>
      </c>
      <c r="K177" s="104">
        <v>3163</v>
      </c>
      <c r="L177" s="113">
        <f t="shared" si="169"/>
        <v>26.015936254980083</v>
      </c>
      <c r="M177" s="104">
        <v>22986</v>
      </c>
      <c r="N177" s="104">
        <v>25350</v>
      </c>
      <c r="O177" s="113">
        <f t="shared" si="170"/>
        <v>10.284521012790394</v>
      </c>
      <c r="P177" s="114">
        <f>(N177/N$184)*100</f>
        <v>81.55058709988741</v>
      </c>
      <c r="Q177" s="104">
        <v>12586192</v>
      </c>
      <c r="R177" s="104">
        <v>7373668</v>
      </c>
      <c r="S177" s="113">
        <f t="shared" si="171"/>
        <v>-41.41462326333493</v>
      </c>
      <c r="T177" s="104">
        <v>55978620</v>
      </c>
      <c r="U177" s="104">
        <v>51298925</v>
      </c>
      <c r="V177" s="113">
        <f t="shared" si="172"/>
        <v>-8.359789862629697</v>
      </c>
      <c r="W177" s="114">
        <f>(U177/U$184)*100</f>
        <v>44.80882742964952</v>
      </c>
      <c r="X177" s="17">
        <v>177984.1712002</v>
      </c>
      <c r="Y177" s="17">
        <v>87317.40945995</v>
      </c>
      <c r="Z177" s="113">
        <f t="shared" si="173"/>
        <v>-50.94091296369625</v>
      </c>
      <c r="AA177" s="17">
        <v>670231.7139747001</v>
      </c>
      <c r="AB177" s="17">
        <v>478102.70565995</v>
      </c>
      <c r="AC177" s="113">
        <f t="shared" si="174"/>
        <v>-28.666057470685814</v>
      </c>
      <c r="AD177" s="114">
        <f>(AB177/AB$184)*100</f>
        <v>30.450539778025735</v>
      </c>
    </row>
    <row r="178" spans="1:30" ht="12.75">
      <c r="A178" s="8"/>
      <c r="B178" s="27"/>
      <c r="C178" s="17"/>
      <c r="D178" s="17"/>
      <c r="E178" s="113"/>
      <c r="F178" s="17"/>
      <c r="G178" s="17"/>
      <c r="H178" s="113"/>
      <c r="I178" s="114"/>
      <c r="J178" s="104"/>
      <c r="K178" s="104"/>
      <c r="L178" s="113"/>
      <c r="M178" s="104"/>
      <c r="N178" s="104"/>
      <c r="O178" s="113"/>
      <c r="P178" s="114"/>
      <c r="Q178" s="104"/>
      <c r="R178" s="104"/>
      <c r="S178" s="113"/>
      <c r="T178" s="104"/>
      <c r="U178" s="104"/>
      <c r="V178" s="113"/>
      <c r="W178" s="114"/>
      <c r="X178" s="17"/>
      <c r="Y178" s="17"/>
      <c r="Z178" s="113"/>
      <c r="AA178" s="17"/>
      <c r="AB178" s="17"/>
      <c r="AC178" s="113"/>
      <c r="AD178" s="114"/>
    </row>
    <row r="179" spans="1:30" s="26" customFormat="1" ht="15">
      <c r="A179" s="23"/>
      <c r="B179" s="108" t="s">
        <v>85</v>
      </c>
      <c r="C179" s="13">
        <f>C180+C181+C182+C183+C184</f>
        <v>29171.310986915843</v>
      </c>
      <c r="D179" s="13">
        <f>D180+D181+D182+D183+D184</f>
        <v>37459.355468579524</v>
      </c>
      <c r="E179" s="111">
        <f aca="true" t="shared" si="175" ref="E179:E184">((D179-C179)/C179)*100</f>
        <v>28.411628415949846</v>
      </c>
      <c r="F179" s="13">
        <f>F180+F181+F182+F183+F184</f>
        <v>193866.23726952967</v>
      </c>
      <c r="G179" s="13">
        <f>G180+G181+G182+G183+G184</f>
        <v>214672.86062951645</v>
      </c>
      <c r="H179" s="111">
        <f aca="true" t="shared" si="176" ref="H179:H184">((G179-F179)/F179)*100</f>
        <v>10.73246360636773</v>
      </c>
      <c r="I179" s="112">
        <f>(G179/G$179)*100</f>
        <v>100</v>
      </c>
      <c r="J179" s="24">
        <f>J180+J181+J182+J183+J184</f>
        <v>5720082</v>
      </c>
      <c r="K179" s="24">
        <f>K180+K181+K182+K183+K184</f>
        <v>5539196</v>
      </c>
      <c r="L179" s="111">
        <f aca="true" t="shared" si="177" ref="L179:L184">((K179-J179)/J179)*100</f>
        <v>-3.162297323709695</v>
      </c>
      <c r="M179" s="24">
        <f>M180+M181+M182+M183+M184</f>
        <v>28198778</v>
      </c>
      <c r="N179" s="24">
        <f>N180+N181+N182+N183+N184</f>
        <v>28687812</v>
      </c>
      <c r="O179" s="111">
        <f aca="true" t="shared" si="178" ref="O179:O184">((N179-M179)/M179)*100</f>
        <v>1.7342382708924478</v>
      </c>
      <c r="P179" s="112">
        <f>(N179/N$179)*100</f>
        <v>100</v>
      </c>
      <c r="Q179" s="24">
        <f>Q180+Q181+Q182+Q183+Q184</f>
        <v>32896086</v>
      </c>
      <c r="R179" s="24">
        <f>R180+R181+R182+R183+R184</f>
        <v>32773289</v>
      </c>
      <c r="S179" s="111">
        <f aca="true" t="shared" si="179" ref="S179:S184">((R179-Q179)/Q179)*100</f>
        <v>-0.3732875698342958</v>
      </c>
      <c r="T179" s="24">
        <f>T180+T181+T182+T183+T184</f>
        <v>186132869</v>
      </c>
      <c r="U179" s="24">
        <f>U180+U181+U182+U183+U184</f>
        <v>224653013</v>
      </c>
      <c r="V179" s="111">
        <f aca="true" t="shared" si="180" ref="V179:V184">((U179-T179)/T179)*100</f>
        <v>20.69497139701855</v>
      </c>
      <c r="W179" s="112">
        <f>(U179/U$179)*100</f>
        <v>100</v>
      </c>
      <c r="X179" s="13">
        <f>X180+X181+X182+X183+X184</f>
        <v>685808.6444673473</v>
      </c>
      <c r="Y179" s="13">
        <f>Y180+Y181+Y182+Y183+Y184</f>
        <v>665117.2675269906</v>
      </c>
      <c r="Z179" s="111">
        <f aca="true" t="shared" si="181" ref="Z179:Z184">((Y179-X179)/X179)*100</f>
        <v>-3.0170773009761676</v>
      </c>
      <c r="AA179" s="13">
        <f>AA180+AA181+AA182+AA183+AA184</f>
        <v>3882171.6502748295</v>
      </c>
      <c r="AB179" s="13">
        <f>AB180+AB181+AB182+AB183+AB184</f>
        <v>4333541.411266191</v>
      </c>
      <c r="AC179" s="111">
        <f aca="true" t="shared" si="182" ref="AC179:AC184">((AB179-AA179)/AA179)*100</f>
        <v>11.626733737015666</v>
      </c>
      <c r="AD179" s="112">
        <f>(AB179/AB$179)*100</f>
        <v>100</v>
      </c>
    </row>
    <row r="180" spans="1:30" ht="12.75">
      <c r="A180" s="8"/>
      <c r="B180" s="106" t="s">
        <v>55</v>
      </c>
      <c r="C180" s="12">
        <f>C166+C173</f>
        <v>3698.2892973260045</v>
      </c>
      <c r="D180" s="12">
        <f>D166+D173</f>
        <v>4766.437642043831</v>
      </c>
      <c r="E180" s="113">
        <f t="shared" si="175"/>
        <v>28.882227939554</v>
      </c>
      <c r="F180" s="12">
        <f>F166+F173</f>
        <v>31820.560881678586</v>
      </c>
      <c r="G180" s="12">
        <f>G166+G173</f>
        <v>31667.307184889232</v>
      </c>
      <c r="H180" s="113">
        <f t="shared" si="176"/>
        <v>-0.4816184647379775</v>
      </c>
      <c r="I180" s="114">
        <f>(G180/G$180)*100</f>
        <v>100</v>
      </c>
      <c r="J180" s="16">
        <f>J166+J173</f>
        <v>258905</v>
      </c>
      <c r="K180" s="16">
        <f>K166+K173</f>
        <v>214020</v>
      </c>
      <c r="L180" s="113">
        <f t="shared" si="177"/>
        <v>-17.336474768737567</v>
      </c>
      <c r="M180" s="16">
        <f>M166+M173</f>
        <v>1490479</v>
      </c>
      <c r="N180" s="16">
        <f>N166+N173</f>
        <v>1387487</v>
      </c>
      <c r="O180" s="113">
        <f t="shared" si="178"/>
        <v>-6.9099933645492495</v>
      </c>
      <c r="P180" s="114">
        <f>(N180/N$180)*100</f>
        <v>100</v>
      </c>
      <c r="Q180" s="16">
        <f>Q166+Q173</f>
        <v>0</v>
      </c>
      <c r="R180" s="16">
        <f>R166+R173</f>
        <v>0</v>
      </c>
      <c r="S180" s="115" t="s">
        <v>54</v>
      </c>
      <c r="T180" s="16">
        <f>T166+T173</f>
        <v>0</v>
      </c>
      <c r="U180" s="16">
        <f>U166+U173</f>
        <v>0</v>
      </c>
      <c r="V180" s="115" t="s">
        <v>54</v>
      </c>
      <c r="W180" s="115" t="s">
        <v>54</v>
      </c>
      <c r="X180" s="12">
        <f>X166+X173</f>
        <v>7846.184491142002</v>
      </c>
      <c r="Y180" s="12">
        <f>Y166+Y173</f>
        <v>5143.828744120009</v>
      </c>
      <c r="Z180" s="113">
        <f t="shared" si="181"/>
        <v>-34.441654412700004</v>
      </c>
      <c r="AA180" s="12">
        <f>AA166+AA173</f>
        <v>42675.992894637006</v>
      </c>
      <c r="AB180" s="12">
        <f>AB166+AB173</f>
        <v>35437.151344971004</v>
      </c>
      <c r="AC180" s="113">
        <f t="shared" si="182"/>
        <v>-16.962327197724534</v>
      </c>
      <c r="AD180" s="114">
        <f>(AB180/AB$180)*100</f>
        <v>100</v>
      </c>
    </row>
    <row r="181" spans="1:30" ht="12.75">
      <c r="A181" s="8"/>
      <c r="B181" s="106" t="s">
        <v>56</v>
      </c>
      <c r="C181" s="12">
        <f aca="true" t="shared" si="183" ref="C181:D184">C167+C174</f>
        <v>10561.320157826693</v>
      </c>
      <c r="D181" s="12">
        <f t="shared" si="183"/>
        <v>11515.689967120386</v>
      </c>
      <c r="E181" s="113">
        <f t="shared" si="175"/>
        <v>9.036463198082654</v>
      </c>
      <c r="F181" s="12">
        <f aca="true" t="shared" si="184" ref="F181:G184">F167+F174</f>
        <v>60289.11037833543</v>
      </c>
      <c r="G181" s="12">
        <f t="shared" si="184"/>
        <v>66015.89730398974</v>
      </c>
      <c r="H181" s="113">
        <f t="shared" si="176"/>
        <v>9.498874489467012</v>
      </c>
      <c r="I181" s="114">
        <f>(G181/G$181)*100</f>
        <v>100</v>
      </c>
      <c r="J181" s="16">
        <f aca="true" t="shared" si="185" ref="J181:K184">J167+J174</f>
        <v>5456727</v>
      </c>
      <c r="K181" s="16">
        <f t="shared" si="185"/>
        <v>5320167</v>
      </c>
      <c r="L181" s="113">
        <f t="shared" si="177"/>
        <v>-2.5025990854957563</v>
      </c>
      <c r="M181" s="16">
        <f aca="true" t="shared" si="186" ref="M181:N184">M167+M174</f>
        <v>26673658</v>
      </c>
      <c r="N181" s="16">
        <f t="shared" si="186"/>
        <v>27263729</v>
      </c>
      <c r="O181" s="113">
        <f t="shared" si="178"/>
        <v>2.2121862700646457</v>
      </c>
      <c r="P181" s="114">
        <f>(N181/N$181)*100</f>
        <v>100</v>
      </c>
      <c r="Q181" s="16">
        <f aca="true" t="shared" si="187" ref="Q181:R184">Q167+Q174</f>
        <v>0</v>
      </c>
      <c r="R181" s="16">
        <f t="shared" si="187"/>
        <v>0</v>
      </c>
      <c r="S181" s="115" t="s">
        <v>54</v>
      </c>
      <c r="T181" s="16">
        <f aca="true" t="shared" si="188" ref="T181:U184">T167+T174</f>
        <v>0</v>
      </c>
      <c r="U181" s="16">
        <f t="shared" si="188"/>
        <v>0</v>
      </c>
      <c r="V181" s="115" t="s">
        <v>54</v>
      </c>
      <c r="W181" s="115" t="s">
        <v>54</v>
      </c>
      <c r="X181" s="12">
        <f aca="true" t="shared" si="189" ref="X181:Y184">X167+X174</f>
        <v>269488.379983858</v>
      </c>
      <c r="Y181" s="12">
        <f t="shared" si="189"/>
        <v>302656.8444910659</v>
      </c>
      <c r="Z181" s="113">
        <f t="shared" si="181"/>
        <v>12.307938661100959</v>
      </c>
      <c r="AA181" s="12">
        <f aca="true" t="shared" si="190" ref="AA181:AB184">AA167+AA174</f>
        <v>1395940.4712292496</v>
      </c>
      <c r="AB181" s="12">
        <f t="shared" si="190"/>
        <v>1714213.4262938234</v>
      </c>
      <c r="AC181" s="113">
        <f t="shared" si="182"/>
        <v>22.79989452446394</v>
      </c>
      <c r="AD181" s="114">
        <f>(AB181/AB$181)*100</f>
        <v>100</v>
      </c>
    </row>
    <row r="182" spans="1:30" ht="12.75">
      <c r="A182" s="8"/>
      <c r="B182" s="106" t="s">
        <v>57</v>
      </c>
      <c r="C182" s="12">
        <f t="shared" si="183"/>
        <v>14015.461848063347</v>
      </c>
      <c r="D182" s="12">
        <f t="shared" si="183"/>
        <v>17940.97386991349</v>
      </c>
      <c r="E182" s="113">
        <f t="shared" si="175"/>
        <v>28.00843856881227</v>
      </c>
      <c r="F182" s="12">
        <f t="shared" si="184"/>
        <v>95127.30231851836</v>
      </c>
      <c r="G182" s="12">
        <f t="shared" si="184"/>
        <v>108408.72246436839</v>
      </c>
      <c r="H182" s="113">
        <f t="shared" si="176"/>
        <v>13.96173319556498</v>
      </c>
      <c r="I182" s="114">
        <f>(G182/G$182)*100</f>
        <v>100</v>
      </c>
      <c r="J182" s="16">
        <f t="shared" si="185"/>
        <v>152</v>
      </c>
      <c r="K182" s="16">
        <f t="shared" si="185"/>
        <v>218</v>
      </c>
      <c r="L182" s="113">
        <f t="shared" si="177"/>
        <v>43.42105263157895</v>
      </c>
      <c r="M182" s="16">
        <f t="shared" si="186"/>
        <v>1547</v>
      </c>
      <c r="N182" s="16">
        <f t="shared" si="186"/>
        <v>1729</v>
      </c>
      <c r="O182" s="113">
        <f t="shared" si="178"/>
        <v>11.76470588235294</v>
      </c>
      <c r="P182" s="114">
        <f>(N182/N$182)*100</f>
        <v>100</v>
      </c>
      <c r="Q182" s="16">
        <f t="shared" si="187"/>
        <v>11062462</v>
      </c>
      <c r="R182" s="16">
        <f t="shared" si="187"/>
        <v>15417608</v>
      </c>
      <c r="S182" s="113">
        <f t="shared" si="179"/>
        <v>39.368686644980116</v>
      </c>
      <c r="T182" s="16">
        <f t="shared" si="188"/>
        <v>58725470</v>
      </c>
      <c r="U182" s="16">
        <f t="shared" si="188"/>
        <v>101945042</v>
      </c>
      <c r="V182" s="113">
        <f t="shared" si="180"/>
        <v>73.59595759727424</v>
      </c>
      <c r="W182" s="114">
        <f>(U182/U$182)*100</f>
        <v>100</v>
      </c>
      <c r="X182" s="12">
        <f t="shared" si="189"/>
        <v>87634.263351844</v>
      </c>
      <c r="Y182" s="12">
        <f t="shared" si="189"/>
        <v>108709.01230875902</v>
      </c>
      <c r="Z182" s="113">
        <f t="shared" si="181"/>
        <v>24.0485263992027</v>
      </c>
      <c r="AA182" s="12">
        <f t="shared" si="190"/>
        <v>588760.8241705634</v>
      </c>
      <c r="AB182" s="12">
        <f t="shared" si="190"/>
        <v>888067.1985423754</v>
      </c>
      <c r="AC182" s="113">
        <f t="shared" si="182"/>
        <v>50.83666611029528</v>
      </c>
      <c r="AD182" s="114">
        <f>(AB182/AB$182)*100</f>
        <v>100</v>
      </c>
    </row>
    <row r="183" spans="1:30" ht="12.75">
      <c r="A183" s="8"/>
      <c r="B183" s="106" t="s">
        <v>58</v>
      </c>
      <c r="C183" s="12">
        <f t="shared" si="183"/>
        <v>288.41250958373143</v>
      </c>
      <c r="D183" s="12">
        <f t="shared" si="183"/>
        <v>2452.2228912743003</v>
      </c>
      <c r="E183" s="113">
        <f t="shared" si="175"/>
        <v>750.2484496298781</v>
      </c>
      <c r="F183" s="12">
        <f t="shared" si="184"/>
        <v>2776.013857136256</v>
      </c>
      <c r="G183" s="12">
        <f t="shared" si="184"/>
        <v>3864.45668068107</v>
      </c>
      <c r="H183" s="113">
        <f t="shared" si="176"/>
        <v>39.20883970902273</v>
      </c>
      <c r="I183" s="114">
        <f>(G183/G$183)*100</f>
        <v>100</v>
      </c>
      <c r="J183" s="16">
        <f t="shared" si="185"/>
        <v>1048</v>
      </c>
      <c r="K183" s="16">
        <f t="shared" si="185"/>
        <v>900</v>
      </c>
      <c r="L183" s="113">
        <f t="shared" si="177"/>
        <v>-14.122137404580155</v>
      </c>
      <c r="M183" s="16">
        <f t="shared" si="186"/>
        <v>4398</v>
      </c>
      <c r="N183" s="16">
        <f t="shared" si="186"/>
        <v>3782</v>
      </c>
      <c r="O183" s="113">
        <f t="shared" si="178"/>
        <v>-14.006366530241019</v>
      </c>
      <c r="P183" s="114">
        <f>(N183/N$183)*100</f>
        <v>100</v>
      </c>
      <c r="Q183" s="16">
        <f t="shared" si="187"/>
        <v>1762735</v>
      </c>
      <c r="R183" s="16">
        <f t="shared" si="187"/>
        <v>1499574</v>
      </c>
      <c r="S183" s="113">
        <f t="shared" si="179"/>
        <v>-14.929130016706992</v>
      </c>
      <c r="T183" s="16">
        <f t="shared" si="188"/>
        <v>8310017</v>
      </c>
      <c r="U183" s="16">
        <f t="shared" si="188"/>
        <v>8224000</v>
      </c>
      <c r="V183" s="113">
        <f t="shared" si="180"/>
        <v>-1.0351001688684873</v>
      </c>
      <c r="W183" s="114">
        <f>(U183/U$183)*100</f>
        <v>100</v>
      </c>
      <c r="X183" s="12">
        <f t="shared" si="189"/>
        <v>32667.136882</v>
      </c>
      <c r="Y183" s="12">
        <f t="shared" si="189"/>
        <v>20535.84911470001</v>
      </c>
      <c r="Z183" s="113">
        <f t="shared" si="181"/>
        <v>-37.13606065667934</v>
      </c>
      <c r="AA183" s="12">
        <f t="shared" si="190"/>
        <v>225888.4899960728</v>
      </c>
      <c r="AB183" s="12">
        <f t="shared" si="190"/>
        <v>125727.639594764</v>
      </c>
      <c r="AC183" s="113">
        <f t="shared" si="182"/>
        <v>-44.34083843893514</v>
      </c>
      <c r="AD183" s="114">
        <f>(AB183/AB$183)*100</f>
        <v>100</v>
      </c>
    </row>
    <row r="184" spans="1:30" ht="15">
      <c r="A184" s="8"/>
      <c r="B184" s="107" t="s">
        <v>59</v>
      </c>
      <c r="C184" s="12">
        <f t="shared" si="183"/>
        <v>607.8271741160715</v>
      </c>
      <c r="D184" s="12">
        <f t="shared" si="183"/>
        <v>784.0310982275082</v>
      </c>
      <c r="E184" s="113">
        <f t="shared" si="175"/>
        <v>28.989148826338674</v>
      </c>
      <c r="F184" s="12">
        <f t="shared" si="184"/>
        <v>3853.249833861035</v>
      </c>
      <c r="G184" s="12">
        <f t="shared" si="184"/>
        <v>4716.476995588049</v>
      </c>
      <c r="H184" s="113">
        <f t="shared" si="176"/>
        <v>22.402574422796853</v>
      </c>
      <c r="I184" s="114">
        <f>(G184/G$184)*100</f>
        <v>100</v>
      </c>
      <c r="J184" s="16">
        <f t="shared" si="185"/>
        <v>3250</v>
      </c>
      <c r="K184" s="16">
        <f t="shared" si="185"/>
        <v>3891</v>
      </c>
      <c r="L184" s="113">
        <f t="shared" si="177"/>
        <v>19.723076923076924</v>
      </c>
      <c r="M184" s="16">
        <f t="shared" si="186"/>
        <v>28696</v>
      </c>
      <c r="N184" s="16">
        <f t="shared" si="186"/>
        <v>31085</v>
      </c>
      <c r="O184" s="113">
        <f t="shared" si="178"/>
        <v>8.325202118762197</v>
      </c>
      <c r="P184" s="114">
        <f>(N184/N$184)*100</f>
        <v>100</v>
      </c>
      <c r="Q184" s="16">
        <f t="shared" si="187"/>
        <v>20070889</v>
      </c>
      <c r="R184" s="16">
        <f t="shared" si="187"/>
        <v>15856107</v>
      </c>
      <c r="S184" s="113">
        <f t="shared" si="179"/>
        <v>-20.99947839878941</v>
      </c>
      <c r="T184" s="16">
        <f t="shared" si="188"/>
        <v>119097382</v>
      </c>
      <c r="U184" s="16">
        <f t="shared" si="188"/>
        <v>114483971</v>
      </c>
      <c r="V184" s="113">
        <f t="shared" si="180"/>
        <v>-3.8736460218747713</v>
      </c>
      <c r="W184" s="114">
        <f>(U184/U$184)*100</f>
        <v>100</v>
      </c>
      <c r="X184" s="12">
        <f t="shared" si="189"/>
        <v>288172.6797585033</v>
      </c>
      <c r="Y184" s="12">
        <f t="shared" si="189"/>
        <v>228071.7328683457</v>
      </c>
      <c r="Z184" s="113">
        <f t="shared" si="181"/>
        <v>-20.85587951658841</v>
      </c>
      <c r="AA184" s="12">
        <f t="shared" si="190"/>
        <v>1628905.8719843067</v>
      </c>
      <c r="AB184" s="12">
        <f t="shared" si="190"/>
        <v>1570095.9954902572</v>
      </c>
      <c r="AC184" s="113">
        <f t="shared" si="182"/>
        <v>-3.6103913372482555</v>
      </c>
      <c r="AD184" s="114">
        <f>(AB184/AB$184)*100</f>
        <v>100</v>
      </c>
    </row>
    <row r="185" spans="1:17" ht="21">
      <c r="A185" s="134" t="s">
        <v>88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29"/>
      <c r="P185" s="29"/>
      <c r="Q185" s="29"/>
    </row>
    <row r="189" spans="1:30" ht="15">
      <c r="A189" s="31"/>
      <c r="B189" s="139" t="s">
        <v>99</v>
      </c>
      <c r="C189" s="139"/>
      <c r="D189" s="139"/>
      <c r="E189" s="139"/>
      <c r="F189" s="139"/>
      <c r="G189" s="139"/>
      <c r="H189" s="139"/>
      <c r="I189" s="139"/>
      <c r="J189" s="120"/>
      <c r="K189" s="120"/>
      <c r="L189" s="120"/>
      <c r="M189" s="120"/>
      <c r="N189" s="120"/>
      <c r="O189" s="120"/>
      <c r="P189" s="120"/>
      <c r="Q189" s="120"/>
      <c r="R189" s="135" t="s">
        <v>100</v>
      </c>
      <c r="S189" s="135"/>
      <c r="T189" s="135"/>
      <c r="U189" s="135"/>
      <c r="V189" s="135"/>
      <c r="W189" s="135"/>
      <c r="Y189" s="135" t="s">
        <v>100</v>
      </c>
      <c r="Z189" s="135"/>
      <c r="AA189" s="135"/>
      <c r="AB189" s="135"/>
      <c r="AC189" s="135"/>
      <c r="AD189" s="135"/>
    </row>
    <row r="190" spans="1:30" ht="15">
      <c r="A190" s="138" t="s">
        <v>2</v>
      </c>
      <c r="B190" s="138" t="s">
        <v>0</v>
      </c>
      <c r="C190" s="138" t="s">
        <v>15</v>
      </c>
      <c r="D190" s="138"/>
      <c r="E190" s="138"/>
      <c r="F190" s="138"/>
      <c r="G190" s="138"/>
      <c r="H190" s="138"/>
      <c r="I190" s="138"/>
      <c r="J190" s="138" t="s">
        <v>8</v>
      </c>
      <c r="K190" s="138"/>
      <c r="L190" s="138"/>
      <c r="M190" s="138"/>
      <c r="N190" s="138"/>
      <c r="O190" s="138"/>
      <c r="P190" s="138"/>
      <c r="Q190" s="133" t="s">
        <v>9</v>
      </c>
      <c r="R190" s="133"/>
      <c r="S190" s="133"/>
      <c r="T190" s="133"/>
      <c r="U190" s="133"/>
      <c r="V190" s="133"/>
      <c r="W190" s="133"/>
      <c r="X190" s="133" t="s">
        <v>101</v>
      </c>
      <c r="Y190" s="133"/>
      <c r="Z190" s="133"/>
      <c r="AA190" s="133"/>
      <c r="AB190" s="133"/>
      <c r="AC190" s="133"/>
      <c r="AD190" s="133"/>
    </row>
    <row r="191" spans="1:30" ht="38.25">
      <c r="A191" s="138"/>
      <c r="B191" s="138"/>
      <c r="C191" s="11" t="s">
        <v>102</v>
      </c>
      <c r="D191" s="11" t="s">
        <v>103</v>
      </c>
      <c r="E191" s="140" t="s">
        <v>23</v>
      </c>
      <c r="F191" s="102" t="s">
        <v>48</v>
      </c>
      <c r="G191" s="102" t="s">
        <v>104</v>
      </c>
      <c r="H191" s="140" t="s">
        <v>23</v>
      </c>
      <c r="I191" s="140" t="s">
        <v>105</v>
      </c>
      <c r="J191" s="11" t="s">
        <v>102</v>
      </c>
      <c r="K191" s="11" t="s">
        <v>103</v>
      </c>
      <c r="L191" s="140" t="s">
        <v>23</v>
      </c>
      <c r="M191" s="102" t="s">
        <v>48</v>
      </c>
      <c r="N191" s="102" t="s">
        <v>104</v>
      </c>
      <c r="O191" s="140" t="s">
        <v>23</v>
      </c>
      <c r="P191" s="140" t="s">
        <v>105</v>
      </c>
      <c r="Q191" s="11" t="s">
        <v>102</v>
      </c>
      <c r="R191" s="11" t="s">
        <v>103</v>
      </c>
      <c r="S191" s="140" t="s">
        <v>23</v>
      </c>
      <c r="T191" s="102" t="s">
        <v>48</v>
      </c>
      <c r="U191" s="102" t="s">
        <v>104</v>
      </c>
      <c r="V191" s="140" t="s">
        <v>23</v>
      </c>
      <c r="W191" s="140" t="s">
        <v>105</v>
      </c>
      <c r="X191" s="11" t="s">
        <v>102</v>
      </c>
      <c r="Y191" s="11" t="s">
        <v>103</v>
      </c>
      <c r="Z191" s="140" t="s">
        <v>23</v>
      </c>
      <c r="AA191" s="102" t="s">
        <v>48</v>
      </c>
      <c r="AB191" s="102" t="s">
        <v>104</v>
      </c>
      <c r="AC191" s="140" t="s">
        <v>23</v>
      </c>
      <c r="AD191" s="140" t="s">
        <v>105</v>
      </c>
    </row>
    <row r="192" spans="1:30" ht="15">
      <c r="A192" s="18">
        <v>1</v>
      </c>
      <c r="B192" s="6" t="s">
        <v>46</v>
      </c>
      <c r="C192" s="13">
        <f>C193+C194+C195+C196+C197</f>
        <v>637.9571771620642</v>
      </c>
      <c r="D192" s="13">
        <f>D193+D194+D195+D196+D197</f>
        <v>724.5319457331104</v>
      </c>
      <c r="E192" s="111">
        <f aca="true" t="shared" si="191" ref="E192:E197">((D192-C192)/C192)*100</f>
        <v>13.570623808352119</v>
      </c>
      <c r="F192" s="13">
        <f>F193+F194+F195+F196+F197</f>
        <v>2662.9066212615016</v>
      </c>
      <c r="G192" s="13">
        <f>G193+G194+G195+G196+G197</f>
        <v>3916.097653619256</v>
      </c>
      <c r="H192" s="111">
        <f aca="true" t="shared" si="192" ref="H192:H197">((G192-F192)/F192)*100</f>
        <v>47.06102055370154</v>
      </c>
      <c r="I192" s="112">
        <f>(G192/G$179)*100</f>
        <v>1.8242164576069437</v>
      </c>
      <c r="J192" s="24">
        <f>J193+J194+J195+J196+J197</f>
        <v>39604</v>
      </c>
      <c r="K192" s="24">
        <f>K193+K194+K195+K196+K197</f>
        <v>51270</v>
      </c>
      <c r="L192" s="111">
        <f aca="true" t="shared" si="193" ref="L192:L197">((K192-J192)/J192)*100</f>
        <v>29.456620543379458</v>
      </c>
      <c r="M192" s="24">
        <f>M193+M194+M195+M196+M197</f>
        <v>248751</v>
      </c>
      <c r="N192" s="24">
        <f>N193+N194+N195+N196+N197</f>
        <v>285894</v>
      </c>
      <c r="O192" s="111">
        <f aca="true" t="shared" si="194" ref="O192:O197">((N192-M192)/M192)*100</f>
        <v>14.931799269148666</v>
      </c>
      <c r="P192" s="112">
        <f>(N192/N$179)*100</f>
        <v>0.9965695536487761</v>
      </c>
      <c r="Q192" s="24">
        <f>Q193+Q194+Q195+Q196+Q197</f>
        <v>324080</v>
      </c>
      <c r="R192" s="24">
        <f>R193+R194+R195+R196+R197</f>
        <v>484790</v>
      </c>
      <c r="S192" s="111">
        <f aca="true" t="shared" si="195" ref="S192:S197">((R192-Q192)/Q192)*100</f>
        <v>49.58960750431992</v>
      </c>
      <c r="T192" s="24">
        <f>T193+T194+T195+T196+T197</f>
        <v>2862143</v>
      </c>
      <c r="U192" s="24">
        <f>U193+U194+U195+U196+U197</f>
        <v>3046743</v>
      </c>
      <c r="V192" s="111">
        <f aca="true" t="shared" si="196" ref="V192:V197">((U192-T192)/T192)*100</f>
        <v>6.449712680323799</v>
      </c>
      <c r="W192" s="112">
        <f>(U192/U$179)*100</f>
        <v>1.3561994826216732</v>
      </c>
      <c r="X192" s="13">
        <f>X193+X194+X195+X196+X197</f>
        <v>26140.585381548</v>
      </c>
      <c r="Y192" s="13">
        <f>Y193+Y194+Y195+Y196+Y197</f>
        <v>26292.039441008</v>
      </c>
      <c r="Z192" s="111">
        <f aca="true" t="shared" si="197" ref="Z192:Z197">((Y192-X192)/X192)*100</f>
        <v>0.5793828150723357</v>
      </c>
      <c r="AA192" s="13">
        <f>AA193+AA194+AA195+AA196+AA197</f>
        <v>188357.52275961</v>
      </c>
      <c r="AB192" s="13">
        <f>AB193+AB194+AB195+AB196+AB197</f>
        <v>231782.32347431686</v>
      </c>
      <c r="AC192" s="111">
        <f aca="true" t="shared" si="198" ref="AC192:AC197">((AB192-AA192)/AA192)*100</f>
        <v>23.05445520757218</v>
      </c>
      <c r="AD192" s="112">
        <f>(AB192/AB$179)*100</f>
        <v>5.348566022046938</v>
      </c>
    </row>
    <row r="193" spans="1:30" ht="12.75">
      <c r="A193" s="5"/>
      <c r="B193" s="8" t="s">
        <v>3</v>
      </c>
      <c r="C193" s="117">
        <v>43.19373323710371</v>
      </c>
      <c r="D193" s="117">
        <v>20.3043950078352</v>
      </c>
      <c r="E193" s="113">
        <f t="shared" si="191"/>
        <v>-52.99226650223049</v>
      </c>
      <c r="F193" s="117">
        <v>103.7293275998808</v>
      </c>
      <c r="G193" s="117">
        <v>115.17553878013379</v>
      </c>
      <c r="H193" s="113">
        <f t="shared" si="192"/>
        <v>11.034691388731359</v>
      </c>
      <c r="I193" s="114">
        <f>(G193/G$180)*100</f>
        <v>0.3637048711078673</v>
      </c>
      <c r="J193" s="118">
        <v>273</v>
      </c>
      <c r="K193" s="118">
        <v>717</v>
      </c>
      <c r="L193" s="113">
        <f t="shared" si="193"/>
        <v>162.63736263736263</v>
      </c>
      <c r="M193" s="118">
        <v>1184</v>
      </c>
      <c r="N193" s="118">
        <v>3824</v>
      </c>
      <c r="O193" s="113">
        <f t="shared" si="194"/>
        <v>222.97297297297297</v>
      </c>
      <c r="P193" s="114">
        <f>(N193/N$180)*100</f>
        <v>0.27560618585975943</v>
      </c>
      <c r="Q193" s="118">
        <v>0</v>
      </c>
      <c r="R193" s="118">
        <v>0</v>
      </c>
      <c r="S193" s="115" t="s">
        <v>54</v>
      </c>
      <c r="T193" s="118">
        <v>0</v>
      </c>
      <c r="U193" s="118">
        <v>0</v>
      </c>
      <c r="V193" s="115" t="s">
        <v>54</v>
      </c>
      <c r="W193" s="115" t="s">
        <v>54</v>
      </c>
      <c r="X193" s="117">
        <v>191.50054360399994</v>
      </c>
      <c r="Y193" s="117">
        <v>40.0666147</v>
      </c>
      <c r="Z193" s="113">
        <f t="shared" si="197"/>
        <v>-79.07754518814686</v>
      </c>
      <c r="AA193" s="117">
        <v>399.66242701899995</v>
      </c>
      <c r="AB193" s="117">
        <v>245.9982513500002</v>
      </c>
      <c r="AC193" s="113">
        <f t="shared" si="198"/>
        <v>-38.44849184726954</v>
      </c>
      <c r="AD193" s="114">
        <f>(AB193/AB$180)*100</f>
        <v>0.694181789487745</v>
      </c>
    </row>
    <row r="194" spans="1:30" ht="12.75">
      <c r="A194" s="5"/>
      <c r="B194" s="8" t="s">
        <v>4</v>
      </c>
      <c r="C194" s="117">
        <v>254.50280448098638</v>
      </c>
      <c r="D194" s="117">
        <v>342.360358779275</v>
      </c>
      <c r="E194" s="113">
        <f t="shared" si="191"/>
        <v>34.52125192783576</v>
      </c>
      <c r="F194" s="117">
        <v>1048.5983969548192</v>
      </c>
      <c r="G194" s="117">
        <v>1682.0372883165205</v>
      </c>
      <c r="H194" s="113">
        <f t="shared" si="192"/>
        <v>60.408149888578755</v>
      </c>
      <c r="I194" s="114">
        <f>(G194/G$181)*100</f>
        <v>2.5479276310841947</v>
      </c>
      <c r="J194" s="118">
        <v>39220</v>
      </c>
      <c r="K194" s="118">
        <v>50426</v>
      </c>
      <c r="L194" s="113">
        <f t="shared" si="193"/>
        <v>28.572157062723104</v>
      </c>
      <c r="M194" s="118">
        <v>246626</v>
      </c>
      <c r="N194" s="118">
        <v>281033</v>
      </c>
      <c r="O194" s="113">
        <f t="shared" si="194"/>
        <v>13.951083827333695</v>
      </c>
      <c r="P194" s="114">
        <f>(N194/N$181)*100</f>
        <v>1.0307944302116558</v>
      </c>
      <c r="Q194" s="118">
        <v>0</v>
      </c>
      <c r="R194" s="118">
        <v>0</v>
      </c>
      <c r="S194" s="115" t="s">
        <v>54</v>
      </c>
      <c r="T194" s="118">
        <v>0</v>
      </c>
      <c r="U194" s="118">
        <v>0</v>
      </c>
      <c r="V194" s="115" t="s">
        <v>54</v>
      </c>
      <c r="W194" s="115" t="s">
        <v>54</v>
      </c>
      <c r="X194" s="117">
        <v>6942.3231880620015</v>
      </c>
      <c r="Y194" s="117">
        <v>9114.434447108</v>
      </c>
      <c r="Z194" s="113">
        <f t="shared" si="197"/>
        <v>31.287959379090204</v>
      </c>
      <c r="AA194" s="117">
        <v>31265.578158960998</v>
      </c>
      <c r="AB194" s="117">
        <v>50957.70658982299</v>
      </c>
      <c r="AC194" s="113">
        <f t="shared" si="198"/>
        <v>62.98341367859226</v>
      </c>
      <c r="AD194" s="114">
        <f>(AB194/AB$181)*100</f>
        <v>2.9726582354447517</v>
      </c>
    </row>
    <row r="195" spans="1:30" ht="12.75">
      <c r="A195" s="5"/>
      <c r="B195" s="8" t="s">
        <v>5</v>
      </c>
      <c r="C195" s="117">
        <v>324.11736960199903</v>
      </c>
      <c r="D195" s="117">
        <v>352.63726660400044</v>
      </c>
      <c r="E195" s="113">
        <f t="shared" si="191"/>
        <v>8.799249801706868</v>
      </c>
      <c r="F195" s="117">
        <v>1301.8864440339962</v>
      </c>
      <c r="G195" s="117">
        <v>1998.0303417241078</v>
      </c>
      <c r="H195" s="113">
        <f t="shared" si="192"/>
        <v>53.471936886680815</v>
      </c>
      <c r="I195" s="114">
        <f>(G195/G$182)*100</f>
        <v>1.8430531199930127</v>
      </c>
      <c r="J195" s="118">
        <v>7</v>
      </c>
      <c r="K195" s="118">
        <v>21</v>
      </c>
      <c r="L195" s="113">
        <f t="shared" si="193"/>
        <v>200</v>
      </c>
      <c r="M195" s="118">
        <v>56</v>
      </c>
      <c r="N195" s="118">
        <v>98</v>
      </c>
      <c r="O195" s="113">
        <f t="shared" si="194"/>
        <v>75</v>
      </c>
      <c r="P195" s="114">
        <f>(N195/N$182)*100</f>
        <v>5.668016194331984</v>
      </c>
      <c r="Q195" s="118">
        <v>138161</v>
      </c>
      <c r="R195" s="118">
        <v>321028</v>
      </c>
      <c r="S195" s="113">
        <f t="shared" si="195"/>
        <v>132.35790128907578</v>
      </c>
      <c r="T195" s="118">
        <v>918133</v>
      </c>
      <c r="U195" s="118">
        <v>1320407</v>
      </c>
      <c r="V195" s="113">
        <f t="shared" si="196"/>
        <v>43.81434933718753</v>
      </c>
      <c r="W195" s="114">
        <f>(U195/U$182)*100</f>
        <v>1.295214533336501</v>
      </c>
      <c r="X195" s="117">
        <v>835.9017522329999</v>
      </c>
      <c r="Y195" s="117">
        <v>1135.9087485999999</v>
      </c>
      <c r="Z195" s="113">
        <f t="shared" si="197"/>
        <v>35.890222213982845</v>
      </c>
      <c r="AA195" s="117">
        <v>5412.252814654</v>
      </c>
      <c r="AB195" s="117">
        <v>7737.050765</v>
      </c>
      <c r="AC195" s="113">
        <f t="shared" si="198"/>
        <v>42.954348770468926</v>
      </c>
      <c r="AD195" s="114">
        <f>(AB195/AB$182)*100</f>
        <v>0.8712235715607073</v>
      </c>
    </row>
    <row r="196" spans="1:30" ht="12.75">
      <c r="A196" s="5"/>
      <c r="B196" s="8" t="s">
        <v>6</v>
      </c>
      <c r="C196" s="117">
        <v>6.954504062999999</v>
      </c>
      <c r="D196" s="117">
        <v>1.5132802529999998</v>
      </c>
      <c r="E196" s="113">
        <f t="shared" si="191"/>
        <v>-78.24028515489559</v>
      </c>
      <c r="F196" s="117">
        <v>125.03804568300002</v>
      </c>
      <c r="G196" s="117">
        <v>34.014677336</v>
      </c>
      <c r="H196" s="113">
        <f t="shared" si="192"/>
        <v>-72.7965379255567</v>
      </c>
      <c r="I196" s="114">
        <f>(G196/G$183)*100</f>
        <v>0.8801930037421268</v>
      </c>
      <c r="J196" s="118">
        <v>1</v>
      </c>
      <c r="K196" s="118">
        <v>0</v>
      </c>
      <c r="L196" s="113">
        <f t="shared" si="193"/>
        <v>-100</v>
      </c>
      <c r="M196" s="118">
        <v>12</v>
      </c>
      <c r="N196" s="118">
        <v>5</v>
      </c>
      <c r="O196" s="113">
        <f t="shared" si="194"/>
        <v>-58.333333333333336</v>
      </c>
      <c r="P196" s="114">
        <f>(N196/N$183)*100</f>
        <v>0.13220518244315177</v>
      </c>
      <c r="Q196" s="118">
        <v>17</v>
      </c>
      <c r="R196" s="118">
        <v>0</v>
      </c>
      <c r="S196" s="113">
        <f t="shared" si="195"/>
        <v>-100</v>
      </c>
      <c r="T196" s="118">
        <v>577</v>
      </c>
      <c r="U196" s="118">
        <v>166</v>
      </c>
      <c r="V196" s="113">
        <f t="shared" si="196"/>
        <v>-71.23050259965338</v>
      </c>
      <c r="W196" s="114">
        <f>(U196/U$183)*100</f>
        <v>0.0020184824902723737</v>
      </c>
      <c r="X196" s="117">
        <v>0</v>
      </c>
      <c r="Y196" s="117">
        <v>0</v>
      </c>
      <c r="Z196" s="115" t="s">
        <v>54</v>
      </c>
      <c r="AA196" s="117">
        <v>0</v>
      </c>
      <c r="AB196" s="117">
        <v>0</v>
      </c>
      <c r="AC196" s="115" t="s">
        <v>54</v>
      </c>
      <c r="AD196" s="114">
        <f>(AB196/AB$183)*100</f>
        <v>0</v>
      </c>
    </row>
    <row r="197" spans="1:30" ht="12.75">
      <c r="A197" s="5"/>
      <c r="B197" s="27" t="s">
        <v>25</v>
      </c>
      <c r="C197" s="117">
        <v>9.188765778975155</v>
      </c>
      <c r="D197" s="117">
        <v>7.716645088999994</v>
      </c>
      <c r="E197" s="113">
        <f t="shared" si="191"/>
        <v>-16.020875114082514</v>
      </c>
      <c r="F197" s="117">
        <v>83.6544069898054</v>
      </c>
      <c r="G197" s="117">
        <v>86.83980746249395</v>
      </c>
      <c r="H197" s="113">
        <f t="shared" si="192"/>
        <v>3.807809519320061</v>
      </c>
      <c r="I197" s="114">
        <f>(G197/G$184)*100</f>
        <v>1.8412007000930315</v>
      </c>
      <c r="J197" s="118">
        <v>103</v>
      </c>
      <c r="K197" s="118">
        <v>106</v>
      </c>
      <c r="L197" s="113">
        <f t="shared" si="193"/>
        <v>2.912621359223301</v>
      </c>
      <c r="M197" s="118">
        <v>873</v>
      </c>
      <c r="N197" s="118">
        <v>934</v>
      </c>
      <c r="O197" s="113">
        <f t="shared" si="194"/>
        <v>6.987399770904926</v>
      </c>
      <c r="P197" s="114">
        <f>(N197/N$184)*100</f>
        <v>3.0046646292424</v>
      </c>
      <c r="Q197" s="118">
        <v>185902</v>
      </c>
      <c r="R197" s="118">
        <v>163762</v>
      </c>
      <c r="S197" s="113">
        <f t="shared" si="195"/>
        <v>-11.909500704672354</v>
      </c>
      <c r="T197" s="118">
        <v>1943433</v>
      </c>
      <c r="U197" s="118">
        <v>1726170</v>
      </c>
      <c r="V197" s="113">
        <f t="shared" si="196"/>
        <v>-11.179340888005914</v>
      </c>
      <c r="W197" s="114">
        <f>(U197/U$184)*100</f>
        <v>1.5077831288713772</v>
      </c>
      <c r="X197" s="117">
        <v>18170.859897649</v>
      </c>
      <c r="Y197" s="117">
        <v>16001.6296306</v>
      </c>
      <c r="Z197" s="113">
        <f t="shared" si="197"/>
        <v>-11.937961545395332</v>
      </c>
      <c r="AA197" s="117">
        <v>151280.029358976</v>
      </c>
      <c r="AB197" s="117">
        <v>172841.56786814387</v>
      </c>
      <c r="AC197" s="113">
        <f t="shared" si="198"/>
        <v>14.252732895763781</v>
      </c>
      <c r="AD197" s="114">
        <f>(AB197/AB$184)*100</f>
        <v>11.008343971616505</v>
      </c>
    </row>
    <row r="198" spans="1:30" ht="12.75">
      <c r="A198" s="5"/>
      <c r="B198" s="27"/>
      <c r="C198" s="117"/>
      <c r="D198" s="117"/>
      <c r="E198" s="113"/>
      <c r="F198" s="117"/>
      <c r="G198" s="117"/>
      <c r="H198" s="113"/>
      <c r="I198" s="114"/>
      <c r="J198" s="118"/>
      <c r="K198" s="118"/>
      <c r="L198" s="113"/>
      <c r="M198" s="118"/>
      <c r="N198" s="118"/>
      <c r="O198" s="113"/>
      <c r="P198" s="114"/>
      <c r="Q198" s="118"/>
      <c r="R198" s="118"/>
      <c r="S198" s="113"/>
      <c r="T198" s="118"/>
      <c r="U198" s="118"/>
      <c r="V198" s="113"/>
      <c r="W198" s="114"/>
      <c r="X198" s="117"/>
      <c r="Y198" s="117"/>
      <c r="Z198" s="113"/>
      <c r="AA198" s="117"/>
      <c r="AB198" s="117"/>
      <c r="AC198" s="113"/>
      <c r="AD198" s="114"/>
    </row>
    <row r="199" spans="1:30" ht="15">
      <c r="A199" s="18">
        <v>2</v>
      </c>
      <c r="B199" s="6" t="s">
        <v>22</v>
      </c>
      <c r="C199" s="13">
        <f>C200+C201+C202+C203+C204</f>
        <v>37.84925939899998</v>
      </c>
      <c r="D199" s="13">
        <f>D200+D201+D202+D203+D204</f>
        <v>20.656303385999998</v>
      </c>
      <c r="E199" s="111">
        <f aca="true" t="shared" si="199" ref="E199:E204">((D199-C199)/C199)*100</f>
        <v>-45.424814873535524</v>
      </c>
      <c r="F199" s="13">
        <f>F200+F201+F202+F203+F204</f>
        <v>147.097021619</v>
      </c>
      <c r="G199" s="13">
        <f>G200+G201+G202+G203+G204</f>
        <v>117.63320828199997</v>
      </c>
      <c r="H199" s="111">
        <f aca="true" t="shared" si="200" ref="H199:H204">((G199-F199)/F199)*100</f>
        <v>-20.03019028713923</v>
      </c>
      <c r="I199" s="112">
        <f>(G199/G$179)*100</f>
        <v>0.054796497301543845</v>
      </c>
      <c r="J199" s="24">
        <f>J200+J201+J202+J203+J204</f>
        <v>19649</v>
      </c>
      <c r="K199" s="24">
        <f>K200+K201+K202+K203+K204</f>
        <v>8473</v>
      </c>
      <c r="L199" s="111">
        <f aca="true" t="shared" si="201" ref="L199:L204">((K199-J199)/J199)*100</f>
        <v>-56.87821263168609</v>
      </c>
      <c r="M199" s="24">
        <f>M200+M201+M202+M203+M204</f>
        <v>68891</v>
      </c>
      <c r="N199" s="24">
        <f>N200+N201+N202+N203+N204</f>
        <v>52963</v>
      </c>
      <c r="O199" s="111">
        <f aca="true" t="shared" si="202" ref="O199:O204">((N199-M199)/M199)*100</f>
        <v>-23.12058178862261</v>
      </c>
      <c r="P199" s="112">
        <f>(N199/N$179)*100</f>
        <v>0.1846184714261234</v>
      </c>
      <c r="Q199" s="24">
        <f>Q200+Q201+Q202+Q203+Q204</f>
        <v>8532</v>
      </c>
      <c r="R199" s="24">
        <f>R200+R201+R202+R203+R204</f>
        <v>22356</v>
      </c>
      <c r="S199" s="111">
        <f aca="true" t="shared" si="203" ref="S199:S204">((R199-Q199)/Q199)*100</f>
        <v>162.0253164556962</v>
      </c>
      <c r="T199" s="24">
        <f>T200+T201+T202+T203+T204</f>
        <v>54549</v>
      </c>
      <c r="U199" s="24">
        <f>U200+U201+U202+U203+U204</f>
        <v>142855</v>
      </c>
      <c r="V199" s="111">
        <f aca="true" t="shared" si="204" ref="V199:V204">((U199-T199)/T199)*100</f>
        <v>161.8838108856258</v>
      </c>
      <c r="W199" s="112">
        <f>(U199/U$179)*100</f>
        <v>0.06358917607750936</v>
      </c>
      <c r="X199" s="13">
        <f>X200+X201+X202+X203+X204</f>
        <v>5848.1722426</v>
      </c>
      <c r="Y199" s="13">
        <f>Y200+Y201+Y202+Y203+Y204</f>
        <v>5899.78539925501</v>
      </c>
      <c r="Z199" s="111">
        <f aca="true" t="shared" si="205" ref="Z199:Z204">((Y199-X199)/X199)*100</f>
        <v>0.8825519241557752</v>
      </c>
      <c r="AA199" s="13">
        <f>AA200+AA201+AA202+AA203+AA204</f>
        <v>37738.32388977699</v>
      </c>
      <c r="AB199" s="13">
        <f>AB200+AB201+AB202+AB203+AB204</f>
        <v>41488.873714220004</v>
      </c>
      <c r="AC199" s="111">
        <f aca="true" t="shared" si="206" ref="AC199:AC204">((AB199-AA199)/AA199)*100</f>
        <v>9.938305250114743</v>
      </c>
      <c r="AD199" s="112">
        <f>(AB199/AB$179)*100</f>
        <v>0.9573895753334366</v>
      </c>
    </row>
    <row r="200" spans="1:30" ht="12.75">
      <c r="A200" s="5"/>
      <c r="B200" s="8" t="s">
        <v>3</v>
      </c>
      <c r="C200" s="17">
        <v>0.48546189999999995</v>
      </c>
      <c r="D200" s="17">
        <v>0.33705195200000015</v>
      </c>
      <c r="E200" s="113">
        <f t="shared" si="199"/>
        <v>-30.57087445997303</v>
      </c>
      <c r="F200" s="17">
        <v>2.4065680840000003</v>
      </c>
      <c r="G200" s="17">
        <v>1.901208306</v>
      </c>
      <c r="H200" s="113">
        <f t="shared" si="200"/>
        <v>-20.999188901401563</v>
      </c>
      <c r="I200" s="114">
        <f>(G200/G$180)*100</f>
        <v>0.006003694267086922</v>
      </c>
      <c r="J200" s="104">
        <v>10798</v>
      </c>
      <c r="K200" s="104">
        <v>3623</v>
      </c>
      <c r="L200" s="113">
        <f t="shared" si="201"/>
        <v>-66.44749027597703</v>
      </c>
      <c r="M200" s="104">
        <v>14699</v>
      </c>
      <c r="N200" s="104">
        <v>11352</v>
      </c>
      <c r="O200" s="113">
        <f t="shared" si="202"/>
        <v>-22.770256480032653</v>
      </c>
      <c r="P200" s="114">
        <f>(N200/N$180)*100</f>
        <v>0.8181698278974867</v>
      </c>
      <c r="Q200" s="104">
        <v>0</v>
      </c>
      <c r="R200" s="104">
        <v>0</v>
      </c>
      <c r="S200" s="115" t="s">
        <v>54</v>
      </c>
      <c r="T200" s="104">
        <v>0</v>
      </c>
      <c r="U200" s="104">
        <v>0</v>
      </c>
      <c r="V200" s="115" t="s">
        <v>54</v>
      </c>
      <c r="W200" s="115" t="s">
        <v>54</v>
      </c>
      <c r="X200" s="17">
        <v>18.1094391</v>
      </c>
      <c r="Y200" s="17">
        <v>8.04125</v>
      </c>
      <c r="Z200" s="113">
        <f t="shared" si="205"/>
        <v>-55.59636079507288</v>
      </c>
      <c r="AA200" s="17">
        <v>38.3842446</v>
      </c>
      <c r="AB200" s="17">
        <v>32.31489</v>
      </c>
      <c r="AC200" s="113">
        <f t="shared" si="206"/>
        <v>-15.812098592139556</v>
      </c>
      <c r="AD200" s="114">
        <f>(AB200/AB$180)*100</f>
        <v>0.0911892992905196</v>
      </c>
    </row>
    <row r="201" spans="1:30" ht="12.75">
      <c r="A201" s="5"/>
      <c r="B201" s="8" t="s">
        <v>4</v>
      </c>
      <c r="C201" s="17">
        <v>27.773036524999984</v>
      </c>
      <c r="D201" s="17">
        <v>17.566670425999995</v>
      </c>
      <c r="E201" s="113">
        <f t="shared" si="199"/>
        <v>-36.74919049565465</v>
      </c>
      <c r="F201" s="17">
        <v>131.475252561</v>
      </c>
      <c r="G201" s="17">
        <v>100.62290900599997</v>
      </c>
      <c r="H201" s="113">
        <f t="shared" si="200"/>
        <v>-23.466274415929032</v>
      </c>
      <c r="I201" s="114">
        <f>(G201/G$181)*100</f>
        <v>0.15242223936251598</v>
      </c>
      <c r="J201" s="104">
        <v>8842</v>
      </c>
      <c r="K201" s="104">
        <v>4820</v>
      </c>
      <c r="L201" s="113">
        <f t="shared" si="201"/>
        <v>-45.48744627912237</v>
      </c>
      <c r="M201" s="104">
        <v>54151</v>
      </c>
      <c r="N201" s="104">
        <v>41517</v>
      </c>
      <c r="O201" s="113">
        <f t="shared" si="202"/>
        <v>-23.331055751509666</v>
      </c>
      <c r="P201" s="114">
        <f>(N201/N$181)*100</f>
        <v>0.15227924250567484</v>
      </c>
      <c r="Q201" s="104">
        <v>0</v>
      </c>
      <c r="R201" s="104">
        <v>0</v>
      </c>
      <c r="S201" s="115" t="s">
        <v>54</v>
      </c>
      <c r="T201" s="104">
        <v>0</v>
      </c>
      <c r="U201" s="104">
        <v>0</v>
      </c>
      <c r="V201" s="115" t="s">
        <v>54</v>
      </c>
      <c r="W201" s="115" t="s">
        <v>54</v>
      </c>
      <c r="X201" s="17">
        <v>4844.7012235</v>
      </c>
      <c r="Y201" s="17">
        <v>2511.7592681550104</v>
      </c>
      <c r="Z201" s="113">
        <f t="shared" si="205"/>
        <v>-48.154506288822944</v>
      </c>
      <c r="AA201" s="17">
        <v>33107.77377057699</v>
      </c>
      <c r="AB201" s="17">
        <v>28468.907896020006</v>
      </c>
      <c r="AC201" s="113">
        <f t="shared" si="206"/>
        <v>-14.011409848038658</v>
      </c>
      <c r="AD201" s="114">
        <f>(AB201/AB$181)*100</f>
        <v>1.6607563246993442</v>
      </c>
    </row>
    <row r="202" spans="1:30" ht="12.75">
      <c r="A202" s="5"/>
      <c r="B202" s="8" t="s">
        <v>5</v>
      </c>
      <c r="C202" s="17">
        <v>9.0928823</v>
      </c>
      <c r="D202" s="17">
        <v>0.4963</v>
      </c>
      <c r="E202" s="113">
        <f t="shared" si="199"/>
        <v>-94.54188470030014</v>
      </c>
      <c r="F202" s="17">
        <v>9.10048059</v>
      </c>
      <c r="G202" s="17">
        <v>3.5439994</v>
      </c>
      <c r="H202" s="113">
        <f t="shared" si="200"/>
        <v>-61.057008309052385</v>
      </c>
      <c r="I202" s="114">
        <f>(G202/G$182)*100</f>
        <v>0.0032691090895982434</v>
      </c>
      <c r="J202" s="104">
        <v>1</v>
      </c>
      <c r="K202" s="104">
        <v>0</v>
      </c>
      <c r="L202" s="113">
        <f t="shared" si="201"/>
        <v>-100</v>
      </c>
      <c r="M202" s="104">
        <v>2</v>
      </c>
      <c r="N202" s="104">
        <v>0</v>
      </c>
      <c r="O202" s="113">
        <f t="shared" si="202"/>
        <v>-100</v>
      </c>
      <c r="P202" s="114">
        <f>(N202/N$182)*100</f>
        <v>0</v>
      </c>
      <c r="Q202" s="104">
        <v>1075</v>
      </c>
      <c r="R202" s="104">
        <v>0</v>
      </c>
      <c r="S202" s="113">
        <f t="shared" si="203"/>
        <v>-100</v>
      </c>
      <c r="T202" s="104">
        <v>6248</v>
      </c>
      <c r="U202" s="104">
        <v>0</v>
      </c>
      <c r="V202" s="113">
        <f t="shared" si="204"/>
        <v>-100</v>
      </c>
      <c r="W202" s="114">
        <f>(U202/U$182)*100</f>
        <v>0</v>
      </c>
      <c r="X202" s="17">
        <v>159.9</v>
      </c>
      <c r="Y202" s="17">
        <v>0</v>
      </c>
      <c r="Z202" s="113">
        <f t="shared" si="205"/>
        <v>-100</v>
      </c>
      <c r="AA202" s="17">
        <v>162.7565</v>
      </c>
      <c r="AB202" s="17">
        <v>0</v>
      </c>
      <c r="AC202" s="113">
        <f t="shared" si="206"/>
        <v>-100</v>
      </c>
      <c r="AD202" s="114">
        <f>(AB202/AB$182)*100</f>
        <v>0</v>
      </c>
    </row>
    <row r="203" spans="1:30" ht="12.75">
      <c r="A203" s="5"/>
      <c r="B203" s="8" t="s">
        <v>6</v>
      </c>
      <c r="C203" s="17">
        <v>0.0222085</v>
      </c>
      <c r="D203" s="17">
        <v>0</v>
      </c>
      <c r="E203" s="113">
        <f t="shared" si="199"/>
        <v>-100</v>
      </c>
      <c r="F203" s="17">
        <v>0.08312985300000002</v>
      </c>
      <c r="G203" s="17">
        <v>0</v>
      </c>
      <c r="H203" s="113">
        <f t="shared" si="200"/>
        <v>-100</v>
      </c>
      <c r="I203" s="114">
        <f>(G203/G$183)*100</f>
        <v>0</v>
      </c>
      <c r="J203" s="104">
        <v>0</v>
      </c>
      <c r="K203" s="104">
        <v>0</v>
      </c>
      <c r="L203" s="115" t="s">
        <v>54</v>
      </c>
      <c r="M203" s="104">
        <v>1</v>
      </c>
      <c r="N203" s="104">
        <v>0</v>
      </c>
      <c r="O203" s="113">
        <f t="shared" si="202"/>
        <v>-100</v>
      </c>
      <c r="P203" s="114">
        <f>(N203/N$183)*100</f>
        <v>0</v>
      </c>
      <c r="Q203" s="104">
        <v>234</v>
      </c>
      <c r="R203" s="104">
        <v>0</v>
      </c>
      <c r="S203" s="113">
        <f t="shared" si="203"/>
        <v>-100</v>
      </c>
      <c r="T203" s="104">
        <v>860</v>
      </c>
      <c r="U203" s="104">
        <v>0</v>
      </c>
      <c r="V203" s="113">
        <f t="shared" si="204"/>
        <v>-100</v>
      </c>
      <c r="W203" s="114">
        <f>(U203/U$183)*100</f>
        <v>0</v>
      </c>
      <c r="X203" s="17">
        <v>2.7175</v>
      </c>
      <c r="Y203" s="17">
        <v>0</v>
      </c>
      <c r="Z203" s="113">
        <f t="shared" si="205"/>
        <v>-100</v>
      </c>
      <c r="AA203" s="17">
        <v>8.945</v>
      </c>
      <c r="AB203" s="17">
        <v>0</v>
      </c>
      <c r="AC203" s="113">
        <f t="shared" si="206"/>
        <v>-100</v>
      </c>
      <c r="AD203" s="114">
        <f>(AB203/AB$183)*100</f>
        <v>0</v>
      </c>
    </row>
    <row r="204" spans="1:30" ht="12.75">
      <c r="A204" s="5"/>
      <c r="B204" s="27" t="s">
        <v>25</v>
      </c>
      <c r="C204" s="17">
        <v>0.47567017400000017</v>
      </c>
      <c r="D204" s="17">
        <v>2.256281008</v>
      </c>
      <c r="E204" s="113">
        <f t="shared" si="199"/>
        <v>374.3372890140468</v>
      </c>
      <c r="F204" s="17">
        <v>4.031590531000001</v>
      </c>
      <c r="G204" s="17">
        <v>11.56509157</v>
      </c>
      <c r="H204" s="113">
        <f t="shared" si="200"/>
        <v>186.8617604162142</v>
      </c>
      <c r="I204" s="114">
        <f>(G204/G$184)*100</f>
        <v>0.2452061481656409</v>
      </c>
      <c r="J204" s="104">
        <v>8</v>
      </c>
      <c r="K204" s="104">
        <v>30</v>
      </c>
      <c r="L204" s="113">
        <f t="shared" si="201"/>
        <v>275</v>
      </c>
      <c r="M204" s="104">
        <v>38</v>
      </c>
      <c r="N204" s="104">
        <v>94</v>
      </c>
      <c r="O204" s="113">
        <f t="shared" si="202"/>
        <v>147.36842105263156</v>
      </c>
      <c r="P204" s="114">
        <f>(N204/N$184)*100</f>
        <v>0.3023966543348882</v>
      </c>
      <c r="Q204" s="104">
        <v>7223</v>
      </c>
      <c r="R204" s="104">
        <v>22356</v>
      </c>
      <c r="S204" s="113">
        <f t="shared" si="203"/>
        <v>209.51128340024917</v>
      </c>
      <c r="T204" s="104">
        <v>47441</v>
      </c>
      <c r="U204" s="104">
        <v>142855</v>
      </c>
      <c r="V204" s="113">
        <f t="shared" si="204"/>
        <v>201.12139288800827</v>
      </c>
      <c r="W204" s="114">
        <f>(U204/U$184)*100</f>
        <v>0.12478166048240937</v>
      </c>
      <c r="X204" s="17">
        <v>822.7440799999999</v>
      </c>
      <c r="Y204" s="17">
        <v>3379.9848810999997</v>
      </c>
      <c r="Z204" s="113">
        <f t="shared" si="205"/>
        <v>310.8184991255118</v>
      </c>
      <c r="AA204" s="17">
        <v>4420.4643746</v>
      </c>
      <c r="AB204" s="17">
        <v>12987.650928199999</v>
      </c>
      <c r="AC204" s="113">
        <f t="shared" si="206"/>
        <v>193.80738826506726</v>
      </c>
      <c r="AD204" s="114">
        <f>(AB204/AB$184)*100</f>
        <v>0.827188335331347</v>
      </c>
    </row>
    <row r="205" spans="1:30" ht="12.75">
      <c r="A205" s="5"/>
      <c r="B205" s="27"/>
      <c r="C205" s="17"/>
      <c r="D205" s="17"/>
      <c r="E205" s="113"/>
      <c r="F205" s="17"/>
      <c r="G205" s="17"/>
      <c r="H205" s="113"/>
      <c r="I205" s="114"/>
      <c r="J205" s="104"/>
      <c r="K205" s="104"/>
      <c r="L205" s="113"/>
      <c r="M205" s="104"/>
      <c r="N205" s="104"/>
      <c r="O205" s="113"/>
      <c r="P205" s="114"/>
      <c r="Q205" s="104"/>
      <c r="R205" s="104"/>
      <c r="S205" s="113"/>
      <c r="T205" s="104"/>
      <c r="U205" s="104"/>
      <c r="V205" s="113"/>
      <c r="W205" s="114"/>
      <c r="X205" s="17"/>
      <c r="Y205" s="17"/>
      <c r="Z205" s="113"/>
      <c r="AA205" s="17"/>
      <c r="AB205" s="17"/>
      <c r="AC205" s="113"/>
      <c r="AD205" s="114"/>
    </row>
    <row r="206" spans="1:30" ht="15">
      <c r="A206" s="18">
        <v>3</v>
      </c>
      <c r="B206" s="6" t="s">
        <v>30</v>
      </c>
      <c r="C206" s="13">
        <f>C207+C208+C209+C210+C211</f>
        <v>80.76046076846774</v>
      </c>
      <c r="D206" s="13">
        <f>D207+D208+D209+D210+D211</f>
        <v>78.0278363660477</v>
      </c>
      <c r="E206" s="111">
        <f aca="true" t="shared" si="207" ref="E206:E211">((D206-C206)/C206)*100</f>
        <v>-3.3836166564901204</v>
      </c>
      <c r="F206" s="13">
        <f>F207+F208+F209+F210+F211</f>
        <v>325.57377821410876</v>
      </c>
      <c r="G206" s="13">
        <f>G207+G208+G209+G210+G211</f>
        <v>283.827890773447</v>
      </c>
      <c r="H206" s="111">
        <f aca="true" t="shared" si="208" ref="H206:H211">((G206-F206)/F206)*100</f>
        <v>-12.82225112527588</v>
      </c>
      <c r="I206" s="112">
        <f>(G206/G$179)*100</f>
        <v>0.1322141466513919</v>
      </c>
      <c r="J206" s="24">
        <f>J207+J208+J209+J210+J211</f>
        <v>7864</v>
      </c>
      <c r="K206" s="24">
        <f>K207+K208+K209+K210+K211</f>
        <v>4694</v>
      </c>
      <c r="L206" s="111">
        <f aca="true" t="shared" si="209" ref="L206:L211">((K206-J206)/J206)*100</f>
        <v>-40.31027466937945</v>
      </c>
      <c r="M206" s="24">
        <f>M207+M208+M209+M210+M211</f>
        <v>36379</v>
      </c>
      <c r="N206" s="24">
        <f>N207+N208+N209+N210+N211</f>
        <v>32210</v>
      </c>
      <c r="O206" s="111">
        <f aca="true" t="shared" si="210" ref="O206:O211">((N206-M206)/M206)*100</f>
        <v>-11.459908188790237</v>
      </c>
      <c r="P206" s="112">
        <f>(N206/N$179)*100</f>
        <v>0.11227764599126627</v>
      </c>
      <c r="Q206" s="24">
        <f>Q207+Q208+Q209+Q210+Q211</f>
        <v>57865</v>
      </c>
      <c r="R206" s="24">
        <f>R207+R208+R209+R210+R211</f>
        <v>49980</v>
      </c>
      <c r="S206" s="111">
        <f aca="true" t="shared" si="211" ref="S206:S211">((R206-Q206)/Q206)*100</f>
        <v>-13.62654454333362</v>
      </c>
      <c r="T206" s="24">
        <f>T207+T208+T209+T210+T211</f>
        <v>361162</v>
      </c>
      <c r="U206" s="24">
        <f>U207+U208+U209+U210+U211</f>
        <v>458631</v>
      </c>
      <c r="V206" s="111">
        <f aca="true" t="shared" si="212" ref="V206:V211">((U206-T206)/T206)*100</f>
        <v>26.987612207264327</v>
      </c>
      <c r="W206" s="112">
        <f>(U206/U$179)*100</f>
        <v>0.20415083415774174</v>
      </c>
      <c r="X206" s="13">
        <f>X207+X208+X209+X210+X211</f>
        <v>1026.5352689794443</v>
      </c>
      <c r="Y206" s="13">
        <f>Y207+Y208+Y209+Y210+Y211</f>
        <v>1205.3902438115172</v>
      </c>
      <c r="Z206" s="111">
        <f aca="true" t="shared" si="213" ref="Z206:Z211">((Y206-X206)/X206)*100</f>
        <v>17.42316900712881</v>
      </c>
      <c r="AA206" s="13">
        <f>AA207+AA208+AA209+AA210+AA211</f>
        <v>10785.74113583019</v>
      </c>
      <c r="AB206" s="13">
        <f>AB207+AB208+AB209+AB210+AB211</f>
        <v>6475.940876320919</v>
      </c>
      <c r="AC206" s="111">
        <f aca="true" t="shared" si="214" ref="AC206:AC211">((AB206-AA206)/AA206)*100</f>
        <v>-39.958313529258845</v>
      </c>
      <c r="AD206" s="112">
        <f>(AB206/AB$179)*100</f>
        <v>0.14943761376053757</v>
      </c>
    </row>
    <row r="207" spans="1:30" ht="12.75">
      <c r="A207" s="5"/>
      <c r="B207" s="8" t="s">
        <v>3</v>
      </c>
      <c r="C207" s="17">
        <v>2.1513221999999996</v>
      </c>
      <c r="D207" s="17">
        <v>1.2712227000000005</v>
      </c>
      <c r="E207" s="113">
        <f t="shared" si="207"/>
        <v>-40.90970194980553</v>
      </c>
      <c r="F207" s="17">
        <v>8.7255278</v>
      </c>
      <c r="G207" s="17">
        <v>7.3318867</v>
      </c>
      <c r="H207" s="113">
        <f t="shared" si="208"/>
        <v>-15.971997705399552</v>
      </c>
      <c r="I207" s="114">
        <f>(G207/G$180)*100</f>
        <v>0.02315285811070976</v>
      </c>
      <c r="J207" s="104">
        <v>2351</v>
      </c>
      <c r="K207" s="104">
        <v>470</v>
      </c>
      <c r="L207" s="113">
        <f t="shared" si="209"/>
        <v>-80.00850701829009</v>
      </c>
      <c r="M207" s="104">
        <v>9480</v>
      </c>
      <c r="N207" s="104">
        <v>6325</v>
      </c>
      <c r="O207" s="113">
        <f t="shared" si="210"/>
        <v>-33.28059071729958</v>
      </c>
      <c r="P207" s="114">
        <f>(N207/N$180)*100</f>
        <v>0.4558601269777663</v>
      </c>
      <c r="Q207" s="104">
        <v>0</v>
      </c>
      <c r="R207" s="104">
        <v>0</v>
      </c>
      <c r="S207" s="115" t="s">
        <v>54</v>
      </c>
      <c r="T207" s="104">
        <v>0</v>
      </c>
      <c r="U207" s="104">
        <v>0</v>
      </c>
      <c r="V207" s="115" t="s">
        <v>54</v>
      </c>
      <c r="W207" s="115" t="s">
        <v>54</v>
      </c>
      <c r="X207" s="17">
        <v>5.5638562999999985</v>
      </c>
      <c r="Y207" s="17">
        <v>1.3026631000000009</v>
      </c>
      <c r="Z207" s="113">
        <f t="shared" si="213"/>
        <v>-76.58704629017824</v>
      </c>
      <c r="AA207" s="17">
        <v>24.4744909</v>
      </c>
      <c r="AB207" s="17">
        <v>15.1642434</v>
      </c>
      <c r="AC207" s="113">
        <f t="shared" si="214"/>
        <v>-38.04061762935383</v>
      </c>
      <c r="AD207" s="114">
        <f>(AB207/AB$180)*100</f>
        <v>0.04279193677951206</v>
      </c>
    </row>
    <row r="208" spans="1:30" ht="12.75">
      <c r="A208" s="5"/>
      <c r="B208" s="8" t="s">
        <v>4</v>
      </c>
      <c r="C208" s="17">
        <v>50.906222400000004</v>
      </c>
      <c r="D208" s="17">
        <v>42.721523199999986</v>
      </c>
      <c r="E208" s="113">
        <f t="shared" si="207"/>
        <v>-16.077993640321694</v>
      </c>
      <c r="F208" s="17">
        <v>188.7848648</v>
      </c>
      <c r="G208" s="17">
        <v>167.5169016</v>
      </c>
      <c r="H208" s="113">
        <f t="shared" si="208"/>
        <v>-11.265714135787011</v>
      </c>
      <c r="I208" s="114">
        <f>(G208/G$181)*100</f>
        <v>0.25375236638626425</v>
      </c>
      <c r="J208" s="104">
        <v>5500</v>
      </c>
      <c r="K208" s="104">
        <v>4221</v>
      </c>
      <c r="L208" s="113">
        <f t="shared" si="209"/>
        <v>-23.254545454545454</v>
      </c>
      <c r="M208" s="104">
        <v>26801</v>
      </c>
      <c r="N208" s="104">
        <v>25829</v>
      </c>
      <c r="O208" s="113">
        <f t="shared" si="210"/>
        <v>-3.6267303458826166</v>
      </c>
      <c r="P208" s="114">
        <f>(N208/N$181)*100</f>
        <v>0.09473759073822953</v>
      </c>
      <c r="Q208" s="104">
        <v>0</v>
      </c>
      <c r="R208" s="104">
        <v>0</v>
      </c>
      <c r="S208" s="115" t="s">
        <v>54</v>
      </c>
      <c r="T208" s="104">
        <v>0</v>
      </c>
      <c r="U208" s="104">
        <v>0</v>
      </c>
      <c r="V208" s="115" t="s">
        <v>54</v>
      </c>
      <c r="W208" s="115" t="s">
        <v>54</v>
      </c>
      <c r="X208" s="17">
        <v>973.9928302000006</v>
      </c>
      <c r="Y208" s="17">
        <v>818.4265421000001</v>
      </c>
      <c r="Z208" s="113">
        <f t="shared" si="213"/>
        <v>-15.972015735275628</v>
      </c>
      <c r="AA208" s="17">
        <v>4997.2594484</v>
      </c>
      <c r="AB208" s="17">
        <v>4838.049365399999</v>
      </c>
      <c r="AC208" s="113">
        <f t="shared" si="214"/>
        <v>-3.1859479109289794</v>
      </c>
      <c r="AD208" s="114">
        <f>(AB208/AB$181)*100</f>
        <v>0.282231447449341</v>
      </c>
    </row>
    <row r="209" spans="1:30" ht="12.75">
      <c r="A209" s="5"/>
      <c r="B209" s="8" t="s">
        <v>5</v>
      </c>
      <c r="C209" s="17">
        <v>0.49474751964003366</v>
      </c>
      <c r="D209" s="17">
        <v>0.6687397970957448</v>
      </c>
      <c r="E209" s="113">
        <f t="shared" si="207"/>
        <v>35.16789282385968</v>
      </c>
      <c r="F209" s="17">
        <v>10.037772039413747</v>
      </c>
      <c r="G209" s="17">
        <v>4.011375792615517</v>
      </c>
      <c r="H209" s="113">
        <f t="shared" si="208"/>
        <v>-60.03718975819857</v>
      </c>
      <c r="I209" s="114">
        <f>(G209/G$182)*100</f>
        <v>0.003700233432723986</v>
      </c>
      <c r="J209" s="104">
        <v>0</v>
      </c>
      <c r="K209" s="104">
        <v>0</v>
      </c>
      <c r="L209" s="115" t="s">
        <v>54</v>
      </c>
      <c r="M209" s="104">
        <v>3</v>
      </c>
      <c r="N209" s="104">
        <v>2</v>
      </c>
      <c r="O209" s="113">
        <f t="shared" si="210"/>
        <v>-33.33333333333333</v>
      </c>
      <c r="P209" s="114">
        <f>(N209/N$182)*100</f>
        <v>0.11567379988432619</v>
      </c>
      <c r="Q209" s="104">
        <v>470</v>
      </c>
      <c r="R209" s="104">
        <v>827</v>
      </c>
      <c r="S209" s="113">
        <f t="shared" si="211"/>
        <v>75.95744680851064</v>
      </c>
      <c r="T209" s="104">
        <v>10835</v>
      </c>
      <c r="U209" s="104">
        <v>5083</v>
      </c>
      <c r="V209" s="113">
        <f t="shared" si="212"/>
        <v>-53.08721735117674</v>
      </c>
      <c r="W209" s="114">
        <f>(U209/U$182)*100</f>
        <v>0.004986019820365565</v>
      </c>
      <c r="X209" s="17">
        <v>-198.3158008</v>
      </c>
      <c r="Y209" s="17">
        <v>29.5201538</v>
      </c>
      <c r="Z209" s="113">
        <f t="shared" si="213"/>
        <v>-114.88542702140553</v>
      </c>
      <c r="AA209" s="17">
        <v>279.521271146</v>
      </c>
      <c r="AB209" s="17">
        <v>138.4169553</v>
      </c>
      <c r="AC209" s="113">
        <f t="shared" si="214"/>
        <v>-50.48070769980799</v>
      </c>
      <c r="AD209" s="114">
        <f>(AB209/AB$182)*100</f>
        <v>0.015586315486844913</v>
      </c>
    </row>
    <row r="210" spans="1:30" ht="12.75">
      <c r="A210" s="5"/>
      <c r="B210" s="8" t="s">
        <v>6</v>
      </c>
      <c r="C210" s="17">
        <v>0.33704439999999997</v>
      </c>
      <c r="D210" s="17">
        <v>0.1916877</v>
      </c>
      <c r="E210" s="113">
        <f t="shared" si="207"/>
        <v>-43.12686993167665</v>
      </c>
      <c r="F210" s="17">
        <v>1.9886534</v>
      </c>
      <c r="G210" s="17">
        <v>2.610638125</v>
      </c>
      <c r="H210" s="113">
        <f t="shared" si="208"/>
        <v>31.276678228594278</v>
      </c>
      <c r="I210" s="114">
        <f>(G210/G$183)*100</f>
        <v>0.06755511422992332</v>
      </c>
      <c r="J210" s="104">
        <v>0</v>
      </c>
      <c r="K210" s="104">
        <v>0</v>
      </c>
      <c r="L210" s="115" t="s">
        <v>54</v>
      </c>
      <c r="M210" s="104">
        <v>0</v>
      </c>
      <c r="N210" s="104">
        <v>0</v>
      </c>
      <c r="O210" s="115" t="s">
        <v>54</v>
      </c>
      <c r="P210" s="114">
        <f>(N210/N$183)*100</f>
        <v>0</v>
      </c>
      <c r="Q210" s="104">
        <v>0</v>
      </c>
      <c r="R210" s="104">
        <v>0</v>
      </c>
      <c r="S210" s="115" t="s">
        <v>54</v>
      </c>
      <c r="T210" s="104">
        <v>0</v>
      </c>
      <c r="U210" s="104">
        <v>0</v>
      </c>
      <c r="V210" s="115" t="s">
        <v>54</v>
      </c>
      <c r="W210" s="114">
        <f>(U210/U$183)*100</f>
        <v>0</v>
      </c>
      <c r="X210" s="17">
        <v>-0.10800000000000001</v>
      </c>
      <c r="Y210" s="17">
        <v>0</v>
      </c>
      <c r="Z210" s="113">
        <f t="shared" si="213"/>
        <v>-100</v>
      </c>
      <c r="AA210" s="17">
        <v>-8.7985</v>
      </c>
      <c r="AB210" s="17">
        <v>-133.8405</v>
      </c>
      <c r="AC210" s="113">
        <f t="shared" si="214"/>
        <v>1421.1740637608682</v>
      </c>
      <c r="AD210" s="114">
        <f>(AB210/AB$183)*100</f>
        <v>-0.10645272625127201</v>
      </c>
    </row>
    <row r="211" spans="1:30" ht="12.75">
      <c r="A211" s="5"/>
      <c r="B211" s="27" t="s">
        <v>25</v>
      </c>
      <c r="C211" s="17">
        <v>26.87112424882769</v>
      </c>
      <c r="D211" s="17">
        <v>33.174662968951964</v>
      </c>
      <c r="E211" s="113">
        <f t="shared" si="207"/>
        <v>23.45841082700244</v>
      </c>
      <c r="F211" s="17">
        <v>116.03696017469501</v>
      </c>
      <c r="G211" s="17">
        <v>102.35708855583145</v>
      </c>
      <c r="H211" s="113">
        <f t="shared" si="208"/>
        <v>-11.789236462475706</v>
      </c>
      <c r="I211" s="114">
        <f>(G211/G$184)*100</f>
        <v>2.1702022219461625</v>
      </c>
      <c r="J211" s="104">
        <v>13</v>
      </c>
      <c r="K211" s="104">
        <v>3</v>
      </c>
      <c r="L211" s="113">
        <f t="shared" si="209"/>
        <v>-76.92307692307693</v>
      </c>
      <c r="M211" s="104">
        <v>95</v>
      </c>
      <c r="N211" s="104">
        <v>54</v>
      </c>
      <c r="O211" s="113">
        <f t="shared" si="210"/>
        <v>-43.15789473684211</v>
      </c>
      <c r="P211" s="114">
        <f>(N211/N$184)*100</f>
        <v>0.17371722695834005</v>
      </c>
      <c r="Q211" s="104">
        <v>57395</v>
      </c>
      <c r="R211" s="104">
        <v>49153</v>
      </c>
      <c r="S211" s="113">
        <f t="shared" si="211"/>
        <v>-14.36013590033975</v>
      </c>
      <c r="T211" s="104">
        <v>350327</v>
      </c>
      <c r="U211" s="104">
        <v>453548</v>
      </c>
      <c r="V211" s="113">
        <f t="shared" si="212"/>
        <v>29.46418631735493</v>
      </c>
      <c r="W211" s="114">
        <f>(U211/U$184)*100</f>
        <v>0.39616725034808586</v>
      </c>
      <c r="X211" s="17">
        <v>245.40238327944363</v>
      </c>
      <c r="Y211" s="17">
        <v>356.14088481151697</v>
      </c>
      <c r="Z211" s="113">
        <f t="shared" si="213"/>
        <v>45.12527549741587</v>
      </c>
      <c r="AA211" s="17">
        <v>5493.2844253841895</v>
      </c>
      <c r="AB211" s="17">
        <v>1618.1508122209204</v>
      </c>
      <c r="AC211" s="113">
        <f t="shared" si="214"/>
        <v>-70.5431088777503</v>
      </c>
      <c r="AD211" s="114">
        <f>(AB211/AB$184)*100</f>
        <v>0.10306062921430854</v>
      </c>
    </row>
    <row r="212" spans="1:30" ht="12.75">
      <c r="A212" s="5"/>
      <c r="B212" s="27"/>
      <c r="C212" s="17"/>
      <c r="D212" s="17"/>
      <c r="E212" s="113"/>
      <c r="F212" s="17"/>
      <c r="G212" s="17"/>
      <c r="H212" s="113"/>
      <c r="I212" s="114"/>
      <c r="J212" s="104"/>
      <c r="K212" s="104"/>
      <c r="L212" s="113"/>
      <c r="M212" s="104"/>
      <c r="N212" s="104"/>
      <c r="O212" s="113"/>
      <c r="P212" s="114"/>
      <c r="Q212" s="104"/>
      <c r="R212" s="104"/>
      <c r="S212" s="113"/>
      <c r="T212" s="104"/>
      <c r="U212" s="104"/>
      <c r="V212" s="113"/>
      <c r="W212" s="114"/>
      <c r="X212" s="17"/>
      <c r="Y212" s="17"/>
      <c r="Z212" s="113"/>
      <c r="AA212" s="17"/>
      <c r="AB212" s="17"/>
      <c r="AC212" s="113"/>
      <c r="AD212" s="114"/>
    </row>
    <row r="213" spans="1:30" ht="15">
      <c r="A213" s="18">
        <v>4</v>
      </c>
      <c r="B213" s="6" t="s">
        <v>31</v>
      </c>
      <c r="C213" s="13">
        <f>C214+C215+C216+C217+C218</f>
        <v>805.5026946697104</v>
      </c>
      <c r="D213" s="13">
        <f>D214+D215+D216+D217+D218</f>
        <v>1182.107721246661</v>
      </c>
      <c r="E213" s="111">
        <f aca="true" t="shared" si="215" ref="E213:E218">((D213-C213)/C213)*100</f>
        <v>46.75403683551602</v>
      </c>
      <c r="F213" s="13">
        <f>F214+F215+F216+F217+F218</f>
        <v>4290.853589971339</v>
      </c>
      <c r="G213" s="13">
        <f>G214+G215+G216+G217+G218</f>
        <v>4922.889602569558</v>
      </c>
      <c r="H213" s="111">
        <f aca="true" t="shared" si="216" ref="H213:H218">((G213-F213)/F213)*100</f>
        <v>14.729843359732078</v>
      </c>
      <c r="I213" s="112">
        <f>(G213/G$179)*100</f>
        <v>2.293205386155219</v>
      </c>
      <c r="J213" s="24">
        <f>J214+J215+J216+J217+J218</f>
        <v>45717</v>
      </c>
      <c r="K213" s="24">
        <f>K214+K215+K216+K217+K218</f>
        <v>54295</v>
      </c>
      <c r="L213" s="111">
        <f aca="true" t="shared" si="217" ref="L213:L218">((K213-J213)/J213)*100</f>
        <v>18.7632609313822</v>
      </c>
      <c r="M213" s="24">
        <f>M214+M215+M216+M217+M218</f>
        <v>308501</v>
      </c>
      <c r="N213" s="24">
        <f>N214+N215+N216+N217+N218</f>
        <v>310952</v>
      </c>
      <c r="O213" s="111">
        <f aca="true" t="shared" si="218" ref="O213:O218">((N213-M213)/M213)*100</f>
        <v>0.7944868898317995</v>
      </c>
      <c r="P213" s="112">
        <f>(N213/N$179)*100</f>
        <v>1.0839167518247819</v>
      </c>
      <c r="Q213" s="24">
        <f>Q214+Q215+Q216+Q217+Q218</f>
        <v>7297670</v>
      </c>
      <c r="R213" s="24">
        <f>R214+R215+R216+R217+R218</f>
        <v>5698571</v>
      </c>
      <c r="S213" s="111">
        <f aca="true" t="shared" si="219" ref="S213:S218">((R213-Q213)/Q213)*100</f>
        <v>-21.912459730297478</v>
      </c>
      <c r="T213" s="24">
        <f>T214+T215+T216+T217+T218</f>
        <v>38128462</v>
      </c>
      <c r="U213" s="24">
        <f>U214+U215+U216+U217+U218</f>
        <v>35313582</v>
      </c>
      <c r="V213" s="111">
        <f aca="true" t="shared" si="220" ref="V213:V218">((U213-T213)/T213)*100</f>
        <v>-7.38262141284377</v>
      </c>
      <c r="W213" s="112">
        <f>(U213/U$179)*100</f>
        <v>15.719166873582061</v>
      </c>
      <c r="X213" s="13">
        <f>X214+X215+X216+X217+X218</f>
        <v>34021.58668662</v>
      </c>
      <c r="Y213" s="13">
        <f>Y214+Y215+Y216+Y217+Y218</f>
        <v>40037.2547229755</v>
      </c>
      <c r="Z213" s="111">
        <f aca="true" t="shared" si="221" ref="Z213:Z218">((Y213-X213)/X213)*100</f>
        <v>17.68191499052376</v>
      </c>
      <c r="AA213" s="13">
        <f>AA214+AA215+AA216+AA217+AA218</f>
        <v>196466.17689939978</v>
      </c>
      <c r="AB213" s="13">
        <f>AB214+AB215+AB216+AB217+AB218</f>
        <v>248016.02949349128</v>
      </c>
      <c r="AC213" s="111">
        <f aca="true" t="shared" si="222" ref="AC213:AC218">((AB213-AA213)/AA213)*100</f>
        <v>26.238538056597665</v>
      </c>
      <c r="AD213" s="112">
        <f>(AB213/AB$179)*100</f>
        <v>5.723172019279839</v>
      </c>
    </row>
    <row r="214" spans="1:30" ht="12.75">
      <c r="A214" s="5"/>
      <c r="B214" s="8" t="s">
        <v>3</v>
      </c>
      <c r="C214" s="17">
        <v>12.108956496900003</v>
      </c>
      <c r="D214" s="17">
        <v>11.907780031000033</v>
      </c>
      <c r="E214" s="113">
        <f t="shared" si="215"/>
        <v>-1.6613856524422432</v>
      </c>
      <c r="F214" s="17">
        <v>65.2163714817</v>
      </c>
      <c r="G214" s="17">
        <v>65.63386398100022</v>
      </c>
      <c r="H214" s="113">
        <f t="shared" si="216"/>
        <v>0.6401651760361642</v>
      </c>
      <c r="I214" s="114">
        <f>(G214/G$180)*100</f>
        <v>0.20726064138575978</v>
      </c>
      <c r="J214" s="104">
        <v>402</v>
      </c>
      <c r="K214" s="104">
        <v>153</v>
      </c>
      <c r="L214" s="113">
        <f t="shared" si="217"/>
        <v>-61.940298507462686</v>
      </c>
      <c r="M214" s="104">
        <v>2409</v>
      </c>
      <c r="N214" s="104">
        <v>1661</v>
      </c>
      <c r="O214" s="113">
        <f t="shared" si="218"/>
        <v>-31.05022831050228</v>
      </c>
      <c r="P214" s="114">
        <f>(N214/N$180)*100</f>
        <v>0.11971283334546558</v>
      </c>
      <c r="Q214" s="104">
        <v>0</v>
      </c>
      <c r="R214" s="104">
        <v>0</v>
      </c>
      <c r="S214" s="115" t="s">
        <v>54</v>
      </c>
      <c r="T214" s="104">
        <v>0</v>
      </c>
      <c r="U214" s="104">
        <v>0</v>
      </c>
      <c r="V214" s="115" t="s">
        <v>54</v>
      </c>
      <c r="W214" s="115" t="s">
        <v>54</v>
      </c>
      <c r="X214" s="17">
        <v>14.279536499999999</v>
      </c>
      <c r="Y214" s="17">
        <v>35.4028467</v>
      </c>
      <c r="Z214" s="113">
        <f t="shared" si="221"/>
        <v>147.9271417528153</v>
      </c>
      <c r="AA214" s="17">
        <v>126.06338050000001</v>
      </c>
      <c r="AB214" s="17">
        <v>74.15157889999999</v>
      </c>
      <c r="AC214" s="113">
        <f t="shared" si="222"/>
        <v>-41.17912862094001</v>
      </c>
      <c r="AD214" s="114">
        <f>(AB214/AB$180)*100</f>
        <v>0.2092481367312925</v>
      </c>
    </row>
    <row r="215" spans="1:30" ht="12.75">
      <c r="A215" s="5"/>
      <c r="B215" s="8" t="s">
        <v>4</v>
      </c>
      <c r="C215" s="17">
        <v>234.1401848148106</v>
      </c>
      <c r="D215" s="17">
        <v>384.987549074661</v>
      </c>
      <c r="E215" s="113">
        <f t="shared" si="215"/>
        <v>64.42608917352682</v>
      </c>
      <c r="F215" s="17">
        <v>1390.5510306169394</v>
      </c>
      <c r="G215" s="17">
        <v>1735.5462733497866</v>
      </c>
      <c r="H215" s="113">
        <f t="shared" si="216"/>
        <v>24.809966346922536</v>
      </c>
      <c r="I215" s="114">
        <f>(G215/G$181)*100</f>
        <v>2.6289823273293553</v>
      </c>
      <c r="J215" s="104">
        <v>45305</v>
      </c>
      <c r="K215" s="104">
        <v>54124</v>
      </c>
      <c r="L215" s="113">
        <f t="shared" si="217"/>
        <v>19.46584262222713</v>
      </c>
      <c r="M215" s="104">
        <v>305963</v>
      </c>
      <c r="N215" s="104">
        <v>309211</v>
      </c>
      <c r="O215" s="113">
        <f t="shared" si="218"/>
        <v>1.0615662678166968</v>
      </c>
      <c r="P215" s="114">
        <f>(N215/N$181)*100</f>
        <v>1.1341478636323006</v>
      </c>
      <c r="Q215" s="104">
        <v>0</v>
      </c>
      <c r="R215" s="104">
        <v>0</v>
      </c>
      <c r="S215" s="115" t="s">
        <v>54</v>
      </c>
      <c r="T215" s="104">
        <v>0</v>
      </c>
      <c r="U215" s="104">
        <v>0</v>
      </c>
      <c r="V215" s="115" t="s">
        <v>54</v>
      </c>
      <c r="W215" s="115" t="s">
        <v>54</v>
      </c>
      <c r="X215" s="17">
        <v>2898.0765206989995</v>
      </c>
      <c r="Y215" s="17">
        <v>5913.801422843</v>
      </c>
      <c r="Z215" s="113">
        <f t="shared" si="221"/>
        <v>104.05953330095731</v>
      </c>
      <c r="AA215" s="17">
        <v>17093.842572423</v>
      </c>
      <c r="AB215" s="17">
        <v>29630.767039935</v>
      </c>
      <c r="AC215" s="113">
        <f t="shared" si="222"/>
        <v>73.34175691858457</v>
      </c>
      <c r="AD215" s="114">
        <f>(AB215/AB$181)*100</f>
        <v>1.7285342994890394</v>
      </c>
    </row>
    <row r="216" spans="1:30" ht="12.75">
      <c r="A216" s="5"/>
      <c r="B216" s="8" t="s">
        <v>5</v>
      </c>
      <c r="C216" s="17">
        <v>534.212473996</v>
      </c>
      <c r="D216" s="17">
        <v>764.179370128</v>
      </c>
      <c r="E216" s="113">
        <f t="shared" si="215"/>
        <v>43.047833460684394</v>
      </c>
      <c r="F216" s="17">
        <v>2508.46561038945</v>
      </c>
      <c r="G216" s="17">
        <v>2895.4456488277706</v>
      </c>
      <c r="H216" s="113">
        <f t="shared" si="216"/>
        <v>15.426962077356936</v>
      </c>
      <c r="I216" s="114">
        <f>(G216/G$182)*100</f>
        <v>2.670860409575845</v>
      </c>
      <c r="J216" s="104">
        <v>9</v>
      </c>
      <c r="K216" s="104">
        <v>5</v>
      </c>
      <c r="L216" s="113">
        <f t="shared" si="217"/>
        <v>-44.44444444444444</v>
      </c>
      <c r="M216" s="104">
        <v>79</v>
      </c>
      <c r="N216" s="104">
        <v>40</v>
      </c>
      <c r="O216" s="113">
        <f t="shared" si="218"/>
        <v>-49.36708860759494</v>
      </c>
      <c r="P216" s="114">
        <f>(N216/N$182)*100</f>
        <v>2.313475997686524</v>
      </c>
      <c r="Q216" s="104">
        <v>5628472</v>
      </c>
      <c r="R216" s="104">
        <v>4847366</v>
      </c>
      <c r="S216" s="113">
        <f t="shared" si="219"/>
        <v>-13.87776291682716</v>
      </c>
      <c r="T216" s="104">
        <v>22298747</v>
      </c>
      <c r="U216" s="104">
        <v>30394534</v>
      </c>
      <c r="V216" s="113">
        <f t="shared" si="220"/>
        <v>36.30601755336297</v>
      </c>
      <c r="W216" s="114">
        <f>(U216/U$182)*100</f>
        <v>29.814626983036607</v>
      </c>
      <c r="X216" s="17">
        <v>23601.266215447</v>
      </c>
      <c r="Y216" s="17">
        <v>21925.924770262092</v>
      </c>
      <c r="Z216" s="113">
        <f t="shared" si="221"/>
        <v>-7.098523570266753</v>
      </c>
      <c r="AA216" s="17">
        <v>93836.40870943751</v>
      </c>
      <c r="AB216" s="17">
        <v>148279.76497056586</v>
      </c>
      <c r="AC216" s="113">
        <f t="shared" si="222"/>
        <v>58.019437241797114</v>
      </c>
      <c r="AD216" s="114">
        <f>(AB216/AB$182)*100</f>
        <v>16.696908208516664</v>
      </c>
    </row>
    <row r="217" spans="1:30" ht="12.75">
      <c r="A217" s="5"/>
      <c r="B217" s="8" t="s">
        <v>6</v>
      </c>
      <c r="C217" s="17">
        <v>1.1838702779999999</v>
      </c>
      <c r="D217" s="17">
        <v>0.24353028299999996</v>
      </c>
      <c r="E217" s="113">
        <f t="shared" si="215"/>
        <v>-79.42931015960518</v>
      </c>
      <c r="F217" s="17">
        <v>5.553491765999976</v>
      </c>
      <c r="G217" s="17">
        <v>1.4764114859999997</v>
      </c>
      <c r="H217" s="113">
        <f t="shared" si="216"/>
        <v>-73.41471729481977</v>
      </c>
      <c r="I217" s="114">
        <f>(G217/G$183)*100</f>
        <v>0.03820489160561111</v>
      </c>
      <c r="J217" s="104">
        <v>0</v>
      </c>
      <c r="K217" s="104">
        <v>0</v>
      </c>
      <c r="L217" s="115" t="s">
        <v>54</v>
      </c>
      <c r="M217" s="104">
        <v>6</v>
      </c>
      <c r="N217" s="104">
        <v>0</v>
      </c>
      <c r="O217" s="113">
        <f t="shared" si="218"/>
        <v>-100</v>
      </c>
      <c r="P217" s="114">
        <f>(N217/N$183)*100</f>
        <v>0</v>
      </c>
      <c r="Q217" s="104">
        <v>106393</v>
      </c>
      <c r="R217" s="104">
        <v>20152</v>
      </c>
      <c r="S217" s="113">
        <f t="shared" si="219"/>
        <v>-81.05890425121953</v>
      </c>
      <c r="T217" s="104">
        <v>535986</v>
      </c>
      <c r="U217" s="104">
        <v>124634</v>
      </c>
      <c r="V217" s="113">
        <f t="shared" si="220"/>
        <v>-76.74678069949589</v>
      </c>
      <c r="W217" s="114">
        <f>(U217/U$183)*100</f>
        <v>1.5154912451361868</v>
      </c>
      <c r="X217" s="17">
        <v>318.33257699999996</v>
      </c>
      <c r="Y217" s="17">
        <v>61.98470999999999</v>
      </c>
      <c r="Z217" s="113">
        <f t="shared" si="221"/>
        <v>-80.52831708769787</v>
      </c>
      <c r="AA217" s="17">
        <v>1483.1813425</v>
      </c>
      <c r="AB217" s="17">
        <v>369.09180999999995</v>
      </c>
      <c r="AC217" s="113">
        <f t="shared" si="222"/>
        <v>-75.11485619298101</v>
      </c>
      <c r="AD217" s="114">
        <f>(AB217/AB$183)*100</f>
        <v>0.2935645743367403</v>
      </c>
    </row>
    <row r="218" spans="1:30" ht="12.75">
      <c r="A218" s="5"/>
      <c r="B218" s="27" t="s">
        <v>25</v>
      </c>
      <c r="C218" s="17">
        <v>23.85720908399992</v>
      </c>
      <c r="D218" s="17">
        <v>20.789491729999995</v>
      </c>
      <c r="E218" s="113">
        <f t="shared" si="215"/>
        <v>-12.858659800476497</v>
      </c>
      <c r="F218" s="17">
        <v>321.06708571724977</v>
      </c>
      <c r="G218" s="17">
        <v>224.78740492500003</v>
      </c>
      <c r="H218" s="113">
        <f t="shared" si="216"/>
        <v>-29.98740296818815</v>
      </c>
      <c r="I218" s="114">
        <f>(G218/G$184)*100</f>
        <v>4.766002360136044</v>
      </c>
      <c r="J218" s="104">
        <v>1</v>
      </c>
      <c r="K218" s="104">
        <v>13</v>
      </c>
      <c r="L218" s="113">
        <f t="shared" si="217"/>
        <v>1200</v>
      </c>
      <c r="M218" s="104">
        <v>44</v>
      </c>
      <c r="N218" s="104">
        <v>40</v>
      </c>
      <c r="O218" s="113">
        <f t="shared" si="218"/>
        <v>-9.090909090909092</v>
      </c>
      <c r="P218" s="114">
        <f>(N218/N$184)*100</f>
        <v>0.1286794273765482</v>
      </c>
      <c r="Q218" s="104">
        <v>1562805</v>
      </c>
      <c r="R218" s="104">
        <v>831053</v>
      </c>
      <c r="S218" s="113">
        <f t="shared" si="219"/>
        <v>-46.82298815271259</v>
      </c>
      <c r="T218" s="104">
        <v>15293729</v>
      </c>
      <c r="U218" s="104">
        <v>4794414</v>
      </c>
      <c r="V218" s="113">
        <f t="shared" si="220"/>
        <v>-68.65111183806121</v>
      </c>
      <c r="W218" s="114">
        <f>(U218/U$184)*100</f>
        <v>4.1878473974317325</v>
      </c>
      <c r="X218" s="17">
        <v>7189.631836973999</v>
      </c>
      <c r="Y218" s="17">
        <v>12100.14097317041</v>
      </c>
      <c r="Z218" s="113">
        <f t="shared" si="221"/>
        <v>68.299869138545</v>
      </c>
      <c r="AA218" s="17">
        <v>83926.68089453927</v>
      </c>
      <c r="AB218" s="17">
        <v>69662.25409409044</v>
      </c>
      <c r="AC218" s="113">
        <f t="shared" si="222"/>
        <v>-16.996295633772583</v>
      </c>
      <c r="AD218" s="114">
        <f>(AB218/AB$184)*100</f>
        <v>4.436814965083625</v>
      </c>
    </row>
    <row r="219" spans="1:30" ht="12.75">
      <c r="A219" s="5"/>
      <c r="B219" s="27"/>
      <c r="C219" s="17"/>
      <c r="D219" s="17"/>
      <c r="E219" s="113"/>
      <c r="F219" s="17"/>
      <c r="G219" s="17"/>
      <c r="H219" s="113"/>
      <c r="I219" s="114"/>
      <c r="J219" s="104"/>
      <c r="K219" s="104"/>
      <c r="L219" s="113"/>
      <c r="M219" s="104"/>
      <c r="N219" s="104"/>
      <c r="O219" s="113"/>
      <c r="P219" s="114"/>
      <c r="Q219" s="104"/>
      <c r="R219" s="104"/>
      <c r="S219" s="113"/>
      <c r="T219" s="104"/>
      <c r="U219" s="104"/>
      <c r="V219" s="113"/>
      <c r="W219" s="114"/>
      <c r="X219" s="17"/>
      <c r="Y219" s="17"/>
      <c r="Z219" s="113"/>
      <c r="AA219" s="17"/>
      <c r="AB219" s="17"/>
      <c r="AC219" s="113"/>
      <c r="AD219" s="114"/>
    </row>
    <row r="220" spans="1:30" ht="15">
      <c r="A220" s="18">
        <v>5</v>
      </c>
      <c r="B220" s="6" t="s">
        <v>14</v>
      </c>
      <c r="C220" s="13">
        <f>C221+C222+C223+C224+C225</f>
        <v>149.4950510265002</v>
      </c>
      <c r="D220" s="13">
        <f>D221+D222+D223+D224+D225</f>
        <v>143.79353471295997</v>
      </c>
      <c r="E220" s="111">
        <f>((D220-C220)/C220)*100</f>
        <v>-3.813849538423548</v>
      </c>
      <c r="F220" s="13">
        <f>F221+F222+F223+F224+F225</f>
        <v>730.7060525238475</v>
      </c>
      <c r="G220" s="13">
        <f>G221+G222+G223+G224+G225</f>
        <v>910.6706625977403</v>
      </c>
      <c r="H220" s="111">
        <f>((G220-F220)/F220)*100</f>
        <v>24.628865390165828</v>
      </c>
      <c r="I220" s="112">
        <f>(G220/G$179)*100</f>
        <v>0.4242132237522937</v>
      </c>
      <c r="J220" s="24">
        <f>J221+J222+J223+J224+J225</f>
        <v>37961</v>
      </c>
      <c r="K220" s="24">
        <f>K221+K222+K223+K224+K225</f>
        <v>32656</v>
      </c>
      <c r="L220" s="111">
        <f>((K220-J220)/J220)*100</f>
        <v>-13.974868944442981</v>
      </c>
      <c r="M220" s="24">
        <f>M221+M222+M223+M224+M225</f>
        <v>123936</v>
      </c>
      <c r="N220" s="24">
        <f>N221+N222+N223+N224+N225</f>
        <v>167711</v>
      </c>
      <c r="O220" s="111">
        <f>((N220-M220)/M220)*100</f>
        <v>35.32064936741544</v>
      </c>
      <c r="P220" s="112">
        <f>(N220/N$179)*100</f>
        <v>0.5846071495449008</v>
      </c>
      <c r="Q220" s="24">
        <f>Q221+Q222+Q223+Q224+Q225</f>
        <v>7090</v>
      </c>
      <c r="R220" s="24">
        <f>R221+R222+R223+R224+R225</f>
        <v>13622</v>
      </c>
      <c r="S220" s="111">
        <f>((R220-Q220)/Q220)*100</f>
        <v>92.12976022566995</v>
      </c>
      <c r="T220" s="24">
        <f>T221+T222+T223+T224+T225</f>
        <v>62699</v>
      </c>
      <c r="U220" s="24">
        <f>U221+U222+U223+U224+U225</f>
        <v>84283</v>
      </c>
      <c r="V220" s="111">
        <f>((U220-T220)/T220)*100</f>
        <v>34.42479146397869</v>
      </c>
      <c r="W220" s="112">
        <f>(U220/U$179)*100</f>
        <v>0.037516968445911736</v>
      </c>
      <c r="X220" s="13">
        <f>X221+X222+X223+X224+X225</f>
        <v>3542.922576421</v>
      </c>
      <c r="Y220" s="13">
        <f>Y221+Y222+Y223+Y224+Y225</f>
        <v>3382.3215573</v>
      </c>
      <c r="Z220" s="111">
        <f>((Y220-X220)/X220)*100</f>
        <v>-4.533009560802659</v>
      </c>
      <c r="AA220" s="13">
        <f>AA221+AA222+AA223+AA224+AA225</f>
        <v>23216.784933346004</v>
      </c>
      <c r="AB220" s="13">
        <f>AB221+AB222+AB223+AB224+AB225</f>
        <v>25412.794433147</v>
      </c>
      <c r="AC220" s="111">
        <f>((AB220-AA220)/AA220)*100</f>
        <v>9.458714917270445</v>
      </c>
      <c r="AD220" s="112">
        <f>(AB220/AB$179)*100</f>
        <v>0.586420943551611</v>
      </c>
    </row>
    <row r="221" spans="1:30" ht="12.75">
      <c r="A221" s="5"/>
      <c r="B221" s="8" t="s">
        <v>3</v>
      </c>
      <c r="C221" s="17">
        <v>20.822196940000005</v>
      </c>
      <c r="D221" s="17">
        <v>21.043856752999996</v>
      </c>
      <c r="E221" s="113">
        <f>((D221-C221)/C221)*100</f>
        <v>1.0645361468759191</v>
      </c>
      <c r="F221" s="17">
        <v>32.064391325</v>
      </c>
      <c r="G221" s="17">
        <v>66.805538953</v>
      </c>
      <c r="H221" s="113">
        <f>((G221-F221)/F221)*100</f>
        <v>108.3480652287105</v>
      </c>
      <c r="I221" s="114">
        <f>(G221/G$180)*100</f>
        <v>0.21096059277461318</v>
      </c>
      <c r="J221" s="104">
        <v>16600</v>
      </c>
      <c r="K221" s="104">
        <v>10659</v>
      </c>
      <c r="L221" s="113">
        <f>((K221-J221)/J221)*100</f>
        <v>-35.78915662650603</v>
      </c>
      <c r="M221" s="104">
        <v>16831</v>
      </c>
      <c r="N221" s="104">
        <v>20551</v>
      </c>
      <c r="O221" s="113">
        <f>((N221-M221)/M221)*100</f>
        <v>22.102073554750163</v>
      </c>
      <c r="P221" s="114">
        <f>(N221/N$180)*100</f>
        <v>1.481167030754162</v>
      </c>
      <c r="Q221" s="104">
        <v>0</v>
      </c>
      <c r="R221" s="104">
        <v>0</v>
      </c>
      <c r="S221" s="115" t="s">
        <v>54</v>
      </c>
      <c r="T221" s="104">
        <v>0</v>
      </c>
      <c r="U221" s="104">
        <v>0</v>
      </c>
      <c r="V221" s="115" t="s">
        <v>54</v>
      </c>
      <c r="W221" s="115" t="s">
        <v>54</v>
      </c>
      <c r="X221" s="17">
        <v>149.4442462</v>
      </c>
      <c r="Y221" s="17">
        <v>184.06128049999998</v>
      </c>
      <c r="Z221" s="113">
        <f>((Y221-X221)/X221)*100</f>
        <v>23.163845501065513</v>
      </c>
      <c r="AA221" s="17">
        <v>185.4531208</v>
      </c>
      <c r="AB221" s="17">
        <v>527.014131</v>
      </c>
      <c r="AC221" s="113">
        <f>((AB221-AA221)/AA221)*100</f>
        <v>184.17646935602286</v>
      </c>
      <c r="AD221" s="114">
        <f>(AB221/AB$180)*100</f>
        <v>1.4871797280477237</v>
      </c>
    </row>
    <row r="222" spans="1:30" ht="12.75">
      <c r="A222" s="5"/>
      <c r="B222" s="8" t="s">
        <v>4</v>
      </c>
      <c r="C222" s="17">
        <v>93.35170576150031</v>
      </c>
      <c r="D222" s="17">
        <v>96.49551010895999</v>
      </c>
      <c r="E222" s="113">
        <f>((D222-C222)/C222)*100</f>
        <v>3.367698877931197</v>
      </c>
      <c r="F222" s="17">
        <v>435.8487319928471</v>
      </c>
      <c r="G222" s="17">
        <v>577.30876184674</v>
      </c>
      <c r="H222" s="113">
        <f>((G222-F222)/F222)*100</f>
        <v>32.45622149847496</v>
      </c>
      <c r="I222" s="114">
        <f>(G222/G$181)*100</f>
        <v>0.8744996060393618</v>
      </c>
      <c r="J222" s="104">
        <v>21360</v>
      </c>
      <c r="K222" s="104">
        <v>21996</v>
      </c>
      <c r="L222" s="113">
        <f>((K222-J222)/J222)*100</f>
        <v>2.9775280898876404</v>
      </c>
      <c r="M222" s="104">
        <v>107099</v>
      </c>
      <c r="N222" s="104">
        <v>147148</v>
      </c>
      <c r="O222" s="113">
        <f>((N222-M222)/M222)*100</f>
        <v>37.39437343019076</v>
      </c>
      <c r="P222" s="114">
        <f>(N222/N$181)*100</f>
        <v>0.5397207403286616</v>
      </c>
      <c r="Q222" s="104">
        <v>0</v>
      </c>
      <c r="R222" s="104">
        <v>0</v>
      </c>
      <c r="S222" s="115" t="s">
        <v>54</v>
      </c>
      <c r="T222" s="104">
        <v>0</v>
      </c>
      <c r="U222" s="104">
        <v>0</v>
      </c>
      <c r="V222" s="115" t="s">
        <v>54</v>
      </c>
      <c r="W222" s="115" t="s">
        <v>54</v>
      </c>
      <c r="X222" s="17">
        <v>1629.5558701</v>
      </c>
      <c r="Y222" s="17">
        <v>1640.1119671000001</v>
      </c>
      <c r="Z222" s="113">
        <f>((Y222-X222)/X222)*100</f>
        <v>0.6477898176852535</v>
      </c>
      <c r="AA222" s="17">
        <v>8589.729621</v>
      </c>
      <c r="AB222" s="17">
        <v>9720.5560238</v>
      </c>
      <c r="AC222" s="113">
        <f>((AB222-AA222)/AA222)*100</f>
        <v>13.164866098175867</v>
      </c>
      <c r="AD222" s="114">
        <f>(AB222/AB$181)*100</f>
        <v>0.5670563463509972</v>
      </c>
    </row>
    <row r="223" spans="1:30" ht="12.75">
      <c r="A223" s="5"/>
      <c r="B223" s="8" t="s">
        <v>5</v>
      </c>
      <c r="C223" s="17">
        <v>35.32114832499989</v>
      </c>
      <c r="D223" s="17">
        <v>26.254167850999963</v>
      </c>
      <c r="E223" s="113">
        <f>((D223-C223)/C223)*100</f>
        <v>-25.670118056672653</v>
      </c>
      <c r="F223" s="17">
        <v>262.7929292060004</v>
      </c>
      <c r="G223" s="17">
        <v>266.55636179800024</v>
      </c>
      <c r="H223" s="113">
        <f>((G223-F223)/F223)*100</f>
        <v>1.4320905069138037</v>
      </c>
      <c r="I223" s="114">
        <f>(G223/G$182)*100</f>
        <v>0.24588091782523458</v>
      </c>
      <c r="J223" s="104">
        <v>1</v>
      </c>
      <c r="K223" s="104">
        <v>1</v>
      </c>
      <c r="L223" s="113">
        <f>((K223-J223)/J223)*100</f>
        <v>0</v>
      </c>
      <c r="M223" s="104">
        <v>6</v>
      </c>
      <c r="N223" s="104">
        <v>12</v>
      </c>
      <c r="O223" s="113">
        <f>((N223-M223)/M223)*100</f>
        <v>100</v>
      </c>
      <c r="P223" s="114">
        <f>(N223/N$182)*100</f>
        <v>0.6940427993059572</v>
      </c>
      <c r="Q223" s="104">
        <v>7090</v>
      </c>
      <c r="R223" s="104">
        <v>13622</v>
      </c>
      <c r="S223" s="113">
        <f>((R223-Q223)/Q223)*100</f>
        <v>92.12976022566995</v>
      </c>
      <c r="T223" s="104">
        <v>62699</v>
      </c>
      <c r="U223" s="104">
        <v>84283</v>
      </c>
      <c r="V223" s="113">
        <f>((U223-T223)/T223)*100</f>
        <v>34.42479146397869</v>
      </c>
      <c r="W223" s="114">
        <f>(U223/U$182)*100</f>
        <v>0.08267493773753117</v>
      </c>
      <c r="X223" s="17">
        <v>1763.922460121</v>
      </c>
      <c r="Y223" s="17">
        <v>1558.1483097</v>
      </c>
      <c r="Z223" s="113">
        <f>((Y223-X223)/X223)*100</f>
        <v>-11.665714059045687</v>
      </c>
      <c r="AA223" s="17">
        <v>14441.602191546</v>
      </c>
      <c r="AB223" s="17">
        <v>15165.224278347</v>
      </c>
      <c r="AC223" s="113">
        <f>((AB223-AA223)/AA223)*100</f>
        <v>5.010677327925577</v>
      </c>
      <c r="AD223" s="114">
        <f>(AB223/AB$182)*100</f>
        <v>1.707666300842815</v>
      </c>
    </row>
    <row r="224" spans="1:30" ht="12.75">
      <c r="A224" s="5"/>
      <c r="B224" s="8" t="s">
        <v>6</v>
      </c>
      <c r="C224" s="17">
        <v>0</v>
      </c>
      <c r="D224" s="17">
        <v>0</v>
      </c>
      <c r="E224" s="115" t="s">
        <v>54</v>
      </c>
      <c r="F224" s="17">
        <v>0</v>
      </c>
      <c r="G224" s="17">
        <v>0</v>
      </c>
      <c r="H224" s="115" t="s">
        <v>54</v>
      </c>
      <c r="I224" s="114">
        <f>(G224/G$183)*100</f>
        <v>0</v>
      </c>
      <c r="J224" s="104">
        <v>0</v>
      </c>
      <c r="K224" s="104">
        <v>0</v>
      </c>
      <c r="L224" s="115" t="s">
        <v>54</v>
      </c>
      <c r="M224" s="104">
        <v>0</v>
      </c>
      <c r="N224" s="104">
        <v>0</v>
      </c>
      <c r="O224" s="115" t="s">
        <v>54</v>
      </c>
      <c r="P224" s="114">
        <f>(N224/N$183)*100</f>
        <v>0</v>
      </c>
      <c r="Q224" s="104">
        <v>0</v>
      </c>
      <c r="R224" s="104">
        <v>0</v>
      </c>
      <c r="S224" s="115" t="s">
        <v>54</v>
      </c>
      <c r="T224" s="104">
        <v>0</v>
      </c>
      <c r="U224" s="104">
        <v>0</v>
      </c>
      <c r="V224" s="115" t="s">
        <v>54</v>
      </c>
      <c r="W224" s="114">
        <f>(U224/U$183)*100</f>
        <v>0</v>
      </c>
      <c r="X224" s="17">
        <v>0</v>
      </c>
      <c r="Y224" s="17">
        <v>0</v>
      </c>
      <c r="Z224" s="115" t="s">
        <v>54</v>
      </c>
      <c r="AA224" s="17">
        <v>0</v>
      </c>
      <c r="AB224" s="17">
        <v>0</v>
      </c>
      <c r="AC224" s="115" t="s">
        <v>54</v>
      </c>
      <c r="AD224" s="114">
        <f>(AB224/AB$183)*100</f>
        <v>0</v>
      </c>
    </row>
    <row r="225" spans="1:30" ht="12.75">
      <c r="A225" s="5"/>
      <c r="B225" s="27" t="s">
        <v>25</v>
      </c>
      <c r="C225" s="17">
        <v>0</v>
      </c>
      <c r="D225" s="17">
        <v>0</v>
      </c>
      <c r="E225" s="115" t="s">
        <v>54</v>
      </c>
      <c r="F225" s="17">
        <v>0</v>
      </c>
      <c r="G225" s="17">
        <v>0</v>
      </c>
      <c r="H225" s="115" t="s">
        <v>54</v>
      </c>
      <c r="I225" s="114">
        <f>(G225/G$184)*100</f>
        <v>0</v>
      </c>
      <c r="J225" s="104">
        <v>0</v>
      </c>
      <c r="K225" s="104">
        <v>0</v>
      </c>
      <c r="L225" s="115" t="s">
        <v>54</v>
      </c>
      <c r="M225" s="104">
        <v>0</v>
      </c>
      <c r="N225" s="104">
        <v>0</v>
      </c>
      <c r="O225" s="115" t="s">
        <v>54</v>
      </c>
      <c r="P225" s="114">
        <f>(N225/N$184)*100</f>
        <v>0</v>
      </c>
      <c r="Q225" s="104">
        <v>0</v>
      </c>
      <c r="R225" s="104">
        <v>0</v>
      </c>
      <c r="S225" s="115" t="s">
        <v>54</v>
      </c>
      <c r="T225" s="104">
        <v>0</v>
      </c>
      <c r="U225" s="104">
        <v>0</v>
      </c>
      <c r="V225" s="115" t="s">
        <v>54</v>
      </c>
      <c r="W225" s="114">
        <f>(U225/U$184)*100</f>
        <v>0</v>
      </c>
      <c r="X225" s="17">
        <v>0</v>
      </c>
      <c r="Y225" s="17">
        <v>0</v>
      </c>
      <c r="Z225" s="115" t="s">
        <v>54</v>
      </c>
      <c r="AA225" s="17">
        <v>0</v>
      </c>
      <c r="AB225" s="17">
        <v>0</v>
      </c>
      <c r="AC225" s="115" t="s">
        <v>54</v>
      </c>
      <c r="AD225" s="114">
        <f>(AB225/AB$184)*100</f>
        <v>0</v>
      </c>
    </row>
    <row r="226" spans="1:30" ht="12.75">
      <c r="A226" s="5"/>
      <c r="B226" s="27"/>
      <c r="C226" s="17"/>
      <c r="D226" s="17"/>
      <c r="E226" s="113"/>
      <c r="F226" s="17"/>
      <c r="G226" s="17"/>
      <c r="H226" s="113"/>
      <c r="I226" s="114"/>
      <c r="J226" s="104"/>
      <c r="K226" s="104"/>
      <c r="L226" s="113"/>
      <c r="M226" s="104"/>
      <c r="N226" s="104"/>
      <c r="O226" s="113"/>
      <c r="P226" s="114"/>
      <c r="Q226" s="104"/>
      <c r="R226" s="104"/>
      <c r="S226" s="113"/>
      <c r="T226" s="104"/>
      <c r="U226" s="104"/>
      <c r="V226" s="113"/>
      <c r="W226" s="114"/>
      <c r="X226" s="17"/>
      <c r="Y226" s="17"/>
      <c r="Z226" s="113"/>
      <c r="AA226" s="17"/>
      <c r="AB226" s="17"/>
      <c r="AC226" s="113"/>
      <c r="AD226" s="114"/>
    </row>
    <row r="227" spans="1:30" ht="15">
      <c r="A227" s="18">
        <v>6</v>
      </c>
      <c r="B227" s="6" t="s">
        <v>18</v>
      </c>
      <c r="C227" s="13">
        <f>C228+C229+C230+C231+C232</f>
        <v>153.46616547799962</v>
      </c>
      <c r="D227" s="13">
        <f>D228+D229+D230+D231+D232</f>
        <v>221.99388389999996</v>
      </c>
      <c r="E227" s="111">
        <f aca="true" t="shared" si="223" ref="E227:E232">((D227-C227)/C227)*100</f>
        <v>44.65330726714758</v>
      </c>
      <c r="F227" s="13">
        <f>F228+F229+F230+F231+F232</f>
        <v>1227.458092874174</v>
      </c>
      <c r="G227" s="13">
        <f>G228+G229+G230+G231+G232</f>
        <v>1460.2650520187078</v>
      </c>
      <c r="H227" s="111">
        <f aca="true" t="shared" si="224" ref="H227:H232">((G227-F227)/F227)*100</f>
        <v>18.966591242182524</v>
      </c>
      <c r="I227" s="112">
        <f>(G227/G$179)*100</f>
        <v>0.6802280678314717</v>
      </c>
      <c r="J227" s="24">
        <f>J228+J229+J230+J231+J232</f>
        <v>16251</v>
      </c>
      <c r="K227" s="24">
        <f>K228+K229+K230+K231+K232</f>
        <v>24358</v>
      </c>
      <c r="L227" s="111">
        <f aca="true" t="shared" si="225" ref="L227:L232">((K227-J227)/J227)*100</f>
        <v>49.8861608516399</v>
      </c>
      <c r="M227" s="24">
        <f>M228+M229+M230+M231+M232</f>
        <v>104873</v>
      </c>
      <c r="N227" s="24">
        <f>N228+N229+N230+N231+N232</f>
        <v>129068</v>
      </c>
      <c r="O227" s="111">
        <f aca="true" t="shared" si="226" ref="O227:O232">((N227-M227)/M227)*100</f>
        <v>23.070761778532127</v>
      </c>
      <c r="P227" s="112">
        <f>(N227/N$179)*100</f>
        <v>0.4499053465632025</v>
      </c>
      <c r="Q227" s="24">
        <f>Q228+Q229+Q230+Q231+Q232</f>
        <v>24074</v>
      </c>
      <c r="R227" s="24">
        <f>R228+R229+R230+R231+R232</f>
        <v>381039</v>
      </c>
      <c r="S227" s="111">
        <f aca="true" t="shared" si="227" ref="S227:S232">((R227-Q227)/Q227)*100</f>
        <v>1482.78225471463</v>
      </c>
      <c r="T227" s="24">
        <f>T228+T229+T230+T231+T232</f>
        <v>1395341</v>
      </c>
      <c r="U227" s="24">
        <f>U228+U229+U230+U231+U232</f>
        <v>2629980</v>
      </c>
      <c r="V227" s="111">
        <f aca="true" t="shared" si="228" ref="V227:V232">((U227-T227)/T227)*100</f>
        <v>88.48295864595106</v>
      </c>
      <c r="W227" s="112">
        <f>(U227/U$179)*100</f>
        <v>1.1706853893831373</v>
      </c>
      <c r="X227" s="13">
        <f>X228+X229+X230+X231+X232</f>
        <v>2749.854078888983</v>
      </c>
      <c r="Y227" s="13">
        <f>Y228+Y229+Y230+Y231+Y232</f>
        <v>10796.38290575785</v>
      </c>
      <c r="Z227" s="111">
        <f aca="true" t="shared" si="229" ref="Z227:Z232">((Y227-X227)/X227)*100</f>
        <v>292.61657513550267</v>
      </c>
      <c r="AA227" s="13">
        <f>AA228+AA229+AA230+AA231+AA232</f>
        <v>42778.80461804198</v>
      </c>
      <c r="AB227" s="13">
        <f>AB228+AB229+AB230+AB231+AB232</f>
        <v>72616.53977595377</v>
      </c>
      <c r="AC227" s="111">
        <f aca="true" t="shared" si="230" ref="AC227:AC232">((AB227-AA227)/AA227)*100</f>
        <v>69.74887546373309</v>
      </c>
      <c r="AD227" s="112">
        <f>(AB227/AB$179)*100</f>
        <v>1.6756858394653344</v>
      </c>
    </row>
    <row r="228" spans="1:30" ht="12.75">
      <c r="A228" s="5"/>
      <c r="B228" s="8" t="s">
        <v>3</v>
      </c>
      <c r="C228" s="17">
        <v>1.772417289</v>
      </c>
      <c r="D228" s="17">
        <v>4.390744654</v>
      </c>
      <c r="E228" s="113">
        <f t="shared" si="223"/>
        <v>147.72634984153552</v>
      </c>
      <c r="F228" s="17">
        <v>14.128682091999996</v>
      </c>
      <c r="G228" s="17">
        <v>57.48647126400001</v>
      </c>
      <c r="H228" s="113">
        <f t="shared" si="224"/>
        <v>306.8778028245837</v>
      </c>
      <c r="I228" s="114">
        <f>(G228/G$180)*100</f>
        <v>0.18153255320500056</v>
      </c>
      <c r="J228" s="104">
        <v>28</v>
      </c>
      <c r="K228" s="104">
        <v>48</v>
      </c>
      <c r="L228" s="113">
        <f t="shared" si="225"/>
        <v>71.42857142857143</v>
      </c>
      <c r="M228" s="104">
        <v>321</v>
      </c>
      <c r="N228" s="104">
        <v>344</v>
      </c>
      <c r="O228" s="113">
        <f t="shared" si="226"/>
        <v>7.165109034267912</v>
      </c>
      <c r="P228" s="114">
        <f>(N228/N$180)*100</f>
        <v>0.024793025087802626</v>
      </c>
      <c r="Q228" s="104">
        <v>0</v>
      </c>
      <c r="R228" s="104">
        <v>0</v>
      </c>
      <c r="S228" s="115" t="s">
        <v>54</v>
      </c>
      <c r="T228" s="104">
        <v>0</v>
      </c>
      <c r="U228" s="104">
        <v>0</v>
      </c>
      <c r="V228" s="115" t="s">
        <v>54</v>
      </c>
      <c r="W228" s="115" t="s">
        <v>54</v>
      </c>
      <c r="X228" s="17">
        <v>2.0603172889999968</v>
      </c>
      <c r="Y228" s="17">
        <v>4.327085517999994</v>
      </c>
      <c r="Z228" s="113">
        <f t="shared" si="229"/>
        <v>110.02034691948852</v>
      </c>
      <c r="AA228" s="17">
        <v>22.410554242</v>
      </c>
      <c r="AB228" s="17">
        <v>68.231466264</v>
      </c>
      <c r="AC228" s="113">
        <f t="shared" si="230"/>
        <v>204.4613066111781</v>
      </c>
      <c r="AD228" s="114">
        <f>(AB228/AB$180)*100</f>
        <v>0.1925421871520803</v>
      </c>
    </row>
    <row r="229" spans="1:30" ht="12.75">
      <c r="A229" s="5"/>
      <c r="B229" s="8" t="s">
        <v>4</v>
      </c>
      <c r="C229" s="17">
        <v>133.86181789099962</v>
      </c>
      <c r="D229" s="17">
        <v>178.50172831599997</v>
      </c>
      <c r="E229" s="113">
        <f t="shared" si="223"/>
        <v>33.34775451902912</v>
      </c>
      <c r="F229" s="17">
        <v>816.516971052</v>
      </c>
      <c r="G229" s="17">
        <v>909.5032565889959</v>
      </c>
      <c r="H229" s="113">
        <f t="shared" si="224"/>
        <v>11.388163238933343</v>
      </c>
      <c r="I229" s="114">
        <f>(G229/G$181)*100</f>
        <v>1.3777033922615927</v>
      </c>
      <c r="J229" s="104">
        <v>16222</v>
      </c>
      <c r="K229" s="104">
        <v>24310</v>
      </c>
      <c r="L229" s="113">
        <f t="shared" si="225"/>
        <v>49.85821723585255</v>
      </c>
      <c r="M229" s="104">
        <v>104528</v>
      </c>
      <c r="N229" s="104">
        <v>128716</v>
      </c>
      <c r="O229" s="113">
        <f t="shared" si="226"/>
        <v>23.140211235267106</v>
      </c>
      <c r="P229" s="114">
        <f>(N229/N$181)*100</f>
        <v>0.4721144345294806</v>
      </c>
      <c r="Q229" s="104">
        <v>0</v>
      </c>
      <c r="R229" s="104">
        <v>0</v>
      </c>
      <c r="S229" s="115" t="s">
        <v>54</v>
      </c>
      <c r="T229" s="104">
        <v>0</v>
      </c>
      <c r="U229" s="104">
        <v>0</v>
      </c>
      <c r="V229" s="115" t="s">
        <v>54</v>
      </c>
      <c r="W229" s="115" t="s">
        <v>54</v>
      </c>
      <c r="X229" s="17">
        <v>1744.209325599983</v>
      </c>
      <c r="Y229" s="17">
        <v>2495.2185843398497</v>
      </c>
      <c r="Z229" s="113">
        <f t="shared" si="229"/>
        <v>43.05728949600302</v>
      </c>
      <c r="AA229" s="17">
        <v>11264.939004199976</v>
      </c>
      <c r="AB229" s="17">
        <v>15390.37994378977</v>
      </c>
      <c r="AC229" s="113">
        <f t="shared" si="230"/>
        <v>36.62195541450941</v>
      </c>
      <c r="AD229" s="114">
        <f>(AB229/AB$181)*100</f>
        <v>0.8978100222365073</v>
      </c>
    </row>
    <row r="230" spans="1:30" ht="12.75">
      <c r="A230" s="5"/>
      <c r="B230" s="8" t="s">
        <v>5</v>
      </c>
      <c r="C230" s="17">
        <v>16.48380349</v>
      </c>
      <c r="D230" s="17">
        <v>33.749758856</v>
      </c>
      <c r="E230" s="113">
        <f t="shared" si="223"/>
        <v>104.74497209624283</v>
      </c>
      <c r="F230" s="17">
        <v>352.08498479017385</v>
      </c>
      <c r="G230" s="17">
        <v>422.2350787747118</v>
      </c>
      <c r="H230" s="113">
        <f t="shared" si="224"/>
        <v>19.92419359386885</v>
      </c>
      <c r="I230" s="114">
        <f>(G230/G$182)*100</f>
        <v>0.3894844152540321</v>
      </c>
      <c r="J230" s="104">
        <v>0</v>
      </c>
      <c r="K230" s="104">
        <v>0</v>
      </c>
      <c r="L230" s="115" t="s">
        <v>54</v>
      </c>
      <c r="M230" s="104">
        <v>9</v>
      </c>
      <c r="N230" s="104">
        <v>4</v>
      </c>
      <c r="O230" s="113">
        <f t="shared" si="226"/>
        <v>-55.55555555555556</v>
      </c>
      <c r="P230" s="114">
        <f>(N230/N$182)*100</f>
        <v>0.23134759976865238</v>
      </c>
      <c r="Q230" s="104">
        <v>4806</v>
      </c>
      <c r="R230" s="104">
        <v>3081</v>
      </c>
      <c r="S230" s="113">
        <f t="shared" si="227"/>
        <v>-35.892634207240945</v>
      </c>
      <c r="T230" s="104">
        <v>16076</v>
      </c>
      <c r="U230" s="104">
        <v>26375</v>
      </c>
      <c r="V230" s="113">
        <f t="shared" si="228"/>
        <v>64.0644438915153</v>
      </c>
      <c r="W230" s="114">
        <f>(U230/U$182)*100</f>
        <v>0.025871782955369228</v>
      </c>
      <c r="X230" s="17">
        <v>331.00724990000003</v>
      </c>
      <c r="Y230" s="17">
        <v>347.422013</v>
      </c>
      <c r="Z230" s="113">
        <f t="shared" si="229"/>
        <v>4.959034312680158</v>
      </c>
      <c r="AA230" s="17">
        <v>1954.7340558000003</v>
      </c>
      <c r="AB230" s="17">
        <v>2450.7093294</v>
      </c>
      <c r="AC230" s="113">
        <f t="shared" si="230"/>
        <v>25.37303077768374</v>
      </c>
      <c r="AD230" s="114">
        <f>(AB230/AB$182)*100</f>
        <v>0.27595989733912696</v>
      </c>
    </row>
    <row r="231" spans="1:30" ht="12.75">
      <c r="A231" s="5"/>
      <c r="B231" s="8" t="s">
        <v>6</v>
      </c>
      <c r="C231" s="119">
        <v>0.8905696939999997</v>
      </c>
      <c r="D231" s="119">
        <v>1.1250935129999995</v>
      </c>
      <c r="E231" s="113">
        <f t="shared" si="223"/>
        <v>26.33413427158457</v>
      </c>
      <c r="F231" s="14">
        <v>5.202194376</v>
      </c>
      <c r="G231" s="14">
        <v>6.769495670000002</v>
      </c>
      <c r="H231" s="113">
        <f t="shared" si="224"/>
        <v>30.127695751443845</v>
      </c>
      <c r="I231" s="114">
        <f>(G231/G$183)*100</f>
        <v>0.17517328383680963</v>
      </c>
      <c r="J231" s="15">
        <v>0</v>
      </c>
      <c r="K231" s="15">
        <v>0</v>
      </c>
      <c r="L231" s="115" t="s">
        <v>54</v>
      </c>
      <c r="M231" s="15">
        <v>4</v>
      </c>
      <c r="N231" s="15">
        <v>0</v>
      </c>
      <c r="O231" s="113">
        <f t="shared" si="226"/>
        <v>-100</v>
      </c>
      <c r="P231" s="114">
        <f>(N231/N$183)*100</f>
        <v>0</v>
      </c>
      <c r="Q231" s="15">
        <v>1724</v>
      </c>
      <c r="R231" s="15">
        <v>1970</v>
      </c>
      <c r="S231" s="113">
        <f t="shared" si="227"/>
        <v>14.269141531322504</v>
      </c>
      <c r="T231" s="15">
        <v>9061</v>
      </c>
      <c r="U231" s="15">
        <v>12107</v>
      </c>
      <c r="V231" s="113">
        <f t="shared" si="228"/>
        <v>33.61659860942501</v>
      </c>
      <c r="W231" s="114">
        <f>(U231/U$183)*100</f>
        <v>0.14721546692607002</v>
      </c>
      <c r="X231" s="119">
        <v>337.36618610000005</v>
      </c>
      <c r="Y231" s="119">
        <v>392.7777229</v>
      </c>
      <c r="Z231" s="113">
        <f t="shared" si="229"/>
        <v>16.424745301408247</v>
      </c>
      <c r="AA231" s="14">
        <v>1862.3140154000002</v>
      </c>
      <c r="AB231" s="14">
        <v>2279.9712775000003</v>
      </c>
      <c r="AC231" s="113">
        <f t="shared" si="230"/>
        <v>22.426790468539366</v>
      </c>
      <c r="AD231" s="114">
        <f>(AB231/AB$183)*100</f>
        <v>1.8134208872835238</v>
      </c>
    </row>
    <row r="232" spans="1:30" ht="12.75">
      <c r="A232" s="5"/>
      <c r="B232" s="27" t="s">
        <v>25</v>
      </c>
      <c r="C232" s="17">
        <v>0.45755711400000004</v>
      </c>
      <c r="D232" s="17">
        <v>4.226558561</v>
      </c>
      <c r="E232" s="113">
        <f t="shared" si="223"/>
        <v>823.7226199044519</v>
      </c>
      <c r="F232" s="17">
        <v>39.525260564</v>
      </c>
      <c r="G232" s="17">
        <v>64.27074972100003</v>
      </c>
      <c r="H232" s="113">
        <f t="shared" si="224"/>
        <v>62.606770465008566</v>
      </c>
      <c r="I232" s="114">
        <f>(G232/G$184)*100</f>
        <v>1.3626855337388701</v>
      </c>
      <c r="J232" s="104">
        <v>1</v>
      </c>
      <c r="K232" s="104">
        <v>0</v>
      </c>
      <c r="L232" s="113">
        <f t="shared" si="225"/>
        <v>-100</v>
      </c>
      <c r="M232" s="104">
        <v>11</v>
      </c>
      <c r="N232" s="104">
        <v>4</v>
      </c>
      <c r="O232" s="113">
        <f t="shared" si="226"/>
        <v>-63.63636363636363</v>
      </c>
      <c r="P232" s="114">
        <f>(N232/N$184)*100</f>
        <v>0.012867942737654816</v>
      </c>
      <c r="Q232" s="104">
        <v>17544</v>
      </c>
      <c r="R232" s="104">
        <v>375988</v>
      </c>
      <c r="S232" s="113">
        <f t="shared" si="227"/>
        <v>2043.1144550843594</v>
      </c>
      <c r="T232" s="104">
        <v>1370204</v>
      </c>
      <c r="U232" s="104">
        <v>2591498</v>
      </c>
      <c r="V232" s="113">
        <f t="shared" si="228"/>
        <v>89.13227519405869</v>
      </c>
      <c r="W232" s="114">
        <f>(U232/U$184)*100</f>
        <v>2.2636339195466935</v>
      </c>
      <c r="X232" s="17">
        <v>335.211</v>
      </c>
      <c r="Y232" s="17">
        <v>7556.6375</v>
      </c>
      <c r="Z232" s="113">
        <f t="shared" si="229"/>
        <v>2154.29281855309</v>
      </c>
      <c r="AA232" s="17">
        <v>27674.4069884</v>
      </c>
      <c r="AB232" s="17">
        <v>52427.247759</v>
      </c>
      <c r="AC232" s="113">
        <f t="shared" si="230"/>
        <v>89.44307562209156</v>
      </c>
      <c r="AD232" s="114">
        <f>(AB232/AB$184)*100</f>
        <v>3.339110978537957</v>
      </c>
    </row>
    <row r="233" spans="1:30" ht="12.75">
      <c r="A233" s="5"/>
      <c r="B233" s="27"/>
      <c r="C233" s="17"/>
      <c r="D233" s="17"/>
      <c r="E233" s="113"/>
      <c r="F233" s="17"/>
      <c r="G233" s="17"/>
      <c r="H233" s="113"/>
      <c r="I233" s="114"/>
      <c r="J233" s="104"/>
      <c r="K233" s="104"/>
      <c r="L233" s="113"/>
      <c r="M233" s="104"/>
      <c r="N233" s="104"/>
      <c r="O233" s="113"/>
      <c r="P233" s="114"/>
      <c r="Q233" s="104"/>
      <c r="R233" s="104"/>
      <c r="S233" s="113"/>
      <c r="T233" s="104"/>
      <c r="U233" s="104"/>
      <c r="V233" s="113"/>
      <c r="W233" s="114"/>
      <c r="X233" s="17"/>
      <c r="Y233" s="17"/>
      <c r="Z233" s="113"/>
      <c r="AA233" s="17"/>
      <c r="AB233" s="17"/>
      <c r="AC233" s="113"/>
      <c r="AD233" s="114"/>
    </row>
    <row r="234" spans="1:30" ht="15">
      <c r="A234" s="18">
        <v>7</v>
      </c>
      <c r="B234" s="6" t="s">
        <v>33</v>
      </c>
      <c r="C234" s="13">
        <f>C235+C236+C237+C238+C239</f>
        <v>177.64056769600003</v>
      </c>
      <c r="D234" s="13">
        <f>D235+D236+D237+D238+D239</f>
        <v>80.71350924100003</v>
      </c>
      <c r="E234" s="111">
        <f aca="true" t="shared" si="231" ref="E234:E239">((D234-C234)/C234)*100</f>
        <v>-54.56358292035707</v>
      </c>
      <c r="F234" s="13">
        <f>F235+F236+F237+F238+F239</f>
        <v>1449.8351395156137</v>
      </c>
      <c r="G234" s="13">
        <f>G235+G236+G237+G238+G239</f>
        <v>1220.2522889590005</v>
      </c>
      <c r="H234" s="111">
        <f aca="true" t="shared" si="232" ref="H234:H239">((G234-F234)/F234)*100</f>
        <v>-15.835100439993221</v>
      </c>
      <c r="I234" s="112">
        <f>(G234/G$179)*100</f>
        <v>0.5684241060470696</v>
      </c>
      <c r="J234" s="24">
        <f>J235+J236+J237+J238+J239</f>
        <v>15914</v>
      </c>
      <c r="K234" s="24">
        <f>K235+K236+K237+K238+K239</f>
        <v>6682</v>
      </c>
      <c r="L234" s="111">
        <f aca="true" t="shared" si="233" ref="L234:L239">((K234-J234)/J234)*100</f>
        <v>-58.011813497549326</v>
      </c>
      <c r="M234" s="24">
        <f>M235+M236+M237+M238+M239</f>
        <v>93423</v>
      </c>
      <c r="N234" s="24">
        <f>N235+N236+N237+N238+N239</f>
        <v>74210</v>
      </c>
      <c r="O234" s="111">
        <f aca="true" t="shared" si="234" ref="O234:O239">((N234-M234)/M234)*100</f>
        <v>-20.565599477644692</v>
      </c>
      <c r="P234" s="112">
        <f>(N234/N$179)*100</f>
        <v>0.25868128249027844</v>
      </c>
      <c r="Q234" s="24">
        <f>Q235+Q236+Q237+Q238+Q239</f>
        <v>1484555</v>
      </c>
      <c r="R234" s="24">
        <f>R235+R236+R237+R238+R239</f>
        <v>1876631</v>
      </c>
      <c r="S234" s="111">
        <f aca="true" t="shared" si="235" ref="S234:S239">((R234-Q234)/Q234)*100</f>
        <v>26.410338451589872</v>
      </c>
      <c r="T234" s="24">
        <f>T235+T236+T237+T238+T239</f>
        <v>18136576</v>
      </c>
      <c r="U234" s="24">
        <f>U235+U236+U237+U238+U239</f>
        <v>19995012</v>
      </c>
      <c r="V234" s="111">
        <f aca="true" t="shared" si="236" ref="V234:V239">((U234-T234)/T234)*100</f>
        <v>10.246895555147786</v>
      </c>
      <c r="W234" s="112">
        <f>(U234/U$179)*100</f>
        <v>8.900397877147546</v>
      </c>
      <c r="X234" s="13">
        <f>X235+X236+X237+X238+X239</f>
        <v>10963.680694</v>
      </c>
      <c r="Y234" s="13">
        <f>Y235+Y236+Y237+Y238+Y239</f>
        <v>9341.0479355</v>
      </c>
      <c r="Z234" s="111">
        <f aca="true" t="shared" si="237" ref="Z234:Z239">((Y234-X234)/X234)*100</f>
        <v>-14.800073112198572</v>
      </c>
      <c r="AA234" s="13">
        <f>AA235+AA236+AA237+AA238+AA239</f>
        <v>95953.1115701466</v>
      </c>
      <c r="AB234" s="13">
        <f>AB235+AB236+AB237+AB238+AB239</f>
        <v>100500.23021149999</v>
      </c>
      <c r="AC234" s="111">
        <f aca="true" t="shared" si="238" ref="AC234:AC239">((AB234-AA234)/AA234)*100</f>
        <v>4.738896495325441</v>
      </c>
      <c r="AD234" s="112">
        <f>(AB234/AB$179)*100</f>
        <v>2.319124722108873</v>
      </c>
    </row>
    <row r="235" spans="1:30" ht="12.75">
      <c r="A235" s="5"/>
      <c r="B235" s="8" t="s">
        <v>3</v>
      </c>
      <c r="C235" s="17">
        <v>10.2785653</v>
      </c>
      <c r="D235" s="17">
        <v>2.6619783</v>
      </c>
      <c r="E235" s="113">
        <f t="shared" si="231"/>
        <v>-74.10165502378042</v>
      </c>
      <c r="F235" s="17">
        <v>46.2486348</v>
      </c>
      <c r="G235" s="17">
        <v>18.590384261</v>
      </c>
      <c r="H235" s="113">
        <f t="shared" si="232"/>
        <v>-59.80338805373775</v>
      </c>
      <c r="I235" s="114">
        <f>(G235/G$180)*100</f>
        <v>0.05870528918818465</v>
      </c>
      <c r="J235" s="104">
        <v>1914</v>
      </c>
      <c r="K235" s="104">
        <v>41</v>
      </c>
      <c r="L235" s="113">
        <f t="shared" si="233"/>
        <v>-97.85788923719959</v>
      </c>
      <c r="M235" s="104">
        <v>9061</v>
      </c>
      <c r="N235" s="104">
        <v>1926</v>
      </c>
      <c r="O235" s="113">
        <f t="shared" si="234"/>
        <v>-78.74406798366627</v>
      </c>
      <c r="P235" s="114">
        <f>(N235/N$180)*100</f>
        <v>0.1388121113927554</v>
      </c>
      <c r="Q235" s="104">
        <v>0</v>
      </c>
      <c r="R235" s="104">
        <v>0</v>
      </c>
      <c r="S235" s="115" t="s">
        <v>54</v>
      </c>
      <c r="T235" s="104">
        <v>0</v>
      </c>
      <c r="U235" s="104">
        <v>0</v>
      </c>
      <c r="V235" s="115" t="s">
        <v>54</v>
      </c>
      <c r="W235" s="115" t="s">
        <v>54</v>
      </c>
      <c r="X235" s="17">
        <v>19.626174300000002</v>
      </c>
      <c r="Y235" s="17">
        <v>6.0376985</v>
      </c>
      <c r="Z235" s="113">
        <f t="shared" si="237"/>
        <v>-69.23649811873932</v>
      </c>
      <c r="AA235" s="17">
        <v>93.0548717</v>
      </c>
      <c r="AB235" s="17">
        <v>40.2054051</v>
      </c>
      <c r="AC235" s="113">
        <f t="shared" si="238"/>
        <v>-56.79387401702258</v>
      </c>
      <c r="AD235" s="114">
        <f>(AB235/AB$180)*100</f>
        <v>0.11345552216827856</v>
      </c>
    </row>
    <row r="236" spans="1:30" ht="12.75">
      <c r="A236" s="5"/>
      <c r="B236" s="8" t="s">
        <v>4</v>
      </c>
      <c r="C236" s="17">
        <v>54.8341031</v>
      </c>
      <c r="D236" s="17">
        <v>25.868324100000006</v>
      </c>
      <c r="E236" s="113">
        <f t="shared" si="231"/>
        <v>-52.824387310895936</v>
      </c>
      <c r="F236" s="17">
        <v>315.862431841</v>
      </c>
      <c r="G236" s="17">
        <v>296.575207149</v>
      </c>
      <c r="H236" s="113">
        <f t="shared" si="232"/>
        <v>-6.106210409254643</v>
      </c>
      <c r="I236" s="114">
        <f>(G236/G$181)*100</f>
        <v>0.44924816485237135</v>
      </c>
      <c r="J236" s="104">
        <v>13897</v>
      </c>
      <c r="K236" s="104">
        <v>6562</v>
      </c>
      <c r="L236" s="113">
        <f t="shared" si="233"/>
        <v>-52.781175793336686</v>
      </c>
      <c r="M236" s="104">
        <v>83162</v>
      </c>
      <c r="N236" s="104">
        <v>71288</v>
      </c>
      <c r="O236" s="113">
        <f t="shared" si="234"/>
        <v>-14.278155888506769</v>
      </c>
      <c r="P236" s="114">
        <f>(N236/N$181)*100</f>
        <v>0.26147560372244016</v>
      </c>
      <c r="Q236" s="104">
        <v>0</v>
      </c>
      <c r="R236" s="104">
        <v>0</v>
      </c>
      <c r="S236" s="115" t="s">
        <v>54</v>
      </c>
      <c r="T236" s="104">
        <v>0</v>
      </c>
      <c r="U236" s="104">
        <v>0</v>
      </c>
      <c r="V236" s="115" t="s">
        <v>54</v>
      </c>
      <c r="W236" s="115" t="s">
        <v>54</v>
      </c>
      <c r="X236" s="17">
        <v>649.2340922999999</v>
      </c>
      <c r="Y236" s="17">
        <v>310.5652859</v>
      </c>
      <c r="Z236" s="113">
        <f t="shared" si="237"/>
        <v>-52.164359576407904</v>
      </c>
      <c r="AA236" s="17">
        <v>3307.5639012999995</v>
      </c>
      <c r="AB236" s="17">
        <v>3184.7738206</v>
      </c>
      <c r="AC236" s="113">
        <f t="shared" si="238"/>
        <v>-3.712402371175306</v>
      </c>
      <c r="AD236" s="114">
        <f>(AB236/AB$181)*100</f>
        <v>0.18578630710445249</v>
      </c>
    </row>
    <row r="237" spans="1:30" ht="12.75">
      <c r="A237" s="5"/>
      <c r="B237" s="8" t="s">
        <v>5</v>
      </c>
      <c r="C237" s="17">
        <v>55.94488694900001</v>
      </c>
      <c r="D237" s="17">
        <v>33.084793786000006</v>
      </c>
      <c r="E237" s="113">
        <f t="shared" si="231"/>
        <v>-40.861809558824426</v>
      </c>
      <c r="F237" s="17">
        <v>749.0275496541891</v>
      </c>
      <c r="G237" s="17">
        <v>569.2700820130001</v>
      </c>
      <c r="H237" s="113">
        <f t="shared" si="232"/>
        <v>-23.99877918030911</v>
      </c>
      <c r="I237" s="114">
        <f>(G237/G$182)*100</f>
        <v>0.5251146485930659</v>
      </c>
      <c r="J237" s="104">
        <v>0</v>
      </c>
      <c r="K237" s="104">
        <v>3</v>
      </c>
      <c r="L237" s="115" t="s">
        <v>54</v>
      </c>
      <c r="M237" s="104">
        <v>16</v>
      </c>
      <c r="N237" s="104">
        <v>15</v>
      </c>
      <c r="O237" s="113">
        <f t="shared" si="234"/>
        <v>-6.25</v>
      </c>
      <c r="P237" s="114">
        <f>(N237/N$182)*100</f>
        <v>0.8675534991324465</v>
      </c>
      <c r="Q237" s="104">
        <v>12958</v>
      </c>
      <c r="R237" s="104">
        <v>503417</v>
      </c>
      <c r="S237" s="113">
        <f t="shared" si="235"/>
        <v>3784.9899675875904</v>
      </c>
      <c r="T237" s="104">
        <v>1473337</v>
      </c>
      <c r="U237" s="104">
        <v>2951258</v>
      </c>
      <c r="V237" s="113">
        <f t="shared" si="236"/>
        <v>100.3111304474129</v>
      </c>
      <c r="W237" s="114">
        <f>(U237/U$182)*100</f>
        <v>2.894950006494676</v>
      </c>
      <c r="X237" s="17">
        <v>1898.1263099999999</v>
      </c>
      <c r="Y237" s="17">
        <v>3089.0929941</v>
      </c>
      <c r="Z237" s="113">
        <f t="shared" si="237"/>
        <v>62.744332546552194</v>
      </c>
      <c r="AA237" s="17">
        <v>25831.435421349346</v>
      </c>
      <c r="AB237" s="17">
        <v>29160.2845934</v>
      </c>
      <c r="AC237" s="113">
        <f t="shared" si="238"/>
        <v>12.88681452560473</v>
      </c>
      <c r="AD237" s="114">
        <f>(AB237/AB$182)*100</f>
        <v>3.2835673518019908</v>
      </c>
    </row>
    <row r="238" spans="1:30" ht="12.75">
      <c r="A238" s="5"/>
      <c r="B238" s="8" t="s">
        <v>6</v>
      </c>
      <c r="C238" s="17">
        <v>0</v>
      </c>
      <c r="D238" s="17">
        <v>0</v>
      </c>
      <c r="E238" s="115" t="s">
        <v>54</v>
      </c>
      <c r="F238" s="17">
        <v>0</v>
      </c>
      <c r="G238" s="17">
        <v>0</v>
      </c>
      <c r="H238" s="115" t="s">
        <v>54</v>
      </c>
      <c r="I238" s="114">
        <f>(G238/G$183)*100</f>
        <v>0</v>
      </c>
      <c r="J238" s="104">
        <v>0</v>
      </c>
      <c r="K238" s="104">
        <v>0</v>
      </c>
      <c r="L238" s="115" t="s">
        <v>54</v>
      </c>
      <c r="M238" s="104">
        <v>0</v>
      </c>
      <c r="N238" s="104">
        <v>0</v>
      </c>
      <c r="O238" s="115" t="s">
        <v>54</v>
      </c>
      <c r="P238" s="114">
        <f>(N238/N$183)*100</f>
        <v>0</v>
      </c>
      <c r="Q238" s="104">
        <v>0</v>
      </c>
      <c r="R238" s="104">
        <v>0</v>
      </c>
      <c r="S238" s="115" t="s">
        <v>54</v>
      </c>
      <c r="T238" s="104">
        <v>0</v>
      </c>
      <c r="U238" s="104">
        <v>0</v>
      </c>
      <c r="V238" s="115" t="s">
        <v>54</v>
      </c>
      <c r="W238" s="114">
        <f>(U238/U$183)*100</f>
        <v>0</v>
      </c>
      <c r="X238" s="17">
        <v>0</v>
      </c>
      <c r="Y238" s="17">
        <v>0</v>
      </c>
      <c r="Z238" s="115" t="s">
        <v>54</v>
      </c>
      <c r="AA238" s="17">
        <v>0</v>
      </c>
      <c r="AB238" s="17">
        <v>0</v>
      </c>
      <c r="AC238" s="115" t="s">
        <v>54</v>
      </c>
      <c r="AD238" s="114">
        <f>(AB238/AB$183)*100</f>
        <v>0</v>
      </c>
    </row>
    <row r="239" spans="1:30" ht="12.75">
      <c r="A239" s="5"/>
      <c r="B239" s="27" t="s">
        <v>25</v>
      </c>
      <c r="C239" s="17">
        <v>56.583012347000015</v>
      </c>
      <c r="D239" s="17">
        <v>19.098413055</v>
      </c>
      <c r="E239" s="113">
        <f t="shared" si="231"/>
        <v>-66.24709031417875</v>
      </c>
      <c r="F239" s="17">
        <v>338.69652322042464</v>
      </c>
      <c r="G239" s="17">
        <v>335.81661553600054</v>
      </c>
      <c r="H239" s="113">
        <f t="shared" si="232"/>
        <v>-0.8502914813063627</v>
      </c>
      <c r="I239" s="114">
        <f>(G239/G$184)*100</f>
        <v>7.120073220968419</v>
      </c>
      <c r="J239" s="104">
        <v>103</v>
      </c>
      <c r="K239" s="104">
        <v>76</v>
      </c>
      <c r="L239" s="113">
        <f t="shared" si="233"/>
        <v>-26.21359223300971</v>
      </c>
      <c r="M239" s="104">
        <v>1184</v>
      </c>
      <c r="N239" s="104">
        <v>981</v>
      </c>
      <c r="O239" s="113">
        <f t="shared" si="234"/>
        <v>-17.14527027027027</v>
      </c>
      <c r="P239" s="114">
        <f>(N239/N$184)*100</f>
        <v>3.1558629564098437</v>
      </c>
      <c r="Q239" s="104">
        <v>1471597</v>
      </c>
      <c r="R239" s="104">
        <v>1373214</v>
      </c>
      <c r="S239" s="113">
        <f t="shared" si="235"/>
        <v>-6.685458043200685</v>
      </c>
      <c r="T239" s="104">
        <v>16663239</v>
      </c>
      <c r="U239" s="104">
        <v>17043754</v>
      </c>
      <c r="V239" s="113">
        <f t="shared" si="236"/>
        <v>2.28355963687492</v>
      </c>
      <c r="W239" s="114">
        <f>(U239/U$184)*100</f>
        <v>14.887458786697746</v>
      </c>
      <c r="X239" s="17">
        <v>8396.6941174</v>
      </c>
      <c r="Y239" s="17">
        <v>5935.351957000001</v>
      </c>
      <c r="Z239" s="113">
        <f t="shared" si="237"/>
        <v>-29.31322882537185</v>
      </c>
      <c r="AA239" s="17">
        <v>66721.05737579726</v>
      </c>
      <c r="AB239" s="17">
        <v>68114.96639239999</v>
      </c>
      <c r="AC239" s="113">
        <f t="shared" si="238"/>
        <v>2.089159062260852</v>
      </c>
      <c r="AD239" s="114">
        <f>(AB239/AB$184)*100</f>
        <v>4.3382676338290596</v>
      </c>
    </row>
    <row r="240" spans="1:30" ht="12.75">
      <c r="A240" s="5"/>
      <c r="B240" s="27"/>
      <c r="C240" s="17"/>
      <c r="D240" s="17"/>
      <c r="E240" s="113"/>
      <c r="F240" s="17"/>
      <c r="G240" s="17"/>
      <c r="H240" s="113"/>
      <c r="I240" s="114"/>
      <c r="J240" s="104"/>
      <c r="K240" s="104"/>
      <c r="L240" s="113"/>
      <c r="M240" s="104"/>
      <c r="N240" s="104"/>
      <c r="O240" s="113"/>
      <c r="P240" s="114"/>
      <c r="Q240" s="104"/>
      <c r="R240" s="104"/>
      <c r="S240" s="113"/>
      <c r="T240" s="104"/>
      <c r="U240" s="104"/>
      <c r="V240" s="113"/>
      <c r="W240" s="114"/>
      <c r="X240" s="17"/>
      <c r="Y240" s="17"/>
      <c r="Z240" s="113"/>
      <c r="AA240" s="17"/>
      <c r="AB240" s="17"/>
      <c r="AC240" s="113"/>
      <c r="AD240" s="114"/>
    </row>
    <row r="241" spans="1:30" ht="15">
      <c r="A241" s="18">
        <v>8</v>
      </c>
      <c r="B241" s="6" t="s">
        <v>34</v>
      </c>
      <c r="C241" s="13">
        <f>C242+C243+C244+C245+C246</f>
        <v>89.29870566399991</v>
      </c>
      <c r="D241" s="13">
        <f>D242+D243+D244+D245+D246</f>
        <v>104.94571991399957</v>
      </c>
      <c r="E241" s="111">
        <f aca="true" t="shared" si="239" ref="E241:E246">((D241-C241)/C241)*100</f>
        <v>17.52210643329361</v>
      </c>
      <c r="F241" s="13">
        <f>F242+F243+F244+F245+F246</f>
        <v>342.51799301847666</v>
      </c>
      <c r="G241" s="13">
        <f>G242+G243+G244+G245+G246</f>
        <v>455.628804421992</v>
      </c>
      <c r="H241" s="111">
        <f aca="true" t="shared" si="240" ref="H241:H246">((G241-F241)/F241)*100</f>
        <v>33.02331956540857</v>
      </c>
      <c r="I241" s="112">
        <f>(G241/G$179)*100</f>
        <v>0.2122433190138173</v>
      </c>
      <c r="J241" s="24">
        <f>J242+J243+J244+J245+J246</f>
        <v>15311</v>
      </c>
      <c r="K241" s="24">
        <f>K242+K243+K244+K245+K246</f>
        <v>15329</v>
      </c>
      <c r="L241" s="111">
        <f aca="true" t="shared" si="241" ref="L241:L246">((K241-J241)/J241)*100</f>
        <v>0.11756253673829273</v>
      </c>
      <c r="M241" s="24">
        <f>M242+M243+M244+M245+M246</f>
        <v>64805</v>
      </c>
      <c r="N241" s="24">
        <f>N242+N243+N244+N245+N246</f>
        <v>81074</v>
      </c>
      <c r="O241" s="111">
        <f aca="true" t="shared" si="242" ref="O241:O246">((N241-M241)/M241)*100</f>
        <v>25.104544402438083</v>
      </c>
      <c r="P241" s="112">
        <f>(N241/N$179)*100</f>
        <v>0.28260781965525983</v>
      </c>
      <c r="Q241" s="24">
        <f>Q242+Q243+Q244+Q245+Q246</f>
        <v>8578</v>
      </c>
      <c r="R241" s="24">
        <f>R242+R243+R244+R245+R246</f>
        <v>8035</v>
      </c>
      <c r="S241" s="111">
        <f aca="true" t="shared" si="243" ref="S241:S246">((R241-Q241)/Q241)*100</f>
        <v>-6.330146887386337</v>
      </c>
      <c r="T241" s="24">
        <f>T242+T243+T244+T245+T246</f>
        <v>194761</v>
      </c>
      <c r="U241" s="24">
        <f>U242+U243+U244+U245+U246</f>
        <v>115044</v>
      </c>
      <c r="V241" s="111">
        <f aca="true" t="shared" si="244" ref="V241:V246">((U241-T241)/T241)*100</f>
        <v>-40.93067914007425</v>
      </c>
      <c r="W241" s="112">
        <f>(U241/U$179)*100</f>
        <v>0.05120964035323221</v>
      </c>
      <c r="X241" s="13">
        <f>X242+X243+X244+X245+X246</f>
        <v>2614.968814213561</v>
      </c>
      <c r="Y241" s="13">
        <f>Y242+Y243+Y244+Y245+Y246</f>
        <v>4851.141470758865</v>
      </c>
      <c r="Z241" s="111">
        <f aca="true" t="shared" si="245" ref="Z241:Z246">((Y241-X241)/X241)*100</f>
        <v>85.51431452607291</v>
      </c>
      <c r="AA241" s="13">
        <f>AA242+AA243+AA244+AA245+AA246</f>
        <v>25049.744027345114</v>
      </c>
      <c r="AB241" s="13">
        <f>AB242+AB243+AB244+AB245+AB246</f>
        <v>31456.8565272083</v>
      </c>
      <c r="AC241" s="111">
        <f aca="true" t="shared" si="246" ref="AC241:AC246">((AB241-AA241)/AA241)*100</f>
        <v>25.577556772113013</v>
      </c>
      <c r="AD241" s="112">
        <f>(AB241/AB$179)*100</f>
        <v>0.7258926024204557</v>
      </c>
    </row>
    <row r="242" spans="1:30" ht="12.75">
      <c r="A242" s="5"/>
      <c r="B242" s="8" t="s">
        <v>3</v>
      </c>
      <c r="C242" s="17">
        <v>4.715671850000007</v>
      </c>
      <c r="D242" s="17">
        <v>3.3306193170000045</v>
      </c>
      <c r="E242" s="113">
        <f t="shared" si="239"/>
        <v>-29.37126621734717</v>
      </c>
      <c r="F242" s="17">
        <v>18.28383892200006</v>
      </c>
      <c r="G242" s="17">
        <v>14.583373795000066</v>
      </c>
      <c r="H242" s="113">
        <f t="shared" si="240"/>
        <v>-20.238994353354343</v>
      </c>
      <c r="I242" s="114">
        <f>(G242/G$180)*100</f>
        <v>0.046051827867318165</v>
      </c>
      <c r="J242" s="104">
        <v>2152</v>
      </c>
      <c r="K242" s="104">
        <v>1455</v>
      </c>
      <c r="L242" s="113">
        <f t="shared" si="241"/>
        <v>-32.388475836431226</v>
      </c>
      <c r="M242" s="104">
        <v>3824</v>
      </c>
      <c r="N242" s="104">
        <v>6159</v>
      </c>
      <c r="O242" s="113">
        <f t="shared" si="242"/>
        <v>61.061715481171554</v>
      </c>
      <c r="P242" s="114">
        <f>(N242/N$180)*100</f>
        <v>0.44389605091795453</v>
      </c>
      <c r="Q242" s="104">
        <v>0</v>
      </c>
      <c r="R242" s="104">
        <v>0</v>
      </c>
      <c r="S242" s="115" t="s">
        <v>54</v>
      </c>
      <c r="T242" s="104">
        <v>0</v>
      </c>
      <c r="U242" s="104">
        <v>0</v>
      </c>
      <c r="V242" s="115" t="s">
        <v>54</v>
      </c>
      <c r="W242" s="115" t="s">
        <v>54</v>
      </c>
      <c r="X242" s="17">
        <v>17.444434299999187</v>
      </c>
      <c r="Y242" s="17">
        <v>6.41048870000012</v>
      </c>
      <c r="Z242" s="113">
        <f t="shared" si="245"/>
        <v>-63.251954235051244</v>
      </c>
      <c r="AA242" s="17">
        <v>47.598022499998834</v>
      </c>
      <c r="AB242" s="17">
        <v>42.99293429999914</v>
      </c>
      <c r="AC242" s="113">
        <f t="shared" si="246"/>
        <v>-9.674956979567385</v>
      </c>
      <c r="AD242" s="114">
        <f>(AB242/AB$180)*100</f>
        <v>0.12132164315769813</v>
      </c>
    </row>
    <row r="243" spans="1:30" ht="12.75">
      <c r="A243" s="5"/>
      <c r="B243" s="8" t="s">
        <v>4</v>
      </c>
      <c r="C243" s="17">
        <v>67.1117911039999</v>
      </c>
      <c r="D243" s="17">
        <v>69.91761862699956</v>
      </c>
      <c r="E243" s="113">
        <f t="shared" si="239"/>
        <v>4.180826464088247</v>
      </c>
      <c r="F243" s="17">
        <v>248.86299720099717</v>
      </c>
      <c r="G243" s="17">
        <v>339.00875166499156</v>
      </c>
      <c r="H243" s="113">
        <f t="shared" si="240"/>
        <v>36.223044597983</v>
      </c>
      <c r="I243" s="114">
        <f>(G243/G$181)*100</f>
        <v>0.5135259316463205</v>
      </c>
      <c r="J243" s="104">
        <v>13156</v>
      </c>
      <c r="K243" s="104">
        <v>13870</v>
      </c>
      <c r="L243" s="113">
        <f t="shared" si="241"/>
        <v>5.427181514138036</v>
      </c>
      <c r="M243" s="104">
        <v>60918</v>
      </c>
      <c r="N243" s="104">
        <v>74872</v>
      </c>
      <c r="O243" s="113">
        <f t="shared" si="242"/>
        <v>22.906201779441215</v>
      </c>
      <c r="P243" s="114">
        <f>(N243/N$181)*100</f>
        <v>0.27462127429450317</v>
      </c>
      <c r="Q243" s="104">
        <v>0</v>
      </c>
      <c r="R243" s="104">
        <v>0</v>
      </c>
      <c r="S243" s="115" t="s">
        <v>54</v>
      </c>
      <c r="T243" s="104">
        <v>0</v>
      </c>
      <c r="U243" s="104">
        <v>0</v>
      </c>
      <c r="V243" s="115" t="s">
        <v>54</v>
      </c>
      <c r="W243" s="115" t="s">
        <v>54</v>
      </c>
      <c r="X243" s="17">
        <v>1572.0397506340069</v>
      </c>
      <c r="Y243" s="17">
        <v>3902.1638095410162</v>
      </c>
      <c r="Z243" s="113">
        <f t="shared" si="245"/>
        <v>148.22297324016554</v>
      </c>
      <c r="AA243" s="17">
        <v>7607.994290946824</v>
      </c>
      <c r="AB243" s="17">
        <v>16415.470824698732</v>
      </c>
      <c r="AC243" s="113">
        <f t="shared" si="246"/>
        <v>115.76607706228718</v>
      </c>
      <c r="AD243" s="114">
        <f>(AB243/AB$181)*100</f>
        <v>0.957609511914128</v>
      </c>
    </row>
    <row r="244" spans="1:30" ht="12.75">
      <c r="A244" s="5"/>
      <c r="B244" s="8" t="s">
        <v>5</v>
      </c>
      <c r="C244" s="17">
        <v>10.235085876</v>
      </c>
      <c r="D244" s="17">
        <v>12.441314690000022</v>
      </c>
      <c r="E244" s="113">
        <f t="shared" si="239"/>
        <v>21.555547659579037</v>
      </c>
      <c r="F244" s="17">
        <v>42.18918060999999</v>
      </c>
      <c r="G244" s="17">
        <v>51.13250067400041</v>
      </c>
      <c r="H244" s="113">
        <f t="shared" si="240"/>
        <v>21.19813642903653</v>
      </c>
      <c r="I244" s="114">
        <f>(G244/G$182)*100</f>
        <v>0.04716640830336006</v>
      </c>
      <c r="J244" s="104">
        <v>0</v>
      </c>
      <c r="K244" s="104">
        <v>1</v>
      </c>
      <c r="L244" s="115" t="s">
        <v>54</v>
      </c>
      <c r="M244" s="104">
        <v>0</v>
      </c>
      <c r="N244" s="104">
        <v>1</v>
      </c>
      <c r="O244" s="115" t="s">
        <v>54</v>
      </c>
      <c r="P244" s="114">
        <f>(N244/N$182)*100</f>
        <v>0.057836899942163095</v>
      </c>
      <c r="Q244" s="104">
        <v>2991</v>
      </c>
      <c r="R244" s="104">
        <v>4318</v>
      </c>
      <c r="S244" s="113">
        <f t="shared" si="243"/>
        <v>44.36643263122701</v>
      </c>
      <c r="T244" s="104">
        <v>12831</v>
      </c>
      <c r="U244" s="104">
        <v>17052</v>
      </c>
      <c r="V244" s="113">
        <f t="shared" si="244"/>
        <v>32.89689034369886</v>
      </c>
      <c r="W244" s="114">
        <f>(U244/U$182)*100</f>
        <v>0.016726659448529142</v>
      </c>
      <c r="X244" s="17">
        <v>500.65728160000066</v>
      </c>
      <c r="Y244" s="17">
        <v>606.3750760000019</v>
      </c>
      <c r="Z244" s="113">
        <f t="shared" si="245"/>
        <v>21.115800825296745</v>
      </c>
      <c r="AA244" s="17">
        <v>2071.6233876000033</v>
      </c>
      <c r="AB244" s="17">
        <v>2616.8914953999915</v>
      </c>
      <c r="AC244" s="113">
        <f t="shared" si="246"/>
        <v>26.320812511760977</v>
      </c>
      <c r="AD244" s="114">
        <f>(AB244/AB$182)*100</f>
        <v>0.29467268914956135</v>
      </c>
    </row>
    <row r="245" spans="1:30" ht="12.75">
      <c r="A245" s="5"/>
      <c r="B245" s="8" t="s">
        <v>6</v>
      </c>
      <c r="C245" s="17">
        <v>6.846719590999999</v>
      </c>
      <c r="D245" s="17">
        <v>19.066059558</v>
      </c>
      <c r="E245" s="113">
        <f t="shared" si="239"/>
        <v>178.4699928862619</v>
      </c>
      <c r="F245" s="17">
        <v>17.724467191</v>
      </c>
      <c r="G245" s="17">
        <v>33.857430858</v>
      </c>
      <c r="H245" s="113">
        <f t="shared" si="240"/>
        <v>91.0208667665445</v>
      </c>
      <c r="I245" s="114">
        <f>(G245/G$183)*100</f>
        <v>0.8761239588286183</v>
      </c>
      <c r="J245" s="104">
        <v>0</v>
      </c>
      <c r="K245" s="104">
        <v>2</v>
      </c>
      <c r="L245" s="115" t="s">
        <v>54</v>
      </c>
      <c r="M245" s="104">
        <v>11</v>
      </c>
      <c r="N245" s="104">
        <v>8</v>
      </c>
      <c r="O245" s="113">
        <f t="shared" si="242"/>
        <v>-27.27272727272727</v>
      </c>
      <c r="P245" s="114">
        <f>(N245/N$183)*100</f>
        <v>0.21152829190904282</v>
      </c>
      <c r="Q245" s="104">
        <v>0</v>
      </c>
      <c r="R245" s="104">
        <v>208</v>
      </c>
      <c r="S245" s="115" t="s">
        <v>54</v>
      </c>
      <c r="T245" s="104">
        <v>3878</v>
      </c>
      <c r="U245" s="104">
        <v>9727</v>
      </c>
      <c r="V245" s="113">
        <f t="shared" si="244"/>
        <v>150.8251676121712</v>
      </c>
      <c r="W245" s="114">
        <f>(U245/U$183)*100</f>
        <v>0.11827577821011673</v>
      </c>
      <c r="X245" s="17">
        <v>0</v>
      </c>
      <c r="Y245" s="17">
        <v>0.0208</v>
      </c>
      <c r="Z245" s="115" t="s">
        <v>54</v>
      </c>
      <c r="AA245" s="17">
        <v>0.38780000000000003</v>
      </c>
      <c r="AB245" s="17">
        <v>0.9727</v>
      </c>
      <c r="AC245" s="113">
        <f t="shared" si="246"/>
        <v>150.82516761217119</v>
      </c>
      <c r="AD245" s="114">
        <f>(AB245/AB$183)*100</f>
        <v>0.0007736564554422039</v>
      </c>
    </row>
    <row r="246" spans="1:30" ht="12.75">
      <c r="A246" s="5"/>
      <c r="B246" s="27" t="s">
        <v>25</v>
      </c>
      <c r="C246" s="17">
        <v>0.389437243</v>
      </c>
      <c r="D246" s="17">
        <v>0.19010772200000006</v>
      </c>
      <c r="E246" s="113">
        <f t="shared" si="239"/>
        <v>-51.183990381731405</v>
      </c>
      <c r="F246" s="17">
        <v>15.457509094479452</v>
      </c>
      <c r="G246" s="17">
        <v>17.046747430000003</v>
      </c>
      <c r="H246" s="113">
        <f t="shared" si="240"/>
        <v>10.281335277286932</v>
      </c>
      <c r="I246" s="114">
        <f>(G246/G$184)*100</f>
        <v>0.3614296740118971</v>
      </c>
      <c r="J246" s="104">
        <v>3</v>
      </c>
      <c r="K246" s="104">
        <v>1</v>
      </c>
      <c r="L246" s="113">
        <f t="shared" si="241"/>
        <v>-66.66666666666666</v>
      </c>
      <c r="M246" s="104">
        <v>52</v>
      </c>
      <c r="N246" s="104">
        <v>34</v>
      </c>
      <c r="O246" s="113">
        <f t="shared" si="242"/>
        <v>-34.61538461538461</v>
      </c>
      <c r="P246" s="114">
        <f>(N246/N$184)*100</f>
        <v>0.10937751327006595</v>
      </c>
      <c r="Q246" s="104">
        <v>5587</v>
      </c>
      <c r="R246" s="104">
        <v>3509</v>
      </c>
      <c r="S246" s="113">
        <f t="shared" si="243"/>
        <v>-37.193484875604085</v>
      </c>
      <c r="T246" s="104">
        <v>178052</v>
      </c>
      <c r="U246" s="104">
        <v>88265</v>
      </c>
      <c r="V246" s="113">
        <f t="shared" si="244"/>
        <v>-50.42740323051693</v>
      </c>
      <c r="W246" s="114">
        <f>(U246/U$184)*100</f>
        <v>0.07709812930929867</v>
      </c>
      <c r="X246" s="17">
        <v>524.8273476795544</v>
      </c>
      <c r="Y246" s="17">
        <v>336.17129651784614</v>
      </c>
      <c r="Z246" s="113">
        <f t="shared" si="245"/>
        <v>-35.94630729435551</v>
      </c>
      <c r="AA246" s="17">
        <v>15322.14052629829</v>
      </c>
      <c r="AB246" s="17">
        <v>12380.528572809575</v>
      </c>
      <c r="AC246" s="113">
        <f t="shared" si="246"/>
        <v>-19.198439985848278</v>
      </c>
      <c r="AD246" s="114">
        <f>(AB246/AB$184)*100</f>
        <v>0.788520485904672</v>
      </c>
    </row>
    <row r="247" spans="1:30" ht="12.75">
      <c r="A247" s="5"/>
      <c r="B247" s="27"/>
      <c r="C247" s="17"/>
      <c r="D247" s="17"/>
      <c r="E247" s="113"/>
      <c r="F247" s="17"/>
      <c r="G247" s="17"/>
      <c r="H247" s="113"/>
      <c r="I247" s="114"/>
      <c r="J247" s="104"/>
      <c r="K247" s="104"/>
      <c r="L247" s="113"/>
      <c r="M247" s="104"/>
      <c r="N247" s="104"/>
      <c r="O247" s="113"/>
      <c r="P247" s="114"/>
      <c r="Q247" s="104"/>
      <c r="R247" s="104"/>
      <c r="S247" s="113"/>
      <c r="T247" s="104"/>
      <c r="U247" s="104"/>
      <c r="V247" s="113"/>
      <c r="W247" s="114"/>
      <c r="X247" s="17"/>
      <c r="Y247" s="17"/>
      <c r="Z247" s="113"/>
      <c r="AA247" s="17"/>
      <c r="AB247" s="17"/>
      <c r="AC247" s="113"/>
      <c r="AD247" s="114"/>
    </row>
    <row r="248" spans="1:30" ht="15">
      <c r="A248" s="18">
        <v>9</v>
      </c>
      <c r="B248" s="6" t="s">
        <v>20</v>
      </c>
      <c r="C248" s="13">
        <f>C249+C250+C251+C252+C253</f>
        <v>133.13378109</v>
      </c>
      <c r="D248" s="13">
        <f>D249+D250+D251+D252+D253</f>
        <v>162.51728440809777</v>
      </c>
      <c r="E248" s="111">
        <f aca="true" t="shared" si="247" ref="E248:E253">((D248-C248)/C248)*100</f>
        <v>22.070659360477528</v>
      </c>
      <c r="F248" s="13">
        <f>F249+F250+F251+F252+F253</f>
        <v>760.0949906724666</v>
      </c>
      <c r="G248" s="13">
        <f>G249+G250+G251+G252+G253</f>
        <v>802.2432749915222</v>
      </c>
      <c r="H248" s="111">
        <f aca="true" t="shared" si="248" ref="H248:H253">((G248-F248)/F248)*100</f>
        <v>5.545133810415781</v>
      </c>
      <c r="I248" s="112">
        <f>(G248/G$179)*100</f>
        <v>0.3737050284973087</v>
      </c>
      <c r="J248" s="24">
        <f>J249+J250+J251+J252+J253</f>
        <v>28601</v>
      </c>
      <c r="K248" s="24">
        <f>K249+K250+K251+K252+K253</f>
        <v>34324</v>
      </c>
      <c r="L248" s="111">
        <f>((K248-J248)/J248)*100</f>
        <v>20.00978986748715</v>
      </c>
      <c r="M248" s="24">
        <f>M249+M250+M251+M252+M253</f>
        <v>194105</v>
      </c>
      <c r="N248" s="24">
        <f>N249+N250+N251+N252+N253</f>
        <v>200630</v>
      </c>
      <c r="O248" s="111">
        <f>((N248-M248)/M248)*100</f>
        <v>3.3615826485664977</v>
      </c>
      <c r="P248" s="112">
        <f>(N248/N$179)*100</f>
        <v>0.6993562283523052</v>
      </c>
      <c r="Q248" s="24">
        <f>Q249+Q250+Q251+Q252+Q253</f>
        <v>154473</v>
      </c>
      <c r="R248" s="24">
        <f>R249+R250+R251+R252+R253</f>
        <v>305068</v>
      </c>
      <c r="S248" s="111">
        <f aca="true" t="shared" si="249" ref="S248:S253">((R248-Q248)/Q248)*100</f>
        <v>97.48952891443811</v>
      </c>
      <c r="T248" s="24">
        <f>T249+T250+T251+T252+T253</f>
        <v>1858348</v>
      </c>
      <c r="U248" s="24">
        <f>U249+U250+U251+U252+U253</f>
        <v>1746126</v>
      </c>
      <c r="V248" s="111">
        <f aca="true" t="shared" si="250" ref="V248:V253">((U248-T248)/T248)*100</f>
        <v>-6.038804357418524</v>
      </c>
      <c r="W248" s="112">
        <f>(U248/U$179)*100</f>
        <v>0.7772546544924372</v>
      </c>
      <c r="X248" s="13">
        <f>X249+X250+X251+X252+X253</f>
        <v>16755.96123085431</v>
      </c>
      <c r="Y248" s="13">
        <f>Y249+Y250+Y251+Y252+Y253</f>
        <v>5890.0218334500005</v>
      </c>
      <c r="Z248" s="111">
        <f aca="true" t="shared" si="251" ref="Z248:Z253">((Y248-X248)/X248)*100</f>
        <v>-64.84820087430046</v>
      </c>
      <c r="AA248" s="13">
        <f>AA249+AA250+AA251+AA252+AA253</f>
        <v>162335.44381964256</v>
      </c>
      <c r="AB248" s="13">
        <f>AB249+AB250+AB251+AB252+AB253</f>
        <v>82399.3603479542</v>
      </c>
      <c r="AC248" s="111">
        <f aca="true" t="shared" si="252" ref="AC248:AC253">((AB248-AA248)/AA248)*100</f>
        <v>-49.24130035366689</v>
      </c>
      <c r="AD248" s="112">
        <f>(AB248/AB$179)*100</f>
        <v>1.9014323973860086</v>
      </c>
    </row>
    <row r="249" spans="1:30" ht="12.75">
      <c r="A249" s="5"/>
      <c r="B249" s="8" t="s">
        <v>3</v>
      </c>
      <c r="C249" s="17">
        <v>4.052650179999999</v>
      </c>
      <c r="D249" s="17">
        <v>21.143160237000004</v>
      </c>
      <c r="E249" s="113">
        <f t="shared" si="247"/>
        <v>421.71194892029905</v>
      </c>
      <c r="F249" s="17">
        <v>31.636519375</v>
      </c>
      <c r="G249" s="17">
        <v>57.4949160911</v>
      </c>
      <c r="H249" s="113">
        <f t="shared" si="248"/>
        <v>81.73590909161132</v>
      </c>
      <c r="I249" s="114">
        <f>(G249/G$180)*100</f>
        <v>0.18155922054065587</v>
      </c>
      <c r="J249" s="104">
        <v>57</v>
      </c>
      <c r="K249" s="104">
        <v>705</v>
      </c>
      <c r="L249" s="113">
        <f>((K249-J249)/J249)*100</f>
        <v>1136.842105263158</v>
      </c>
      <c r="M249" s="104">
        <v>457</v>
      </c>
      <c r="N249" s="104">
        <v>1272</v>
      </c>
      <c r="O249" s="113">
        <f>((N249-M249)/M249)*100</f>
        <v>178.33698030634574</v>
      </c>
      <c r="P249" s="114">
        <f>(N249/N$180)*100</f>
        <v>0.0916765346269911</v>
      </c>
      <c r="Q249" s="104">
        <v>0</v>
      </c>
      <c r="R249" s="104">
        <v>0</v>
      </c>
      <c r="S249" s="115" t="s">
        <v>54</v>
      </c>
      <c r="T249" s="104">
        <v>0</v>
      </c>
      <c r="U249" s="104">
        <v>0</v>
      </c>
      <c r="V249" s="115" t="s">
        <v>54</v>
      </c>
      <c r="W249" s="115" t="s">
        <v>54</v>
      </c>
      <c r="X249" s="17">
        <v>3.1885465999999996</v>
      </c>
      <c r="Y249" s="17">
        <v>87.4870607</v>
      </c>
      <c r="Z249" s="113">
        <f t="shared" si="251"/>
        <v>2643.791190004876</v>
      </c>
      <c r="AA249" s="17">
        <v>31.106864599999998</v>
      </c>
      <c r="AB249" s="17">
        <v>132.6260936</v>
      </c>
      <c r="AC249" s="113">
        <f t="shared" si="252"/>
        <v>326.3563535104724</v>
      </c>
      <c r="AD249" s="114">
        <f>(AB249/AB$180)*100</f>
        <v>0.3742572090767713</v>
      </c>
    </row>
    <row r="250" spans="1:30" ht="12.75">
      <c r="A250" s="5"/>
      <c r="B250" s="8" t="s">
        <v>4</v>
      </c>
      <c r="C250" s="17">
        <v>120.51935857200002</v>
      </c>
      <c r="D250" s="17">
        <v>124.98208262300001</v>
      </c>
      <c r="E250" s="113">
        <f t="shared" si="247"/>
        <v>3.702910556343443</v>
      </c>
      <c r="F250" s="17">
        <v>616.0894051089999</v>
      </c>
      <c r="G250" s="17">
        <v>661.9836151949947</v>
      </c>
      <c r="H250" s="113">
        <f t="shared" si="248"/>
        <v>7.449277605719434</v>
      </c>
      <c r="I250" s="114">
        <f>(G250/G$181)*100</f>
        <v>1.0027639435796734</v>
      </c>
      <c r="J250" s="104">
        <v>28510</v>
      </c>
      <c r="K250" s="104">
        <v>33610</v>
      </c>
      <c r="L250" s="113">
        <f>((K250-J250)/J250)*100</f>
        <v>17.888460189407226</v>
      </c>
      <c r="M250" s="104">
        <v>193406</v>
      </c>
      <c r="N250" s="104">
        <v>199240</v>
      </c>
      <c r="O250" s="113">
        <f>((N250-M250)/M250)*100</f>
        <v>3.016452436842704</v>
      </c>
      <c r="P250" s="114">
        <f>(N250/N$181)*100</f>
        <v>0.7307877803509564</v>
      </c>
      <c r="Q250" s="104">
        <v>0</v>
      </c>
      <c r="R250" s="104">
        <v>0</v>
      </c>
      <c r="S250" s="115" t="s">
        <v>54</v>
      </c>
      <c r="T250" s="104">
        <v>0</v>
      </c>
      <c r="U250" s="104">
        <v>0</v>
      </c>
      <c r="V250" s="115" t="s">
        <v>54</v>
      </c>
      <c r="W250" s="115" t="s">
        <v>54</v>
      </c>
      <c r="X250" s="17">
        <v>1890.5414559</v>
      </c>
      <c r="Y250" s="17">
        <v>2630.3689422</v>
      </c>
      <c r="Z250" s="113">
        <f t="shared" si="251"/>
        <v>39.13310041370144</v>
      </c>
      <c r="AA250" s="17">
        <v>10237.728561020998</v>
      </c>
      <c r="AB250" s="17">
        <v>15085.0610555</v>
      </c>
      <c r="AC250" s="113">
        <f t="shared" si="252"/>
        <v>47.34773407584448</v>
      </c>
      <c r="AD250" s="114">
        <f>(AB250/AB$181)*100</f>
        <v>0.8799990026979497</v>
      </c>
    </row>
    <row r="251" spans="1:30" ht="12.75">
      <c r="A251" s="5"/>
      <c r="B251" s="8" t="s">
        <v>5</v>
      </c>
      <c r="C251" s="17">
        <v>0.0729487</v>
      </c>
      <c r="D251" s="17">
        <v>0.0888729885423729</v>
      </c>
      <c r="E251" s="113">
        <f t="shared" si="247"/>
        <v>21.829434304343863</v>
      </c>
      <c r="F251" s="17">
        <v>0.45198943</v>
      </c>
      <c r="G251" s="17">
        <v>0.5818889890728814</v>
      </c>
      <c r="H251" s="113">
        <f t="shared" si="248"/>
        <v>28.73951257507978</v>
      </c>
      <c r="I251" s="114">
        <f>(G251/G$182)*100</f>
        <v>0.0005367547701377404</v>
      </c>
      <c r="J251" s="104">
        <v>1</v>
      </c>
      <c r="K251" s="104">
        <v>0</v>
      </c>
      <c r="L251" s="113">
        <f>((K251-J251)/J251)*100</f>
        <v>-100</v>
      </c>
      <c r="M251" s="104">
        <v>3</v>
      </c>
      <c r="N251" s="104">
        <v>1</v>
      </c>
      <c r="O251" s="113">
        <f>((N251-M251)/M251)*100</f>
        <v>-66.66666666666666</v>
      </c>
      <c r="P251" s="114">
        <f>(N251/N$182)*100</f>
        <v>0.057836899942163095</v>
      </c>
      <c r="Q251" s="104">
        <v>359</v>
      </c>
      <c r="R251" s="104">
        <v>368</v>
      </c>
      <c r="S251" s="113">
        <f t="shared" si="249"/>
        <v>2.5069637883008355</v>
      </c>
      <c r="T251" s="104">
        <v>2871</v>
      </c>
      <c r="U251" s="104">
        <v>2971</v>
      </c>
      <c r="V251" s="113">
        <f t="shared" si="250"/>
        <v>3.4831069313827934</v>
      </c>
      <c r="W251" s="114">
        <f>(U251/U$182)*100</f>
        <v>0.0029143153425744825</v>
      </c>
      <c r="X251" s="17">
        <v>5.13426</v>
      </c>
      <c r="Y251" s="17">
        <v>6.6953499999999995</v>
      </c>
      <c r="Z251" s="113">
        <f t="shared" si="251"/>
        <v>30.405355396882882</v>
      </c>
      <c r="AA251" s="17">
        <v>35.45574</v>
      </c>
      <c r="AB251" s="17">
        <v>47.3614709</v>
      </c>
      <c r="AC251" s="113">
        <f t="shared" si="252"/>
        <v>33.57913528246767</v>
      </c>
      <c r="AD251" s="114">
        <f>(AB251/AB$182)*100</f>
        <v>0.0053330953983816215</v>
      </c>
    </row>
    <row r="252" spans="1:30" ht="12.75">
      <c r="A252" s="5"/>
      <c r="B252" s="8" t="s">
        <v>6</v>
      </c>
      <c r="C252" s="17">
        <v>7.172214147731205</v>
      </c>
      <c r="D252" s="17">
        <v>9.497022881</v>
      </c>
      <c r="E252" s="113">
        <f t="shared" si="247"/>
        <v>32.41410093707538</v>
      </c>
      <c r="F252" s="17">
        <v>90.14959037118606</v>
      </c>
      <c r="G252" s="17">
        <v>46.67239051191915</v>
      </c>
      <c r="H252" s="113">
        <f t="shared" si="248"/>
        <v>-48.227839616632636</v>
      </c>
      <c r="I252" s="114">
        <f>(G252/G$183)*100</f>
        <v>1.207734860769448</v>
      </c>
      <c r="J252" s="104">
        <v>33</v>
      </c>
      <c r="K252" s="104">
        <v>9</v>
      </c>
      <c r="L252" s="113">
        <f>((K252-J252)/J252)*100</f>
        <v>-72.72727272727273</v>
      </c>
      <c r="M252" s="104">
        <v>239</v>
      </c>
      <c r="N252" s="104">
        <v>117</v>
      </c>
      <c r="O252" s="113">
        <f>((N252-M252)/M252)*100</f>
        <v>-51.04602510460251</v>
      </c>
      <c r="P252" s="114">
        <f>(N252/N$183)*100</f>
        <v>3.0936012691697514</v>
      </c>
      <c r="Q252" s="104">
        <v>125147</v>
      </c>
      <c r="R252" s="104">
        <v>44266</v>
      </c>
      <c r="S252" s="113">
        <f t="shared" si="249"/>
        <v>-64.62879653527452</v>
      </c>
      <c r="T252" s="104">
        <v>1337541</v>
      </c>
      <c r="U252" s="104">
        <v>1021999</v>
      </c>
      <c r="V252" s="113">
        <f t="shared" si="250"/>
        <v>-23.591202064086257</v>
      </c>
      <c r="W252" s="114">
        <f>(U252/U$183)*100</f>
        <v>12.427030642023345</v>
      </c>
      <c r="X252" s="17">
        <v>12533.8422965</v>
      </c>
      <c r="Y252" s="17">
        <v>220.7141966</v>
      </c>
      <c r="Z252" s="113">
        <f t="shared" si="251"/>
        <v>-98.23905398377613</v>
      </c>
      <c r="AA252" s="17">
        <v>133501.7210471728</v>
      </c>
      <c r="AB252" s="17">
        <v>26959.7693922</v>
      </c>
      <c r="AC252" s="113">
        <f t="shared" si="252"/>
        <v>-79.80567652556795</v>
      </c>
      <c r="AD252" s="114">
        <f>(AB252/AB$183)*100</f>
        <v>21.442993345850386</v>
      </c>
    </row>
    <row r="253" spans="1:30" ht="12.75">
      <c r="A253" s="5"/>
      <c r="B253" s="27" t="s">
        <v>25</v>
      </c>
      <c r="C253" s="17">
        <v>1.3166094902688075</v>
      </c>
      <c r="D253" s="17">
        <v>6.806145678555393</v>
      </c>
      <c r="E253" s="113">
        <f t="shared" si="247"/>
        <v>416.9449049896949</v>
      </c>
      <c r="F253" s="17">
        <v>21.76748638728054</v>
      </c>
      <c r="G253" s="17">
        <v>35.51046420443536</v>
      </c>
      <c r="H253" s="113">
        <f t="shared" si="248"/>
        <v>63.135345866968315</v>
      </c>
      <c r="I253" s="114">
        <f>(G253/G$184)*100</f>
        <v>0.7529023090254239</v>
      </c>
      <c r="J253" s="104">
        <v>0</v>
      </c>
      <c r="K253" s="104">
        <v>0</v>
      </c>
      <c r="L253" s="115" t="s">
        <v>54</v>
      </c>
      <c r="M253" s="104">
        <v>0</v>
      </c>
      <c r="N253" s="104">
        <v>0</v>
      </c>
      <c r="O253" s="115" t="s">
        <v>54</v>
      </c>
      <c r="P253" s="114">
        <f>(N253/N$184)*100</f>
        <v>0</v>
      </c>
      <c r="Q253" s="104">
        <v>28967</v>
      </c>
      <c r="R253" s="104">
        <v>260434</v>
      </c>
      <c r="S253" s="113">
        <f t="shared" si="249"/>
        <v>799.0713570614838</v>
      </c>
      <c r="T253" s="104">
        <v>517936</v>
      </c>
      <c r="U253" s="104">
        <v>721156</v>
      </c>
      <c r="V253" s="113">
        <f t="shared" si="250"/>
        <v>39.236507985542616</v>
      </c>
      <c r="W253" s="114">
        <f>(U253/U$184)*100</f>
        <v>0.629918750809229</v>
      </c>
      <c r="X253" s="17">
        <v>2323.2546718543103</v>
      </c>
      <c r="Y253" s="17">
        <v>2944.75628395</v>
      </c>
      <c r="Z253" s="113">
        <f t="shared" si="251"/>
        <v>26.75133379155704</v>
      </c>
      <c r="AA253" s="17">
        <v>18529.43160684878</v>
      </c>
      <c r="AB253" s="17">
        <v>40174.5423357542</v>
      </c>
      <c r="AC253" s="113">
        <f t="shared" si="252"/>
        <v>116.81475820826064</v>
      </c>
      <c r="AD253" s="114">
        <f>(AB253/AB$184)*100</f>
        <v>2.5587315967397166</v>
      </c>
    </row>
    <row r="254" spans="1:30" ht="12.75">
      <c r="A254" s="5"/>
      <c r="B254" s="27"/>
      <c r="C254" s="17"/>
      <c r="D254" s="17"/>
      <c r="E254" s="113"/>
      <c r="F254" s="17"/>
      <c r="G254" s="17"/>
      <c r="H254" s="113"/>
      <c r="I254" s="114"/>
      <c r="J254" s="104"/>
      <c r="K254" s="104"/>
      <c r="L254" s="113"/>
      <c r="M254" s="104"/>
      <c r="N254" s="104"/>
      <c r="O254" s="113"/>
      <c r="P254" s="114"/>
      <c r="Q254" s="104"/>
      <c r="R254" s="104"/>
      <c r="S254" s="113"/>
      <c r="T254" s="104"/>
      <c r="U254" s="104"/>
      <c r="V254" s="113"/>
      <c r="W254" s="114"/>
      <c r="X254" s="17"/>
      <c r="Y254" s="17"/>
      <c r="Z254" s="113"/>
      <c r="AA254" s="17"/>
      <c r="AB254" s="17"/>
      <c r="AC254" s="113"/>
      <c r="AD254" s="114"/>
    </row>
    <row r="255" spans="1:30" ht="15">
      <c r="A255" s="19">
        <v>10</v>
      </c>
      <c r="B255" s="141" t="s">
        <v>17</v>
      </c>
      <c r="C255" s="13">
        <f>C256+C257+C258+C259+C260</f>
        <v>134.0092014710001</v>
      </c>
      <c r="D255" s="13">
        <f>D256+D257+D258+D259+D260</f>
        <v>187.40556738299995</v>
      </c>
      <c r="E255" s="111">
        <f aca="true" t="shared" si="253" ref="E255:E260">((D255-C255)/C255)*100</f>
        <v>39.84529817794262</v>
      </c>
      <c r="F255" s="13">
        <f>F256+F257+F258+F259+F260</f>
        <v>582.201204235</v>
      </c>
      <c r="G255" s="13">
        <f>G256+G257+G258+G259+G260</f>
        <v>714.9021874963898</v>
      </c>
      <c r="H255" s="111">
        <f aca="true" t="shared" si="254" ref="H255:H260">((G255-F255)/F255)*100</f>
        <v>22.792976430846814</v>
      </c>
      <c r="I255" s="112">
        <f>(G255/G$179)*100</f>
        <v>0.3330193604352121</v>
      </c>
      <c r="J255" s="24">
        <f>J256+J257+J258+J259+J260</f>
        <v>12945</v>
      </c>
      <c r="K255" s="24">
        <f>K256+K257+K258+K259+K260</f>
        <v>15670</v>
      </c>
      <c r="L255" s="111">
        <f aca="true" t="shared" si="255" ref="L255:L260">((K255-J255)/J255)*100</f>
        <v>21.05059868675164</v>
      </c>
      <c r="M255" s="24">
        <f>M256+M257+M258+M259+M260</f>
        <v>79793</v>
      </c>
      <c r="N255" s="24">
        <f>N256+N257+N258+N259+N260</f>
        <v>71546</v>
      </c>
      <c r="O255" s="111">
        <f aca="true" t="shared" si="256" ref="O255:O260">((N255-M255)/M255)*100</f>
        <v>-10.335493088366148</v>
      </c>
      <c r="P255" s="112">
        <f>(N255/N$179)*100</f>
        <v>0.24939510897519826</v>
      </c>
      <c r="Q255" s="24">
        <f>Q256+Q257+Q258+Q259+Q260</f>
        <v>118035</v>
      </c>
      <c r="R255" s="24">
        <f>R256+R257+R258+R259+R260</f>
        <v>95534</v>
      </c>
      <c r="S255" s="111">
        <f aca="true" t="shared" si="257" ref="S255:S260">((R255-Q255)/Q255)*100</f>
        <v>-19.062989791163638</v>
      </c>
      <c r="T255" s="24">
        <f>T256+T257+T258+T259+T260</f>
        <v>655118</v>
      </c>
      <c r="U255" s="24">
        <f>U256+U257+U258+U259+U260</f>
        <v>724250</v>
      </c>
      <c r="V255" s="111">
        <f aca="true" t="shared" si="258" ref="V255:V260">((U255-T255)/T255)*100</f>
        <v>10.552602737216807</v>
      </c>
      <c r="W255" s="112">
        <f>(U255/U$179)*100</f>
        <v>0.32238606120987123</v>
      </c>
      <c r="X255" s="13">
        <f>X256+X257+X258+X259+X260</f>
        <v>7317.167191099999</v>
      </c>
      <c r="Y255" s="13">
        <f>Y256+Y257+Y258+Y259+Y260</f>
        <v>9350.5530655</v>
      </c>
      <c r="Z255" s="111">
        <f aca="true" t="shared" si="259" ref="Z255:Z260">((Y255-X255)/X255)*100</f>
        <v>27.789249873547295</v>
      </c>
      <c r="AA255" s="13">
        <f>AA256+AA257+AA258+AA259+AA260</f>
        <v>61040.35034596</v>
      </c>
      <c r="AB255" s="13">
        <f>AB256+AB257+AB258+AB259+AB260</f>
        <v>72800.57518767737</v>
      </c>
      <c r="AC255" s="111">
        <f aca="true" t="shared" si="260" ref="AC255:AC260">((AB255-AA255)/AA255)*100</f>
        <v>19.266312816134953</v>
      </c>
      <c r="AD255" s="112">
        <f>(AB255/AB$179)*100</f>
        <v>1.6799326065839122</v>
      </c>
    </row>
    <row r="256" spans="1:30" ht="12.75">
      <c r="A256" s="5"/>
      <c r="B256" s="8" t="s">
        <v>3</v>
      </c>
      <c r="C256" s="17">
        <v>0.9127492359999999</v>
      </c>
      <c r="D256" s="17">
        <v>1.1829042120000002</v>
      </c>
      <c r="E256" s="113">
        <f t="shared" si="253"/>
        <v>29.597940523502153</v>
      </c>
      <c r="F256" s="17">
        <v>7.27309170999998</v>
      </c>
      <c r="G256" s="17">
        <v>6.0842666869999995</v>
      </c>
      <c r="H256" s="113">
        <f t="shared" si="254"/>
        <v>-16.345524989949336</v>
      </c>
      <c r="I256" s="114">
        <f>(G256/G$180)*100</f>
        <v>0.019213085127437815</v>
      </c>
      <c r="J256" s="104">
        <v>75</v>
      </c>
      <c r="K256" s="104">
        <v>68</v>
      </c>
      <c r="L256" s="113">
        <f t="shared" si="255"/>
        <v>-9.333333333333334</v>
      </c>
      <c r="M256" s="104">
        <v>819</v>
      </c>
      <c r="N256" s="104">
        <v>346</v>
      </c>
      <c r="O256" s="113">
        <f t="shared" si="256"/>
        <v>-57.75335775335775</v>
      </c>
      <c r="P256" s="114">
        <f>(N256/N$180)*100</f>
        <v>0.02493717058249915</v>
      </c>
      <c r="Q256" s="104">
        <v>0</v>
      </c>
      <c r="R256" s="104">
        <v>0</v>
      </c>
      <c r="S256" s="115" t="s">
        <v>54</v>
      </c>
      <c r="T256" s="104">
        <v>0</v>
      </c>
      <c r="U256" s="104">
        <v>0</v>
      </c>
      <c r="V256" s="115" t="s">
        <v>54</v>
      </c>
      <c r="W256" s="115" t="s">
        <v>54</v>
      </c>
      <c r="X256" s="17">
        <v>3.1122527000000004</v>
      </c>
      <c r="Y256" s="17">
        <v>2.4647050000000004</v>
      </c>
      <c r="Z256" s="113">
        <f t="shared" si="259"/>
        <v>-20.806398529271096</v>
      </c>
      <c r="AA256" s="17">
        <v>33.5365553</v>
      </c>
      <c r="AB256" s="17">
        <v>14.5894279</v>
      </c>
      <c r="AC256" s="113">
        <f t="shared" si="260"/>
        <v>-56.496939624565435</v>
      </c>
      <c r="AD256" s="114">
        <f>(AB256/AB$180)*100</f>
        <v>0.04116986649964016</v>
      </c>
    </row>
    <row r="257" spans="1:30" ht="12.75">
      <c r="A257" s="5"/>
      <c r="B257" s="8" t="s">
        <v>4</v>
      </c>
      <c r="C257" s="17">
        <v>78.966183492</v>
      </c>
      <c r="D257" s="17">
        <v>118.341772</v>
      </c>
      <c r="E257" s="113">
        <f t="shared" si="253"/>
        <v>49.86386167692797</v>
      </c>
      <c r="F257" s="17">
        <v>278.49037751199995</v>
      </c>
      <c r="G257" s="17">
        <v>374.47633980000006</v>
      </c>
      <c r="H257" s="113">
        <f t="shared" si="254"/>
        <v>34.46652740591159</v>
      </c>
      <c r="I257" s="114">
        <f>(G257/G$181)*100</f>
        <v>0.5672517607018396</v>
      </c>
      <c r="J257" s="104">
        <v>12860</v>
      </c>
      <c r="K257" s="104">
        <v>15587</v>
      </c>
      <c r="L257" s="113">
        <f t="shared" si="255"/>
        <v>21.20528771384137</v>
      </c>
      <c r="M257" s="104">
        <v>78890</v>
      </c>
      <c r="N257" s="104">
        <v>71112</v>
      </c>
      <c r="O257" s="113">
        <f t="shared" si="256"/>
        <v>-9.859297756369628</v>
      </c>
      <c r="P257" s="114">
        <f>(N257/N$181)*100</f>
        <v>0.26083005739970494</v>
      </c>
      <c r="Q257" s="104">
        <v>0</v>
      </c>
      <c r="R257" s="104">
        <v>0</v>
      </c>
      <c r="S257" s="115" t="s">
        <v>54</v>
      </c>
      <c r="T257" s="104">
        <v>0</v>
      </c>
      <c r="U257" s="104">
        <v>0</v>
      </c>
      <c r="V257" s="115" t="s">
        <v>54</v>
      </c>
      <c r="W257" s="115" t="s">
        <v>54</v>
      </c>
      <c r="X257" s="17">
        <v>1378.2807612000001</v>
      </c>
      <c r="Y257" s="17">
        <v>1941.2693587</v>
      </c>
      <c r="Z257" s="113">
        <f t="shared" si="259"/>
        <v>40.84716360764072</v>
      </c>
      <c r="AA257" s="17">
        <v>7021.325287160001</v>
      </c>
      <c r="AB257" s="17">
        <v>7588.848492299998</v>
      </c>
      <c r="AC257" s="113">
        <f t="shared" si="260"/>
        <v>8.082850201767963</v>
      </c>
      <c r="AD257" s="114">
        <f>(AB257/AB$181)*100</f>
        <v>0.4427014965521124</v>
      </c>
    </row>
    <row r="258" spans="1:30" ht="12.75">
      <c r="A258" s="5"/>
      <c r="B258" s="8" t="s">
        <v>5</v>
      </c>
      <c r="C258" s="117">
        <v>11.587281348000104</v>
      </c>
      <c r="D258" s="117">
        <v>11.50294743099999</v>
      </c>
      <c r="E258" s="113">
        <f t="shared" si="253"/>
        <v>-0.7278145275610278</v>
      </c>
      <c r="F258" s="117">
        <v>57.47671639</v>
      </c>
      <c r="G258" s="117">
        <v>68.606205326</v>
      </c>
      <c r="H258" s="113">
        <f t="shared" si="254"/>
        <v>19.363473829093586</v>
      </c>
      <c r="I258" s="114">
        <f>(G258/G$182)*100</f>
        <v>0.0632847650691109</v>
      </c>
      <c r="J258" s="118">
        <v>3</v>
      </c>
      <c r="K258" s="118">
        <v>2</v>
      </c>
      <c r="L258" s="113">
        <f t="shared" si="255"/>
        <v>-33.33333333333333</v>
      </c>
      <c r="M258" s="118">
        <v>15</v>
      </c>
      <c r="N258" s="118">
        <v>18</v>
      </c>
      <c r="O258" s="113">
        <f t="shared" si="256"/>
        <v>20</v>
      </c>
      <c r="P258" s="114">
        <f>(N258/N$182)*100</f>
        <v>1.0410641989589358</v>
      </c>
      <c r="Q258" s="118">
        <v>5374</v>
      </c>
      <c r="R258" s="118">
        <v>5789</v>
      </c>
      <c r="S258" s="113">
        <f t="shared" si="257"/>
        <v>7.722366951991068</v>
      </c>
      <c r="T258" s="118">
        <v>34158</v>
      </c>
      <c r="U258" s="118">
        <v>35735</v>
      </c>
      <c r="V258" s="113">
        <f t="shared" si="258"/>
        <v>4.61678084196967</v>
      </c>
      <c r="W258" s="114">
        <f>(U258/U$182)*100</f>
        <v>0.03505320052739789</v>
      </c>
      <c r="X258" s="117">
        <v>1101.3873183</v>
      </c>
      <c r="Y258" s="117">
        <v>1007.9319042</v>
      </c>
      <c r="Z258" s="113">
        <f t="shared" si="259"/>
        <v>-8.485245158283579</v>
      </c>
      <c r="AA258" s="117">
        <v>5244.595704400001</v>
      </c>
      <c r="AB258" s="117">
        <v>5831.365414700001</v>
      </c>
      <c r="AC258" s="113">
        <f t="shared" si="260"/>
        <v>11.188082806987856</v>
      </c>
      <c r="AD258" s="114">
        <f>(AB258/AB$182)*100</f>
        <v>0.6566356041830261</v>
      </c>
    </row>
    <row r="259" spans="1:30" ht="12.75">
      <c r="A259" s="5"/>
      <c r="B259" s="8" t="s">
        <v>6</v>
      </c>
      <c r="C259" s="117">
        <v>0</v>
      </c>
      <c r="D259" s="117">
        <v>0</v>
      </c>
      <c r="E259" s="115" t="s">
        <v>54</v>
      </c>
      <c r="F259" s="117">
        <v>0</v>
      </c>
      <c r="G259" s="117">
        <v>0</v>
      </c>
      <c r="H259" s="115" t="s">
        <v>54</v>
      </c>
      <c r="I259" s="114">
        <f>(G259/G$183)*100</f>
        <v>0</v>
      </c>
      <c r="J259" s="118">
        <v>0</v>
      </c>
      <c r="K259" s="118">
        <v>0</v>
      </c>
      <c r="L259" s="115" t="s">
        <v>54</v>
      </c>
      <c r="M259" s="118">
        <v>0</v>
      </c>
      <c r="N259" s="118">
        <v>0</v>
      </c>
      <c r="O259" s="115" t="s">
        <v>54</v>
      </c>
      <c r="P259" s="114">
        <f>(N259/N$183)*100</f>
        <v>0</v>
      </c>
      <c r="Q259" s="118">
        <v>0</v>
      </c>
      <c r="R259" s="118">
        <v>0</v>
      </c>
      <c r="S259" s="115" t="s">
        <v>54</v>
      </c>
      <c r="T259" s="118">
        <v>0</v>
      </c>
      <c r="U259" s="118">
        <v>0</v>
      </c>
      <c r="V259" s="115" t="s">
        <v>54</v>
      </c>
      <c r="W259" s="114">
        <f>(U259/U$183)*100</f>
        <v>0</v>
      </c>
      <c r="X259" s="117">
        <v>0</v>
      </c>
      <c r="Y259" s="117">
        <v>0</v>
      </c>
      <c r="Z259" s="115" t="s">
        <v>54</v>
      </c>
      <c r="AA259" s="117">
        <v>0</v>
      </c>
      <c r="AB259" s="117">
        <v>0</v>
      </c>
      <c r="AC259" s="115" t="s">
        <v>54</v>
      </c>
      <c r="AD259" s="114">
        <f>(AB259/AB$183)*100</f>
        <v>0</v>
      </c>
    </row>
    <row r="260" spans="1:30" ht="12.75">
      <c r="A260" s="5"/>
      <c r="B260" s="27" t="s">
        <v>25</v>
      </c>
      <c r="C260" s="117">
        <v>42.542987395</v>
      </c>
      <c r="D260" s="117">
        <v>56.37794373999996</v>
      </c>
      <c r="E260" s="113">
        <f t="shared" si="253"/>
        <v>32.519945570691064</v>
      </c>
      <c r="F260" s="117">
        <v>238.96101862300003</v>
      </c>
      <c r="G260" s="117">
        <v>265.73537568338975</v>
      </c>
      <c r="H260" s="113">
        <f t="shared" si="254"/>
        <v>11.204487332149613</v>
      </c>
      <c r="I260" s="114">
        <f>(G260/G$184)*100</f>
        <v>5.634192129675763</v>
      </c>
      <c r="J260" s="118">
        <v>7</v>
      </c>
      <c r="K260" s="118">
        <v>13</v>
      </c>
      <c r="L260" s="113">
        <f t="shared" si="255"/>
        <v>85.71428571428571</v>
      </c>
      <c r="M260" s="118">
        <v>69</v>
      </c>
      <c r="N260" s="118">
        <v>70</v>
      </c>
      <c r="O260" s="113">
        <f t="shared" si="256"/>
        <v>1.4492753623188406</v>
      </c>
      <c r="P260" s="114">
        <f>(N260/N$184)*100</f>
        <v>0.22518899790895933</v>
      </c>
      <c r="Q260" s="118">
        <v>112661</v>
      </c>
      <c r="R260" s="118">
        <v>89745</v>
      </c>
      <c r="S260" s="113">
        <f t="shared" si="257"/>
        <v>-20.340668021764408</v>
      </c>
      <c r="T260" s="118">
        <v>620960</v>
      </c>
      <c r="U260" s="118">
        <v>688515</v>
      </c>
      <c r="V260" s="113">
        <f t="shared" si="258"/>
        <v>10.879122648801856</v>
      </c>
      <c r="W260" s="114">
        <f>(U260/U$184)*100</f>
        <v>0.6014073358793608</v>
      </c>
      <c r="X260" s="117">
        <v>4834.386858899999</v>
      </c>
      <c r="Y260" s="117">
        <v>6398.8870976</v>
      </c>
      <c r="Z260" s="113">
        <f t="shared" si="259"/>
        <v>32.361916502809244</v>
      </c>
      <c r="AA260" s="117">
        <v>48740.8927991</v>
      </c>
      <c r="AB260" s="117">
        <v>59365.77185277737</v>
      </c>
      <c r="AC260" s="113">
        <f t="shared" si="260"/>
        <v>21.79869600967497</v>
      </c>
      <c r="AD260" s="114">
        <f>(AB260/AB$184)*100</f>
        <v>3.781028167914065</v>
      </c>
    </row>
    <row r="261" spans="1:30" ht="12.75">
      <c r="A261" s="5"/>
      <c r="B261" s="27"/>
      <c r="C261" s="117"/>
      <c r="D261" s="117"/>
      <c r="E261" s="113"/>
      <c r="F261" s="117"/>
      <c r="G261" s="117"/>
      <c r="H261" s="113"/>
      <c r="I261" s="114"/>
      <c r="J261" s="118"/>
      <c r="K261" s="118"/>
      <c r="L261" s="113"/>
      <c r="M261" s="118"/>
      <c r="N261" s="118"/>
      <c r="O261" s="113"/>
      <c r="P261" s="114"/>
      <c r="Q261" s="118"/>
      <c r="R261" s="118"/>
      <c r="S261" s="113"/>
      <c r="T261" s="118"/>
      <c r="U261" s="118"/>
      <c r="V261" s="113"/>
      <c r="W261" s="114"/>
      <c r="X261" s="117"/>
      <c r="Y261" s="117"/>
      <c r="Z261" s="113"/>
      <c r="AA261" s="117"/>
      <c r="AB261" s="117"/>
      <c r="AC261" s="113"/>
      <c r="AD261" s="114"/>
    </row>
    <row r="262" spans="1:30" ht="15">
      <c r="A262" s="18">
        <v>11</v>
      </c>
      <c r="B262" s="6" t="s">
        <v>106</v>
      </c>
      <c r="C262" s="13">
        <f>C263+C264+C265+C266+C267</f>
        <v>2043.2447868215247</v>
      </c>
      <c r="D262" s="13">
        <f>D263+D264+D265+D266+D267</f>
        <v>2551.609920001</v>
      </c>
      <c r="E262" s="111">
        <f aca="true" t="shared" si="261" ref="E262:E267">((D262-C262)/C262)*100</f>
        <v>24.880285341155275</v>
      </c>
      <c r="F262" s="13">
        <f>F263+F264+F265+F266+F267</f>
        <v>11349.13426449908</v>
      </c>
      <c r="G262" s="13">
        <f>G263+G264+G265+G266+G267</f>
        <v>14971.49556619699</v>
      </c>
      <c r="H262" s="111">
        <f aca="true" t="shared" si="262" ref="H262:H267">((G262-F262)/F262)*100</f>
        <v>31.91751209630959</v>
      </c>
      <c r="I262" s="112">
        <f>(G262/G$179)*100</f>
        <v>6.974097947124708</v>
      </c>
      <c r="J262" s="24">
        <f>J263+J264+J265+J266+J267</f>
        <v>163119</v>
      </c>
      <c r="K262" s="24">
        <f>K263+K264+K265+K266+K267</f>
        <v>149761</v>
      </c>
      <c r="L262" s="111">
        <f aca="true" t="shared" si="263" ref="L262:L267">((K262-J262)/J262)*100</f>
        <v>-8.189113469307683</v>
      </c>
      <c r="M262" s="24">
        <f>M263+M264+M265+M266+M267</f>
        <v>1050200</v>
      </c>
      <c r="N262" s="24">
        <f>N263+N264+N265+N266+N267</f>
        <v>995587</v>
      </c>
      <c r="O262" s="111">
        <f aca="true" t="shared" si="264" ref="O262:O267">((N262-M262)/M262)*100</f>
        <v>-5.200247571891068</v>
      </c>
      <c r="P262" s="112">
        <f>(N262/N$179)*100</f>
        <v>3.470418029789096</v>
      </c>
      <c r="Q262" s="24">
        <f>Q263+Q264+Q265+Q266+Q267</f>
        <v>5429401</v>
      </c>
      <c r="R262" s="24">
        <f>R263+R264+R265+R266+R267</f>
        <v>7546623</v>
      </c>
      <c r="S262" s="111">
        <f aca="true" t="shared" si="265" ref="S262:S267">((R262-Q262)/Q262)*100</f>
        <v>38.995498766806875</v>
      </c>
      <c r="T262" s="24">
        <f>T263+T264+T265+T266+T267</f>
        <v>32170045</v>
      </c>
      <c r="U262" s="24">
        <f>U263+U264+U265+U266+U267</f>
        <v>50405031</v>
      </c>
      <c r="V262" s="111">
        <f aca="true" t="shared" si="266" ref="V262:V267">((U262-T262)/T262)*100</f>
        <v>56.68312245133633</v>
      </c>
      <c r="W262" s="112">
        <f>(U262/U$179)*100</f>
        <v>22.436837292718618</v>
      </c>
      <c r="X262" s="13">
        <f>X263+X264+X265+X266+X267</f>
        <v>65462.698458405</v>
      </c>
      <c r="Y262" s="13">
        <f>Y263+Y264+Y265+Y266+Y267</f>
        <v>95157.51172887598</v>
      </c>
      <c r="Z262" s="111">
        <f aca="true" t="shared" si="267" ref="Z262:Z267">((Y262-X262)/X262)*100</f>
        <v>45.36142562063656</v>
      </c>
      <c r="AA262" s="13">
        <f>AA263+AA264+AA265+AA266+AA267</f>
        <v>473458.48373971495</v>
      </c>
      <c r="AB262" s="13">
        <f>AB263+AB264+AB265+AB266+AB267</f>
        <v>605821.046025973</v>
      </c>
      <c r="AC262" s="111">
        <f aca="true" t="shared" si="268" ref="AC262:AC267">((AB262-AA262)/AA262)*100</f>
        <v>27.95652983990562</v>
      </c>
      <c r="AD262" s="112">
        <f>(AB262/AB$179)*100</f>
        <v>13.979814395011445</v>
      </c>
    </row>
    <row r="263" spans="1:30" ht="12.75">
      <c r="A263" s="5"/>
      <c r="B263" s="8" t="s">
        <v>3</v>
      </c>
      <c r="C263" s="117">
        <v>405.0891770999999</v>
      </c>
      <c r="D263" s="117">
        <v>413.15693764199966</v>
      </c>
      <c r="E263" s="113">
        <f t="shared" si="261"/>
        <v>1.9916011086142018</v>
      </c>
      <c r="F263" s="117">
        <v>1321.637083761</v>
      </c>
      <c r="G263" s="117">
        <v>2925.1846805729997</v>
      </c>
      <c r="H263" s="113">
        <f t="shared" si="262"/>
        <v>121.33040276448381</v>
      </c>
      <c r="I263" s="114">
        <f>(G263/G$180)*100</f>
        <v>9.237238466454823</v>
      </c>
      <c r="J263" s="118">
        <v>6772</v>
      </c>
      <c r="K263" s="118">
        <v>6744</v>
      </c>
      <c r="L263" s="113">
        <f t="shared" si="263"/>
        <v>-0.4134672179562906</v>
      </c>
      <c r="M263" s="118">
        <v>28182</v>
      </c>
      <c r="N263" s="118">
        <v>46751</v>
      </c>
      <c r="O263" s="113">
        <f t="shared" si="264"/>
        <v>65.88957490596835</v>
      </c>
      <c r="P263" s="114">
        <f>(N263/N$180)*100</f>
        <v>3.369473011278664</v>
      </c>
      <c r="Q263" s="118">
        <v>0</v>
      </c>
      <c r="R263" s="118">
        <v>0</v>
      </c>
      <c r="S263" s="115" t="s">
        <v>54</v>
      </c>
      <c r="T263" s="118">
        <v>0</v>
      </c>
      <c r="U263" s="118">
        <v>0</v>
      </c>
      <c r="V263" s="115" t="s">
        <v>54</v>
      </c>
      <c r="W263" s="115" t="s">
        <v>54</v>
      </c>
      <c r="X263" s="117">
        <v>117.85305399999999</v>
      </c>
      <c r="Y263" s="117">
        <v>195.46706440000003</v>
      </c>
      <c r="Z263" s="113">
        <f t="shared" si="267"/>
        <v>65.85659663940491</v>
      </c>
      <c r="AA263" s="117">
        <v>594.5853028</v>
      </c>
      <c r="AB263" s="117">
        <v>1207.4836199</v>
      </c>
      <c r="AC263" s="113">
        <f t="shared" si="268"/>
        <v>103.07996417229973</v>
      </c>
      <c r="AD263" s="114">
        <f>(AB263/AB$180)*100</f>
        <v>3.4073947088621095</v>
      </c>
    </row>
    <row r="264" spans="1:30" ht="12.75">
      <c r="A264" s="5"/>
      <c r="B264" s="8" t="s">
        <v>4</v>
      </c>
      <c r="C264" s="117">
        <v>789.9147058740001</v>
      </c>
      <c r="D264" s="117">
        <v>795.5889859239992</v>
      </c>
      <c r="E264" s="113">
        <f t="shared" si="261"/>
        <v>0.7183408547535247</v>
      </c>
      <c r="F264" s="117">
        <v>4621.4651024839995</v>
      </c>
      <c r="G264" s="117">
        <v>4719.784258588999</v>
      </c>
      <c r="H264" s="113">
        <f t="shared" si="262"/>
        <v>2.127445602740873</v>
      </c>
      <c r="I264" s="114">
        <f>(G264/G$181)*100</f>
        <v>7.14946619123475</v>
      </c>
      <c r="J264" s="118">
        <v>156244</v>
      </c>
      <c r="K264" s="118">
        <v>142913</v>
      </c>
      <c r="L264" s="113">
        <f t="shared" si="263"/>
        <v>-8.532167635237194</v>
      </c>
      <c r="M264" s="118">
        <v>1021447</v>
      </c>
      <c r="N264" s="118">
        <v>948249</v>
      </c>
      <c r="O264" s="113">
        <f t="shared" si="264"/>
        <v>-7.166108471609394</v>
      </c>
      <c r="P264" s="114">
        <f>(N264/N$181)*100</f>
        <v>3.4780605397009343</v>
      </c>
      <c r="Q264" s="118">
        <v>0</v>
      </c>
      <c r="R264" s="118">
        <v>0</v>
      </c>
      <c r="S264" s="115" t="s">
        <v>54</v>
      </c>
      <c r="T264" s="118">
        <v>0</v>
      </c>
      <c r="U264" s="118">
        <v>0</v>
      </c>
      <c r="V264" s="115" t="s">
        <v>54</v>
      </c>
      <c r="W264" s="115" t="s">
        <v>54</v>
      </c>
      <c r="X264" s="117">
        <v>24956.3114323</v>
      </c>
      <c r="Y264" s="117">
        <v>28124.083291299994</v>
      </c>
      <c r="Z264" s="113">
        <f t="shared" si="267"/>
        <v>12.69326946649683</v>
      </c>
      <c r="AA264" s="117">
        <v>163487.54491419997</v>
      </c>
      <c r="AB264" s="117">
        <v>189728.5066599</v>
      </c>
      <c r="AC264" s="113">
        <f t="shared" si="268"/>
        <v>16.050740598907144</v>
      </c>
      <c r="AD264" s="114">
        <f>(AB264/AB$181)*100</f>
        <v>11.067962935636217</v>
      </c>
    </row>
    <row r="265" spans="1:30" ht="12.75">
      <c r="A265" s="5"/>
      <c r="B265" s="8" t="s">
        <v>5</v>
      </c>
      <c r="C265" s="17">
        <v>833.0910506535247</v>
      </c>
      <c r="D265" s="17">
        <v>1309.900302555</v>
      </c>
      <c r="E265" s="113">
        <f t="shared" si="261"/>
        <v>57.2337503238618</v>
      </c>
      <c r="F265" s="17">
        <v>5289.515849990079</v>
      </c>
      <c r="G265" s="17">
        <v>6988.141452221915</v>
      </c>
      <c r="H265" s="113">
        <f t="shared" si="262"/>
        <v>32.11306384940735</v>
      </c>
      <c r="I265" s="114">
        <f>(G265/G$182)*100</f>
        <v>6.4461062665126105</v>
      </c>
      <c r="J265" s="104">
        <v>39</v>
      </c>
      <c r="K265" s="104">
        <v>45</v>
      </c>
      <c r="L265" s="113">
        <f t="shared" si="263"/>
        <v>15.384615384615385</v>
      </c>
      <c r="M265" s="104">
        <v>197</v>
      </c>
      <c r="N265" s="104">
        <v>241</v>
      </c>
      <c r="O265" s="113">
        <f t="shared" si="264"/>
        <v>22.33502538071066</v>
      </c>
      <c r="P265" s="114">
        <f>(N265/N$182)*100</f>
        <v>13.938692886061308</v>
      </c>
      <c r="Q265" s="104">
        <v>3991776</v>
      </c>
      <c r="R265" s="104">
        <v>4413701</v>
      </c>
      <c r="S265" s="113">
        <f t="shared" si="265"/>
        <v>10.569856625221455</v>
      </c>
      <c r="T265" s="104">
        <v>22646873</v>
      </c>
      <c r="U265" s="104">
        <v>33354343</v>
      </c>
      <c r="V265" s="113">
        <f t="shared" si="266"/>
        <v>47.280125604978664</v>
      </c>
      <c r="W265" s="114">
        <f>(U265/U$182)*100</f>
        <v>32.717964842272565</v>
      </c>
      <c r="X265" s="17">
        <v>33346.666127905</v>
      </c>
      <c r="Y265" s="17">
        <v>36635.884097976</v>
      </c>
      <c r="Z265" s="113">
        <f t="shared" si="267"/>
        <v>9.863708586204151</v>
      </c>
      <c r="AA265" s="17">
        <v>228249.97381951497</v>
      </c>
      <c r="AB265" s="17">
        <v>298578.28549087304</v>
      </c>
      <c r="AC265" s="113">
        <f t="shared" si="268"/>
        <v>30.811969217122037</v>
      </c>
      <c r="AD265" s="114">
        <f>(AB265/AB$182)*100</f>
        <v>33.621136551484284</v>
      </c>
    </row>
    <row r="266" spans="1:30" ht="12.75">
      <c r="A266" s="5"/>
      <c r="B266" s="8" t="s">
        <v>6</v>
      </c>
      <c r="C266" s="17">
        <v>0</v>
      </c>
      <c r="D266" s="17">
        <v>0</v>
      </c>
      <c r="E266" s="115" t="s">
        <v>54</v>
      </c>
      <c r="F266" s="17">
        <v>0</v>
      </c>
      <c r="G266" s="17">
        <v>0</v>
      </c>
      <c r="H266" s="115" t="s">
        <v>54</v>
      </c>
      <c r="I266" s="114">
        <f>(G266/G$183)*100</f>
        <v>0</v>
      </c>
      <c r="J266" s="104">
        <v>0</v>
      </c>
      <c r="K266" s="104">
        <v>0</v>
      </c>
      <c r="L266" s="115" t="s">
        <v>54</v>
      </c>
      <c r="M266" s="104">
        <v>0</v>
      </c>
      <c r="N266" s="104">
        <v>0</v>
      </c>
      <c r="O266" s="115" t="s">
        <v>54</v>
      </c>
      <c r="P266" s="114">
        <f>(N266/N$183)*100</f>
        <v>0</v>
      </c>
      <c r="Q266" s="104">
        <v>0</v>
      </c>
      <c r="R266" s="104">
        <v>0</v>
      </c>
      <c r="S266" s="115" t="s">
        <v>54</v>
      </c>
      <c r="T266" s="104">
        <v>0</v>
      </c>
      <c r="U266" s="104">
        <v>0</v>
      </c>
      <c r="V266" s="115" t="s">
        <v>54</v>
      </c>
      <c r="W266" s="114">
        <f>(U266/U$183)*100</f>
        <v>0</v>
      </c>
      <c r="X266" s="17">
        <v>0</v>
      </c>
      <c r="Y266" s="17">
        <v>0</v>
      </c>
      <c r="Z266" s="115" t="s">
        <v>54</v>
      </c>
      <c r="AA266" s="17">
        <v>0</v>
      </c>
      <c r="AB266" s="17">
        <v>0</v>
      </c>
      <c r="AC266" s="115" t="s">
        <v>54</v>
      </c>
      <c r="AD266" s="114">
        <f>(AB266/AB$183)*100</f>
        <v>0</v>
      </c>
    </row>
    <row r="267" spans="1:30" ht="12.75">
      <c r="A267" s="5"/>
      <c r="B267" s="27" t="s">
        <v>25</v>
      </c>
      <c r="C267" s="17">
        <v>15.149853193999954</v>
      </c>
      <c r="D267" s="17">
        <v>32.963693880000775</v>
      </c>
      <c r="E267" s="113">
        <f t="shared" si="261"/>
        <v>117.58424624903911</v>
      </c>
      <c r="F267" s="17">
        <v>116.51622826400052</v>
      </c>
      <c r="G267" s="17">
        <v>338.3851748130765</v>
      </c>
      <c r="H267" s="113">
        <f t="shared" si="262"/>
        <v>190.41892262970362</v>
      </c>
      <c r="I267" s="114">
        <f>(G267/G$184)*100</f>
        <v>7.174532498083068</v>
      </c>
      <c r="J267" s="104">
        <v>64</v>
      </c>
      <c r="K267" s="104">
        <v>59</v>
      </c>
      <c r="L267" s="113">
        <f t="shared" si="263"/>
        <v>-7.8125</v>
      </c>
      <c r="M267" s="104">
        <v>374</v>
      </c>
      <c r="N267" s="104">
        <v>346</v>
      </c>
      <c r="O267" s="113">
        <f t="shared" si="264"/>
        <v>-7.4866310160427805</v>
      </c>
      <c r="P267" s="114">
        <f>(N267/N$184)*100</f>
        <v>1.1130770468071416</v>
      </c>
      <c r="Q267" s="104">
        <v>1437625</v>
      </c>
      <c r="R267" s="104">
        <v>3132922</v>
      </c>
      <c r="S267" s="113">
        <f t="shared" si="265"/>
        <v>117.92345013477087</v>
      </c>
      <c r="T267" s="104">
        <v>9523172</v>
      </c>
      <c r="U267" s="104">
        <v>17050688</v>
      </c>
      <c r="V267" s="113">
        <f t="shared" si="266"/>
        <v>79.04420921936514</v>
      </c>
      <c r="W267" s="114">
        <f>(U267/U$184)*100</f>
        <v>14.89351552978539</v>
      </c>
      <c r="X267" s="17">
        <v>7041.8678442</v>
      </c>
      <c r="Y267" s="17">
        <v>30202.077275199998</v>
      </c>
      <c r="Z267" s="113">
        <f t="shared" si="267"/>
        <v>328.89298611412863</v>
      </c>
      <c r="AA267" s="17">
        <v>81126.3797032</v>
      </c>
      <c r="AB267" s="17">
        <v>116306.77025529997</v>
      </c>
      <c r="AC267" s="113">
        <f t="shared" si="268"/>
        <v>43.36492110310734</v>
      </c>
      <c r="AD267" s="114">
        <f>(AB267/AB$184)*100</f>
        <v>7.407621609720976</v>
      </c>
    </row>
    <row r="268" spans="1:30" ht="12.75">
      <c r="A268" s="5"/>
      <c r="B268" s="27"/>
      <c r="C268" s="17"/>
      <c r="D268" s="17"/>
      <c r="E268" s="113"/>
      <c r="F268" s="17"/>
      <c r="G268" s="17"/>
      <c r="H268" s="113"/>
      <c r="I268" s="114"/>
      <c r="J268" s="104"/>
      <c r="K268" s="104"/>
      <c r="L268" s="113"/>
      <c r="M268" s="104"/>
      <c r="N268" s="104"/>
      <c r="O268" s="113"/>
      <c r="P268" s="114"/>
      <c r="Q268" s="104"/>
      <c r="R268" s="104"/>
      <c r="S268" s="113"/>
      <c r="T268" s="104"/>
      <c r="U268" s="104"/>
      <c r="V268" s="113"/>
      <c r="W268" s="114"/>
      <c r="X268" s="17"/>
      <c r="Y268" s="17"/>
      <c r="Z268" s="113"/>
      <c r="AA268" s="17"/>
      <c r="AB268" s="17"/>
      <c r="AC268" s="113"/>
      <c r="AD268" s="114"/>
    </row>
    <row r="269" spans="1:30" ht="15">
      <c r="A269" s="18">
        <v>12</v>
      </c>
      <c r="B269" s="6" t="s">
        <v>36</v>
      </c>
      <c r="C269" s="13">
        <f>C270+C271+C272+C273+C274</f>
        <v>1052.0741323</v>
      </c>
      <c r="D269" s="13">
        <f>D270+D271+D272+D273+D274</f>
        <v>1451.5871999899996</v>
      </c>
      <c r="E269" s="111">
        <f aca="true" t="shared" si="269" ref="E269:E274">((D269-C269)/C269)*100</f>
        <v>37.973851406896685</v>
      </c>
      <c r="F269" s="13">
        <f>F270+F271+F272+F273+F274</f>
        <v>9118.06735144</v>
      </c>
      <c r="G269" s="13">
        <f>G270+G271+G272+G273+G274</f>
        <v>10251.80784305</v>
      </c>
      <c r="H269" s="111">
        <f aca="true" t="shared" si="270" ref="H269:H274">((G269-F269)/F269)*100</f>
        <v>12.433999968545425</v>
      </c>
      <c r="I269" s="112">
        <f>(G269/G$179)*100</f>
        <v>4.775549090363418</v>
      </c>
      <c r="J269" s="24">
        <f>J270+J271+J272+J273+J274</f>
        <v>94973</v>
      </c>
      <c r="K269" s="24">
        <f>K270+K271+K272+K273+K274</f>
        <v>97434</v>
      </c>
      <c r="L269" s="111">
        <f aca="true" t="shared" si="271" ref="L269:L274">((K269-J269)/J269)*100</f>
        <v>2.5912627799479853</v>
      </c>
      <c r="M269" s="24">
        <f>M270+M271+M272+M273+M274</f>
        <v>837130</v>
      </c>
      <c r="N269" s="24">
        <f>N270+N271+N272+N273+N274</f>
        <v>893841</v>
      </c>
      <c r="O269" s="111">
        <f aca="true" t="shared" si="272" ref="O269:O274">((N269-M269)/M269)*100</f>
        <v>6.7744555803758075</v>
      </c>
      <c r="P269" s="112">
        <f>(N269/N$179)*100</f>
        <v>3.1157517345693706</v>
      </c>
      <c r="Q269" s="24">
        <f>Q270+Q271+Q272+Q273+Q274</f>
        <v>418452</v>
      </c>
      <c r="R269" s="24">
        <f>R270+R271+R272+R273+R274</f>
        <v>4043285</v>
      </c>
      <c r="S269" s="111">
        <f aca="true" t="shared" si="273" ref="S269:S274">((R269-Q269)/Q269)*100</f>
        <v>866.2482196285357</v>
      </c>
      <c r="T269" s="24">
        <f>T270+T271+T272+T273+T274</f>
        <v>3091260</v>
      </c>
      <c r="U269" s="24">
        <f>U270+U271+U272+U273+U274</f>
        <v>22323085</v>
      </c>
      <c r="V269" s="111">
        <f aca="true" t="shared" si="274" ref="V269:V274">((U269-T269)/T269)*100</f>
        <v>622.135472266972</v>
      </c>
      <c r="W269" s="112">
        <f>(U269/U$179)*100</f>
        <v>9.936695129034392</v>
      </c>
      <c r="X269" s="13">
        <f>X270+X271+X272+X273+X274</f>
        <v>43955.63309643</v>
      </c>
      <c r="Y269" s="13">
        <f>Y270+Y271+Y272+Y273+Y274</f>
        <v>57198.67197662</v>
      </c>
      <c r="Z269" s="111">
        <f aca="true" t="shared" si="275" ref="Z269:Z274">((Y269-X269)/X269)*100</f>
        <v>30.128195062365226</v>
      </c>
      <c r="AA269" s="13">
        <f>AA270+AA271+AA272+AA273+AA274</f>
        <v>334092.92251761</v>
      </c>
      <c r="AB269" s="13">
        <f>AB270+AB271+AB272+AB273+AB274</f>
        <v>442812.32885487005</v>
      </c>
      <c r="AC269" s="111">
        <f aca="true" t="shared" si="276" ref="AC269:AC274">((AB269-AA269)/AA269)*100</f>
        <v>32.541667006289074</v>
      </c>
      <c r="AD269" s="112">
        <f>(AB269/AB$179)*100</f>
        <v>10.218255390467986</v>
      </c>
    </row>
    <row r="270" spans="1:30" ht="12.75">
      <c r="A270" s="5"/>
      <c r="B270" s="8" t="s">
        <v>3</v>
      </c>
      <c r="C270" s="17">
        <v>177.05157072999998</v>
      </c>
      <c r="D270" s="17">
        <v>157.42231864</v>
      </c>
      <c r="E270" s="113">
        <f t="shared" si="269"/>
        <v>-11.086742698224464</v>
      </c>
      <c r="F270" s="17">
        <v>1045.9869274</v>
      </c>
      <c r="G270" s="17">
        <v>1161.57779081</v>
      </c>
      <c r="H270" s="113">
        <f t="shared" si="270"/>
        <v>11.050889870805843</v>
      </c>
      <c r="I270" s="114">
        <f>(G270/G$180)*100</f>
        <v>3.6680661984555254</v>
      </c>
      <c r="J270" s="104">
        <v>5434</v>
      </c>
      <c r="K270" s="104">
        <v>2174</v>
      </c>
      <c r="L270" s="113">
        <f t="shared" si="271"/>
        <v>-59.99263894000736</v>
      </c>
      <c r="M270" s="104">
        <v>46627</v>
      </c>
      <c r="N270" s="104">
        <v>40435</v>
      </c>
      <c r="O270" s="113">
        <f t="shared" si="272"/>
        <v>-13.279859308984065</v>
      </c>
      <c r="P270" s="114">
        <f>(N270/N$180)*100</f>
        <v>2.914261539027032</v>
      </c>
      <c r="Q270" s="104">
        <v>0</v>
      </c>
      <c r="R270" s="104">
        <v>0</v>
      </c>
      <c r="S270" s="115" t="s">
        <v>54</v>
      </c>
      <c r="T270" s="104">
        <v>0</v>
      </c>
      <c r="U270" s="104">
        <v>0</v>
      </c>
      <c r="V270" s="115" t="s">
        <v>54</v>
      </c>
      <c r="W270" s="115" t="s">
        <v>54</v>
      </c>
      <c r="X270" s="17">
        <v>1530.85958872</v>
      </c>
      <c r="Y270" s="17">
        <v>379.08574074999996</v>
      </c>
      <c r="Z270" s="113">
        <f t="shared" si="275"/>
        <v>-75.23706657728384</v>
      </c>
      <c r="AA270" s="17">
        <v>13094.74686013</v>
      </c>
      <c r="AB270" s="17">
        <v>9614.265489979998</v>
      </c>
      <c r="AC270" s="113">
        <f t="shared" si="276"/>
        <v>-26.579218424963504</v>
      </c>
      <c r="AD270" s="114">
        <f>(AB270/AB$180)*100</f>
        <v>27.130469366422105</v>
      </c>
    </row>
    <row r="271" spans="1:30" ht="12.75">
      <c r="A271" s="5"/>
      <c r="B271" s="8" t="s">
        <v>4</v>
      </c>
      <c r="C271" s="17">
        <v>805.94108001</v>
      </c>
      <c r="D271" s="17">
        <v>921.1370225699998</v>
      </c>
      <c r="E271" s="113">
        <f t="shared" si="269"/>
        <v>14.293345433957839</v>
      </c>
      <c r="F271" s="17">
        <v>7355.957637060001</v>
      </c>
      <c r="G271" s="17">
        <v>6978.404888970001</v>
      </c>
      <c r="H271" s="113">
        <f t="shared" si="270"/>
        <v>-5.132611778347582</v>
      </c>
      <c r="I271" s="114">
        <f>(G271/G$181)*100</f>
        <v>10.570794572155657</v>
      </c>
      <c r="J271" s="104">
        <v>89424</v>
      </c>
      <c r="K271" s="104">
        <v>95085</v>
      </c>
      <c r="L271" s="113">
        <f t="shared" si="271"/>
        <v>6.330515297906603</v>
      </c>
      <c r="M271" s="104">
        <v>789976</v>
      </c>
      <c r="N271" s="104">
        <v>852045</v>
      </c>
      <c r="O271" s="113">
        <f t="shared" si="272"/>
        <v>7.857074138961185</v>
      </c>
      <c r="P271" s="114">
        <f>(N271/N$181)*100</f>
        <v>3.1251961167894535</v>
      </c>
      <c r="Q271" s="104">
        <v>0</v>
      </c>
      <c r="R271" s="104">
        <v>0</v>
      </c>
      <c r="S271" s="115" t="s">
        <v>54</v>
      </c>
      <c r="T271" s="104">
        <v>0</v>
      </c>
      <c r="U271" s="104">
        <v>0</v>
      </c>
      <c r="V271" s="115" t="s">
        <v>54</v>
      </c>
      <c r="W271" s="115" t="s">
        <v>54</v>
      </c>
      <c r="X271" s="17">
        <v>24811.575983699997</v>
      </c>
      <c r="Y271" s="17">
        <v>29410.8986349</v>
      </c>
      <c r="Z271" s="113">
        <f t="shared" si="275"/>
        <v>18.537003269044803</v>
      </c>
      <c r="AA271" s="17">
        <v>190007.03028580002</v>
      </c>
      <c r="AB271" s="17">
        <v>230159.92102980003</v>
      </c>
      <c r="AC271" s="113">
        <f t="shared" si="276"/>
        <v>21.132318464008325</v>
      </c>
      <c r="AD271" s="114">
        <f>(AB271/AB$181)*100</f>
        <v>13.426561564589544</v>
      </c>
    </row>
    <row r="272" spans="1:30" ht="12.75">
      <c r="A272" s="5"/>
      <c r="B272" s="8" t="s">
        <v>5</v>
      </c>
      <c r="C272" s="17">
        <v>39.53278332</v>
      </c>
      <c r="D272" s="17">
        <v>261.25380994</v>
      </c>
      <c r="E272" s="113">
        <f t="shared" si="269"/>
        <v>560.8535701249988</v>
      </c>
      <c r="F272" s="17">
        <v>207.40660172</v>
      </c>
      <c r="G272" s="17">
        <v>1333.95996717</v>
      </c>
      <c r="H272" s="113">
        <f t="shared" si="270"/>
        <v>543.1617682887708</v>
      </c>
      <c r="I272" s="114">
        <f>(G272/G$182)*100</f>
        <v>1.230491363467957</v>
      </c>
      <c r="J272" s="104">
        <v>12</v>
      </c>
      <c r="K272" s="104">
        <v>10</v>
      </c>
      <c r="L272" s="113">
        <f t="shared" si="271"/>
        <v>-16.666666666666664</v>
      </c>
      <c r="M272" s="104">
        <v>57</v>
      </c>
      <c r="N272" s="104">
        <v>119</v>
      </c>
      <c r="O272" s="113">
        <f t="shared" si="272"/>
        <v>108.77192982456141</v>
      </c>
      <c r="P272" s="114">
        <f>(N272/N$182)*100</f>
        <v>6.882591093117409</v>
      </c>
      <c r="Q272" s="104">
        <v>37375</v>
      </c>
      <c r="R272" s="104">
        <v>3780184</v>
      </c>
      <c r="S272" s="113">
        <f t="shared" si="273"/>
        <v>10014.204682274247</v>
      </c>
      <c r="T272" s="104">
        <v>226166</v>
      </c>
      <c r="U272" s="104">
        <v>18994062</v>
      </c>
      <c r="V272" s="113">
        <f t="shared" si="274"/>
        <v>8298.283561631722</v>
      </c>
      <c r="W272" s="114">
        <f>(U272/U$182)*100</f>
        <v>18.631668227671142</v>
      </c>
      <c r="X272" s="17">
        <v>2587.0343743</v>
      </c>
      <c r="Y272" s="17">
        <v>16794.5917532</v>
      </c>
      <c r="Z272" s="113">
        <f t="shared" si="275"/>
        <v>549.1831697344293</v>
      </c>
      <c r="AA272" s="17">
        <v>13950.6424856</v>
      </c>
      <c r="AB272" s="17">
        <v>86562.9607849</v>
      </c>
      <c r="AC272" s="113">
        <f t="shared" si="276"/>
        <v>520.4944386916317</v>
      </c>
      <c r="AD272" s="114">
        <f>(AB272/AB$182)*100</f>
        <v>9.747343548661597</v>
      </c>
    </row>
    <row r="273" spans="1:30" ht="12.75">
      <c r="A273" s="5"/>
      <c r="B273" s="8" t="s">
        <v>6</v>
      </c>
      <c r="C273" s="17">
        <v>0</v>
      </c>
      <c r="D273" s="17">
        <v>0</v>
      </c>
      <c r="E273" s="115" t="s">
        <v>54</v>
      </c>
      <c r="F273" s="17">
        <v>0</v>
      </c>
      <c r="G273" s="17">
        <v>0</v>
      </c>
      <c r="H273" s="115" t="s">
        <v>54</v>
      </c>
      <c r="I273" s="114">
        <f>(G273/G$183)*100</f>
        <v>0</v>
      </c>
      <c r="J273" s="104">
        <v>0</v>
      </c>
      <c r="K273" s="104">
        <v>0</v>
      </c>
      <c r="L273" s="115" t="s">
        <v>54</v>
      </c>
      <c r="M273" s="104">
        <v>0</v>
      </c>
      <c r="N273" s="104">
        <v>0</v>
      </c>
      <c r="O273" s="115" t="s">
        <v>54</v>
      </c>
      <c r="P273" s="114">
        <f>(N273/N$183)*100</f>
        <v>0</v>
      </c>
      <c r="Q273" s="104">
        <v>0</v>
      </c>
      <c r="R273" s="104">
        <v>0</v>
      </c>
      <c r="S273" s="115" t="s">
        <v>54</v>
      </c>
      <c r="T273" s="104">
        <v>0</v>
      </c>
      <c r="U273" s="104">
        <v>0</v>
      </c>
      <c r="V273" s="115" t="s">
        <v>54</v>
      </c>
      <c r="W273" s="114">
        <f>(U273/U$183)*100</f>
        <v>0</v>
      </c>
      <c r="X273" s="17">
        <v>0</v>
      </c>
      <c r="Y273" s="17">
        <v>0</v>
      </c>
      <c r="Z273" s="115" t="s">
        <v>54</v>
      </c>
      <c r="AA273" s="17">
        <v>0</v>
      </c>
      <c r="AB273" s="17">
        <v>0</v>
      </c>
      <c r="AC273" s="115" t="s">
        <v>54</v>
      </c>
      <c r="AD273" s="114">
        <f>(AB273/AB$183)*100</f>
        <v>0</v>
      </c>
    </row>
    <row r="274" spans="1:30" ht="12.75">
      <c r="A274" s="5"/>
      <c r="B274" s="27" t="s">
        <v>25</v>
      </c>
      <c r="C274" s="17">
        <v>29.548698240000004</v>
      </c>
      <c r="D274" s="17">
        <v>111.77404883999999</v>
      </c>
      <c r="E274" s="113">
        <f t="shared" si="269"/>
        <v>278.27063626339964</v>
      </c>
      <c r="F274" s="17">
        <v>508.71618526</v>
      </c>
      <c r="G274" s="17">
        <v>777.8651961</v>
      </c>
      <c r="H274" s="113">
        <f t="shared" si="270"/>
        <v>52.90749904142338</v>
      </c>
      <c r="I274" s="114">
        <f>(G274/G$184)*100</f>
        <v>16.492504825691746</v>
      </c>
      <c r="J274" s="104">
        <v>103</v>
      </c>
      <c r="K274" s="104">
        <v>165</v>
      </c>
      <c r="L274" s="113">
        <f t="shared" si="271"/>
        <v>60.19417475728155</v>
      </c>
      <c r="M274" s="104">
        <v>470</v>
      </c>
      <c r="N274" s="104">
        <v>1242</v>
      </c>
      <c r="O274" s="113">
        <f t="shared" si="272"/>
        <v>164.25531914893617</v>
      </c>
      <c r="P274" s="114">
        <f>(N274/N$184)*100</f>
        <v>3.9954962200418205</v>
      </c>
      <c r="Q274" s="104">
        <v>381077</v>
      </c>
      <c r="R274" s="104">
        <v>263101</v>
      </c>
      <c r="S274" s="113">
        <f t="shared" si="273"/>
        <v>-30.958572676913064</v>
      </c>
      <c r="T274" s="104">
        <v>2865094</v>
      </c>
      <c r="U274" s="104">
        <v>3329023</v>
      </c>
      <c r="V274" s="113">
        <f t="shared" si="274"/>
        <v>16.19245302248373</v>
      </c>
      <c r="W274" s="114">
        <f>(U274/U$184)*100</f>
        <v>2.9078507418300505</v>
      </c>
      <c r="X274" s="17">
        <v>15026.163149709999</v>
      </c>
      <c r="Y274" s="17">
        <v>10614.09584777</v>
      </c>
      <c r="Z274" s="113">
        <f t="shared" si="275"/>
        <v>-29.362567529590216</v>
      </c>
      <c r="AA274" s="17">
        <v>117040.50288607998</v>
      </c>
      <c r="AB274" s="17">
        <v>116475.18155019</v>
      </c>
      <c r="AC274" s="113">
        <f t="shared" si="276"/>
        <v>-0.4830134200980237</v>
      </c>
      <c r="AD274" s="114">
        <f>(AB274/AB$184)*100</f>
        <v>7.4183477879529915</v>
      </c>
    </row>
    <row r="275" spans="1:30" ht="12.75">
      <c r="A275" s="5"/>
      <c r="B275" s="27"/>
      <c r="C275" s="17"/>
      <c r="D275" s="17"/>
      <c r="E275" s="113"/>
      <c r="F275" s="17"/>
      <c r="G275" s="17"/>
      <c r="H275" s="113"/>
      <c r="I275" s="114"/>
      <c r="J275" s="104"/>
      <c r="K275" s="104"/>
      <c r="L275" s="113"/>
      <c r="M275" s="104"/>
      <c r="N275" s="104"/>
      <c r="O275" s="113"/>
      <c r="P275" s="114"/>
      <c r="Q275" s="104"/>
      <c r="R275" s="104"/>
      <c r="S275" s="113"/>
      <c r="T275" s="104"/>
      <c r="U275" s="104"/>
      <c r="V275" s="113"/>
      <c r="W275" s="114"/>
      <c r="X275" s="17"/>
      <c r="Y275" s="17"/>
      <c r="Z275" s="113"/>
      <c r="AA275" s="17"/>
      <c r="AB275" s="17"/>
      <c r="AC275" s="113"/>
      <c r="AD275" s="114"/>
    </row>
    <row r="276" spans="1:30" ht="15">
      <c r="A276" s="18">
        <v>13</v>
      </c>
      <c r="B276" s="6" t="s">
        <v>37</v>
      </c>
      <c r="C276" s="13">
        <f>C277+C278+C279+C280+C281</f>
        <v>144.581762951</v>
      </c>
      <c r="D276" s="13">
        <f>D277+D278+D279+D280+D281</f>
        <v>112.31636131200001</v>
      </c>
      <c r="E276" s="111">
        <f>((D276-C276)/C276)*100</f>
        <v>-22.316370322538543</v>
      </c>
      <c r="F276" s="13">
        <f>F277+F278+F279+F280+F281</f>
        <v>833.0258757638001</v>
      </c>
      <c r="G276" s="13">
        <f>G277+G278+G279+G280+G281</f>
        <v>806.62053904815</v>
      </c>
      <c r="H276" s="111">
        <f>((G276-F276)/F276)*100</f>
        <v>-3.1698099043368884</v>
      </c>
      <c r="I276" s="112">
        <f>(G276/G$179)*100</f>
        <v>0.37574406782617015</v>
      </c>
      <c r="J276" s="24">
        <f>J277+J278+J279+J280+J281</f>
        <v>19509</v>
      </c>
      <c r="K276" s="24">
        <f>K277+K278+K279+K280+K281</f>
        <v>11459</v>
      </c>
      <c r="L276" s="111">
        <f>((K276-J276)/J276)*100</f>
        <v>-41.263006817366346</v>
      </c>
      <c r="M276" s="24">
        <f>M277+M278+M279+M280+M281</f>
        <v>116713</v>
      </c>
      <c r="N276" s="24">
        <f>N277+N278+N279+N280+N281</f>
        <v>101810</v>
      </c>
      <c r="O276" s="111">
        <f>((N276-M276)/M276)*100</f>
        <v>-12.768928911089597</v>
      </c>
      <c r="P276" s="112">
        <f>(N276/N$179)*100</f>
        <v>0.35488938647534357</v>
      </c>
      <c r="Q276" s="24">
        <f>Q277+Q278+Q279+Q280+Q281</f>
        <v>26226</v>
      </c>
      <c r="R276" s="24">
        <f>R277+R278+R279+R280+R281</f>
        <v>18606</v>
      </c>
      <c r="S276" s="111">
        <f>((R276-Q276)/Q276)*100</f>
        <v>-29.05513612445665</v>
      </c>
      <c r="T276" s="24">
        <f>T277+T278+T279+T280+T281</f>
        <v>207090</v>
      </c>
      <c r="U276" s="24">
        <f>U277+U278+U279+U280+U281</f>
        <v>215776</v>
      </c>
      <c r="V276" s="111">
        <f>((U276-T276)/T276)*100</f>
        <v>4.194311651938771</v>
      </c>
      <c r="W276" s="112">
        <f>(U276/U$179)*100</f>
        <v>0.09604856712961157</v>
      </c>
      <c r="X276" s="13">
        <f>X277+X278+X279+X280+X281</f>
        <v>2569.9008598379996</v>
      </c>
      <c r="Y276" s="13">
        <f>Y277+Y278+Y279+Y280+Y281</f>
        <v>2292.4460280109</v>
      </c>
      <c r="Z276" s="111">
        <f>((Y276-X276)/X276)*100</f>
        <v>-10.796324331538205</v>
      </c>
      <c r="AA276" s="13">
        <f>AA277+AA278+AA279+AA280+AA281</f>
        <v>13911.064169415504</v>
      </c>
      <c r="AB276" s="13">
        <f>AB277+AB278+AB279+AB280+AB281</f>
        <v>14537.0248034753</v>
      </c>
      <c r="AC276" s="111">
        <f>((AB276-AA276)/AA276)*100</f>
        <v>4.4997322019117485</v>
      </c>
      <c r="AD276" s="112">
        <f>(AB276/AB$179)*100</f>
        <v>0.3354536953467768</v>
      </c>
    </row>
    <row r="277" spans="1:30" ht="12.75">
      <c r="A277" s="5"/>
      <c r="B277" s="8" t="s">
        <v>3</v>
      </c>
      <c r="C277" s="17">
        <v>50.15239100000001</v>
      </c>
      <c r="D277" s="17">
        <v>23.649398599999998</v>
      </c>
      <c r="E277" s="113">
        <f>((D277-C277)/C277)*100</f>
        <v>-52.84492298682232</v>
      </c>
      <c r="F277" s="17">
        <v>316.484834851</v>
      </c>
      <c r="G277" s="17">
        <v>219.97680802399998</v>
      </c>
      <c r="H277" s="113">
        <f>((G277-F277)/F277)*100</f>
        <v>-30.493728671844796</v>
      </c>
      <c r="I277" s="114">
        <f>(G277/G$180)*100</f>
        <v>0.6946495536853442</v>
      </c>
      <c r="J277" s="104">
        <v>2371</v>
      </c>
      <c r="K277" s="104">
        <v>935</v>
      </c>
      <c r="L277" s="113">
        <f>((K277-J277)/J277)*100</f>
        <v>-60.56516237874314</v>
      </c>
      <c r="M277" s="104">
        <v>14968</v>
      </c>
      <c r="N277" s="104">
        <v>8199</v>
      </c>
      <c r="O277" s="113">
        <f>((N277-M277)/M277)*100</f>
        <v>-45.22314270443613</v>
      </c>
      <c r="P277" s="114">
        <f>(N277/N$180)*100</f>
        <v>0.590924455508412</v>
      </c>
      <c r="Q277" s="104">
        <v>0</v>
      </c>
      <c r="R277" s="104">
        <v>0</v>
      </c>
      <c r="S277" s="115" t="s">
        <v>54</v>
      </c>
      <c r="T277" s="104">
        <v>0</v>
      </c>
      <c r="U277" s="104">
        <v>0</v>
      </c>
      <c r="V277" s="115" t="s">
        <v>54</v>
      </c>
      <c r="W277" s="115" t="s">
        <v>54</v>
      </c>
      <c r="X277" s="17">
        <v>153.85781200000002</v>
      </c>
      <c r="Y277" s="17">
        <v>45.46845750000001</v>
      </c>
      <c r="Z277" s="113">
        <f>((Y277-X277)/X277)*100</f>
        <v>-70.447742036004</v>
      </c>
      <c r="AA277" s="17">
        <v>996.8267561</v>
      </c>
      <c r="AB277" s="17">
        <v>471.9351279</v>
      </c>
      <c r="AC277" s="113">
        <f>((AB277-AA277)/AA277)*100</f>
        <v>-52.656253956664834</v>
      </c>
      <c r="AD277" s="114">
        <f>(AB277/AB$180)*100</f>
        <v>1.331752440555507</v>
      </c>
    </row>
    <row r="278" spans="1:30" ht="12.75">
      <c r="A278" s="5"/>
      <c r="B278" s="8" t="s">
        <v>4</v>
      </c>
      <c r="C278" s="17">
        <v>73.771850801</v>
      </c>
      <c r="D278" s="17">
        <v>61.88967268800001</v>
      </c>
      <c r="E278" s="113">
        <f>((D278-C278)/C278)*100</f>
        <v>-16.106655836861453</v>
      </c>
      <c r="F278" s="17">
        <v>415.39519701899997</v>
      </c>
      <c r="G278" s="17">
        <v>424.279845173</v>
      </c>
      <c r="H278" s="113">
        <f>((G278-F278)/F278)*100</f>
        <v>2.1388422922939254</v>
      </c>
      <c r="I278" s="114">
        <f>(G278/G$181)*100</f>
        <v>0.6426934458215086</v>
      </c>
      <c r="J278" s="104">
        <v>17137</v>
      </c>
      <c r="K278" s="104">
        <v>10522</v>
      </c>
      <c r="L278" s="113">
        <f>((K278-J278)/J278)*100</f>
        <v>-38.60068856859427</v>
      </c>
      <c r="M278" s="104">
        <v>101725</v>
      </c>
      <c r="N278" s="104">
        <v>93604</v>
      </c>
      <c r="O278" s="113">
        <f>((N278-M278)/M278)*100</f>
        <v>-7.98328827721799</v>
      </c>
      <c r="P278" s="114">
        <f>(N278/N$181)*100</f>
        <v>0.34332794314380105</v>
      </c>
      <c r="Q278" s="104">
        <v>0</v>
      </c>
      <c r="R278" s="104">
        <v>0</v>
      </c>
      <c r="S278" s="115" t="s">
        <v>54</v>
      </c>
      <c r="T278" s="104">
        <v>0</v>
      </c>
      <c r="U278" s="104">
        <v>0</v>
      </c>
      <c r="V278" s="115" t="s">
        <v>54</v>
      </c>
      <c r="W278" s="115" t="s">
        <v>54</v>
      </c>
      <c r="X278" s="17">
        <v>1201.716341</v>
      </c>
      <c r="Y278" s="17">
        <v>1116.0423861999998</v>
      </c>
      <c r="Z278" s="113">
        <f>((Y278-X278)/X278)*100</f>
        <v>-7.129299309411677</v>
      </c>
      <c r="AA278" s="17">
        <v>7620.7590752999995</v>
      </c>
      <c r="AB278" s="17">
        <v>7806.4889032</v>
      </c>
      <c r="AC278" s="113">
        <f>((AB278-AA278)/AA278)*100</f>
        <v>2.4371565360461043</v>
      </c>
      <c r="AD278" s="114">
        <f>(AB278/AB$181)*100</f>
        <v>0.4553977225623442</v>
      </c>
    </row>
    <row r="279" spans="1:30" ht="12.75">
      <c r="A279" s="5"/>
      <c r="B279" s="8" t="s">
        <v>5</v>
      </c>
      <c r="C279" s="17">
        <v>20.489981011999998</v>
      </c>
      <c r="D279" s="17">
        <v>26.66906187000001</v>
      </c>
      <c r="E279" s="113">
        <f>((D279-C279)/C279)*100</f>
        <v>30.156596311051835</v>
      </c>
      <c r="F279" s="17">
        <v>99.944469219</v>
      </c>
      <c r="G279" s="17">
        <v>160.904673214</v>
      </c>
      <c r="H279" s="113">
        <f>((G279-F279)/F279)*100</f>
        <v>60.99407448092299</v>
      </c>
      <c r="I279" s="114">
        <f>(G279/G$182)*100</f>
        <v>0.1484241023750519</v>
      </c>
      <c r="J279" s="104">
        <v>1</v>
      </c>
      <c r="K279" s="104">
        <v>2</v>
      </c>
      <c r="L279" s="113">
        <f>((K279-J279)/J279)*100</f>
        <v>100</v>
      </c>
      <c r="M279" s="104">
        <v>20</v>
      </c>
      <c r="N279" s="104">
        <v>7</v>
      </c>
      <c r="O279" s="113">
        <f>((N279-M279)/M279)*100</f>
        <v>-65</v>
      </c>
      <c r="P279" s="114">
        <f>(N279/N$182)*100</f>
        <v>0.4048582995951417</v>
      </c>
      <c r="Q279" s="104">
        <v>3686</v>
      </c>
      <c r="R279" s="104">
        <v>3951</v>
      </c>
      <c r="S279" s="113">
        <f>((R279-Q279)/Q279)*100</f>
        <v>7.189365165491048</v>
      </c>
      <c r="T279" s="104">
        <v>33694</v>
      </c>
      <c r="U279" s="104">
        <v>22256</v>
      </c>
      <c r="V279" s="113">
        <f>((U279-T279)/T279)*100</f>
        <v>-33.94669674125957</v>
      </c>
      <c r="W279" s="114">
        <f>(U279/U$182)*100</f>
        <v>0.02183137067126815</v>
      </c>
      <c r="X279" s="17">
        <v>1157.0945118379996</v>
      </c>
      <c r="Y279" s="17">
        <v>1093.9060843109003</v>
      </c>
      <c r="Z279" s="113">
        <f>((Y279-X279)/X279)*100</f>
        <v>-5.460956462988225</v>
      </c>
      <c r="AA279" s="17">
        <v>4890.9213630155045</v>
      </c>
      <c r="AB279" s="17">
        <v>5759.3882373752995</v>
      </c>
      <c r="AC279" s="113">
        <f>((AB279-AA279)/AA279)*100</f>
        <v>17.75671309964265</v>
      </c>
      <c r="AD279" s="114">
        <f>(AB279/AB$182)*100</f>
        <v>0.6485306795283559</v>
      </c>
    </row>
    <row r="280" spans="1:30" ht="12.75">
      <c r="A280" s="5"/>
      <c r="B280" s="8" t="s">
        <v>6</v>
      </c>
      <c r="C280" s="17">
        <v>0.1675401379999998</v>
      </c>
      <c r="D280" s="17">
        <v>0.108228154</v>
      </c>
      <c r="E280" s="113">
        <f>((D280-C280)/C280)*100</f>
        <v>-35.401656407851284</v>
      </c>
      <c r="F280" s="17">
        <v>1.2013746748000251</v>
      </c>
      <c r="G280" s="17">
        <v>1.4592126371499945</v>
      </c>
      <c r="H280" s="113">
        <f>((G280-F280)/F280)*100</f>
        <v>21.461910905762</v>
      </c>
      <c r="I280" s="114">
        <f>(G280/G$183)*100</f>
        <v>0.037759839421794825</v>
      </c>
      <c r="J280" s="104">
        <v>0</v>
      </c>
      <c r="K280" s="104">
        <v>0</v>
      </c>
      <c r="L280" s="115" t="s">
        <v>54</v>
      </c>
      <c r="M280" s="104">
        <v>0</v>
      </c>
      <c r="N280" s="104">
        <v>0</v>
      </c>
      <c r="O280" s="115" t="s">
        <v>54</v>
      </c>
      <c r="P280" s="114">
        <f>(N280/N$183)*100</f>
        <v>0</v>
      </c>
      <c r="Q280" s="104">
        <v>22540</v>
      </c>
      <c r="R280" s="104">
        <v>14655</v>
      </c>
      <c r="S280" s="113">
        <f>((R280-Q280)/Q280)*100</f>
        <v>-34.982253771073644</v>
      </c>
      <c r="T280" s="104">
        <v>173396</v>
      </c>
      <c r="U280" s="104">
        <v>193520</v>
      </c>
      <c r="V280" s="113">
        <f>((U280-T280)/T280)*100</f>
        <v>11.605804055456874</v>
      </c>
      <c r="W280" s="114">
        <f>(U280/U$183)*100</f>
        <v>2.353112840466926</v>
      </c>
      <c r="X280" s="17">
        <v>57.232195000000004</v>
      </c>
      <c r="Y280" s="17">
        <v>37.0291</v>
      </c>
      <c r="Z280" s="113">
        <f>((Y280-X280)/X280)*100</f>
        <v>-35.30022743317814</v>
      </c>
      <c r="AA280" s="17">
        <v>402.556975</v>
      </c>
      <c r="AB280" s="17">
        <v>499.212535</v>
      </c>
      <c r="AC280" s="113">
        <f>((AB280-AA280)/AA280)*100</f>
        <v>24.010404986772365</v>
      </c>
      <c r="AD280" s="114">
        <f>(AB280/AB$183)*100</f>
        <v>0.39705870293041756</v>
      </c>
    </row>
    <row r="281" spans="1:30" ht="12.75">
      <c r="A281" s="5"/>
      <c r="B281" s="27" t="s">
        <v>25</v>
      </c>
      <c r="C281" s="17">
        <v>0</v>
      </c>
      <c r="D281" s="17">
        <v>0</v>
      </c>
      <c r="E281" s="115" t="s">
        <v>54</v>
      </c>
      <c r="F281" s="17">
        <v>0</v>
      </c>
      <c r="G281" s="17">
        <v>0</v>
      </c>
      <c r="H281" s="115" t="s">
        <v>54</v>
      </c>
      <c r="I281" s="114">
        <f>(G281/G$184)*100</f>
        <v>0</v>
      </c>
      <c r="J281" s="104">
        <v>0</v>
      </c>
      <c r="K281" s="104">
        <v>0</v>
      </c>
      <c r="L281" s="115" t="s">
        <v>54</v>
      </c>
      <c r="M281" s="104">
        <v>0</v>
      </c>
      <c r="N281" s="104">
        <v>0</v>
      </c>
      <c r="O281" s="115" t="s">
        <v>54</v>
      </c>
      <c r="P281" s="114">
        <f>(N281/N$184)*100</f>
        <v>0</v>
      </c>
      <c r="Q281" s="104">
        <v>0</v>
      </c>
      <c r="R281" s="104">
        <v>0</v>
      </c>
      <c r="S281" s="115" t="s">
        <v>54</v>
      </c>
      <c r="T281" s="104">
        <v>0</v>
      </c>
      <c r="U281" s="104">
        <v>0</v>
      </c>
      <c r="V281" s="115" t="s">
        <v>54</v>
      </c>
      <c r="W281" s="114">
        <f>(U281/U$184)*100</f>
        <v>0</v>
      </c>
      <c r="X281" s="17">
        <v>0</v>
      </c>
      <c r="Y281" s="17">
        <v>0</v>
      </c>
      <c r="Z281" s="115" t="s">
        <v>54</v>
      </c>
      <c r="AA281" s="17">
        <v>0</v>
      </c>
      <c r="AB281" s="17">
        <v>0</v>
      </c>
      <c r="AC281" s="115" t="s">
        <v>54</v>
      </c>
      <c r="AD281" s="114">
        <f>(AB281/AB$184)*100</f>
        <v>0</v>
      </c>
    </row>
    <row r="282" spans="1:30" ht="12.75">
      <c r="A282" s="5"/>
      <c r="B282" s="27"/>
      <c r="C282" s="17"/>
      <c r="D282" s="17"/>
      <c r="E282" s="113"/>
      <c r="F282" s="17"/>
      <c r="G282" s="17"/>
      <c r="H282" s="113"/>
      <c r="I282" s="114"/>
      <c r="J282" s="104"/>
      <c r="K282" s="104"/>
      <c r="L282" s="113"/>
      <c r="M282" s="104"/>
      <c r="N282" s="104"/>
      <c r="O282" s="113"/>
      <c r="P282" s="114"/>
      <c r="Q282" s="104"/>
      <c r="R282" s="104"/>
      <c r="S282" s="113"/>
      <c r="T282" s="104"/>
      <c r="U282" s="104"/>
      <c r="V282" s="113"/>
      <c r="W282" s="114"/>
      <c r="X282" s="17"/>
      <c r="Y282" s="17"/>
      <c r="Z282" s="113"/>
      <c r="AA282" s="17"/>
      <c r="AB282" s="17"/>
      <c r="AC282" s="113"/>
      <c r="AD282" s="114"/>
    </row>
    <row r="283" spans="1:30" ht="15">
      <c r="A283" s="18">
        <v>14</v>
      </c>
      <c r="B283" s="6" t="s">
        <v>38</v>
      </c>
      <c r="C283" s="13">
        <f>C284+C285+C286+C287+C288</f>
        <v>337.18236899799996</v>
      </c>
      <c r="D283" s="13">
        <f>D284+D285+D286+D287+D288</f>
        <v>352.7663386628001</v>
      </c>
      <c r="E283" s="111">
        <f>((D283-C283)/C283)*100</f>
        <v>4.621822223715546</v>
      </c>
      <c r="F283" s="13">
        <f>F284+F285+F286+F287+F288</f>
        <v>1424.9667349050055</v>
      </c>
      <c r="G283" s="13">
        <f>G284+G285+G286+G287+G288</f>
        <v>1994.1491528759989</v>
      </c>
      <c r="H283" s="111">
        <f aca="true" t="shared" si="277" ref="H283:H288">((G283-F283)/F283)*100</f>
        <v>39.94355826200655</v>
      </c>
      <c r="I283" s="112">
        <f>(G283/G$179)*100</f>
        <v>0.9289246656648937</v>
      </c>
      <c r="J283" s="24">
        <f>J284+J285+J286+J287+J288</f>
        <v>25807</v>
      </c>
      <c r="K283" s="24">
        <f>K284+K285+K286+K287+K288</f>
        <v>23835</v>
      </c>
      <c r="L283" s="111">
        <f>((K283-J283)/J283)*100</f>
        <v>-7.641337621575542</v>
      </c>
      <c r="M283" s="24">
        <f>M284+M285+M286+M287+M288</f>
        <v>182953</v>
      </c>
      <c r="N283" s="24">
        <f>N284+N285+N286+N287+N288</f>
        <v>177908</v>
      </c>
      <c r="O283" s="111">
        <f>((N283-M283)/M283)*100</f>
        <v>-2.7575388214459453</v>
      </c>
      <c r="P283" s="112">
        <f>(N283/N$179)*100</f>
        <v>0.6201518610063396</v>
      </c>
      <c r="Q283" s="24">
        <f>Q284+Q285+Q286+Q287+Q288</f>
        <v>31358</v>
      </c>
      <c r="R283" s="24">
        <f>R284+R285+R286+R287+R288</f>
        <v>114359</v>
      </c>
      <c r="S283" s="111">
        <f>((R283-Q283)/Q283)*100</f>
        <v>264.68843676254863</v>
      </c>
      <c r="T283" s="24">
        <f>T284+T285+T286+T287+T288</f>
        <v>1428370</v>
      </c>
      <c r="U283" s="24">
        <f>U284+U285+U286+U287+U288</f>
        <v>2124406</v>
      </c>
      <c r="V283" s="111">
        <f aca="true" t="shared" si="278" ref="V283:V288">((U283-T283)/T283)*100</f>
        <v>48.72939084410902</v>
      </c>
      <c r="W283" s="112">
        <f>(U283/U$179)*100</f>
        <v>0.9456387749404456</v>
      </c>
      <c r="X283" s="13">
        <f>X284+X285+X286+X287+X288</f>
        <v>2908.541492000003</v>
      </c>
      <c r="Y283" s="13">
        <f>Y284+Y285+Y286+Y287+Y288</f>
        <v>1919.4484646800054</v>
      </c>
      <c r="Z283" s="111">
        <f>((Y283-X283)/X283)*100</f>
        <v>-34.00649535310107</v>
      </c>
      <c r="AA283" s="13">
        <f>AA284+AA285+AA286+AA287+AA288</f>
        <v>71613.6825522</v>
      </c>
      <c r="AB283" s="13">
        <f>AB284+AB285+AB286+AB287+AB288</f>
        <v>103967.97846180003</v>
      </c>
      <c r="AC283" s="111">
        <f aca="true" t="shared" si="279" ref="AC283:AC288">((AB283-AA283)/AA283)*100</f>
        <v>45.178930557043515</v>
      </c>
      <c r="AD283" s="112">
        <f>(AB283/AB$179)*100</f>
        <v>2.3991458392784173</v>
      </c>
    </row>
    <row r="284" spans="1:30" ht="12.75">
      <c r="A284" s="5"/>
      <c r="B284" s="8" t="s">
        <v>3</v>
      </c>
      <c r="C284" s="117">
        <v>7.518376600000003</v>
      </c>
      <c r="D284" s="117">
        <v>2.1805119400000006</v>
      </c>
      <c r="E284" s="113">
        <f>((D284-C284)/C284)*100</f>
        <v>-70.99756960831147</v>
      </c>
      <c r="F284" s="117">
        <v>35.2238734</v>
      </c>
      <c r="G284" s="117">
        <v>22.2238112</v>
      </c>
      <c r="H284" s="113">
        <f t="shared" si="277"/>
        <v>-36.906963786668626</v>
      </c>
      <c r="I284" s="114">
        <f>(G284/G$180)*100</f>
        <v>0.07017903691730566</v>
      </c>
      <c r="J284" s="118">
        <v>7169</v>
      </c>
      <c r="K284" s="118">
        <v>1936</v>
      </c>
      <c r="L284" s="113">
        <f>((K284-J284)/J284)*100</f>
        <v>-72.99483888966382</v>
      </c>
      <c r="M284" s="118">
        <v>34664</v>
      </c>
      <c r="N284" s="118">
        <v>26620</v>
      </c>
      <c r="O284" s="113">
        <f>((N284-M284)/M284)*100</f>
        <v>-23.205631202400184</v>
      </c>
      <c r="P284" s="114">
        <f>(N284/N$180)*100</f>
        <v>1.9185765344107728</v>
      </c>
      <c r="Q284" s="118">
        <v>0</v>
      </c>
      <c r="R284" s="118">
        <v>0</v>
      </c>
      <c r="S284" s="115" t="s">
        <v>54</v>
      </c>
      <c r="T284" s="118">
        <v>0</v>
      </c>
      <c r="U284" s="118">
        <v>0</v>
      </c>
      <c r="V284" s="115" t="s">
        <v>54</v>
      </c>
      <c r="W284" s="115" t="s">
        <v>54</v>
      </c>
      <c r="X284" s="117">
        <v>21.420115699999997</v>
      </c>
      <c r="Y284" s="117">
        <v>3.6400900000000007</v>
      </c>
      <c r="Z284" s="113">
        <f>((Y284-X284)/X284)*100</f>
        <v>-83.00620757151185</v>
      </c>
      <c r="AA284" s="117">
        <v>87.3816823</v>
      </c>
      <c r="AB284" s="117">
        <v>40.3482219</v>
      </c>
      <c r="AC284" s="113">
        <f t="shared" si="279"/>
        <v>-53.82530887712149</v>
      </c>
      <c r="AD284" s="114">
        <f>(AB284/AB$180)*100</f>
        <v>0.11385853650374168</v>
      </c>
    </row>
    <row r="285" spans="1:30" ht="12.75">
      <c r="A285" s="5"/>
      <c r="B285" s="8" t="s">
        <v>4</v>
      </c>
      <c r="C285" s="117">
        <v>80.6175932</v>
      </c>
      <c r="D285" s="117">
        <v>122.07015887999997</v>
      </c>
      <c r="E285" s="113">
        <f>((D285-C285)/C285)*100</f>
        <v>51.4187586537872</v>
      </c>
      <c r="F285" s="117">
        <v>571.8612045</v>
      </c>
      <c r="G285" s="117">
        <v>678.3518575999999</v>
      </c>
      <c r="H285" s="113">
        <f t="shared" si="277"/>
        <v>18.621765607112437</v>
      </c>
      <c r="I285" s="114">
        <f>(G285/G$181)*100</f>
        <v>1.0275583386776188</v>
      </c>
      <c r="J285" s="118">
        <v>18631</v>
      </c>
      <c r="K285" s="118">
        <v>21883</v>
      </c>
      <c r="L285" s="113">
        <f>((K285-J285)/J285)*100</f>
        <v>17.45477966829478</v>
      </c>
      <c r="M285" s="118">
        <v>148205</v>
      </c>
      <c r="N285" s="118">
        <v>151172</v>
      </c>
      <c r="O285" s="113">
        <f>((N285-M285)/M285)*100</f>
        <v>2.001956749097534</v>
      </c>
      <c r="P285" s="114">
        <f>(N285/N$181)*100</f>
        <v>0.5544802767075627</v>
      </c>
      <c r="Q285" s="118">
        <v>0</v>
      </c>
      <c r="R285" s="118">
        <v>0</v>
      </c>
      <c r="S285" s="115" t="s">
        <v>54</v>
      </c>
      <c r="T285" s="118">
        <v>0</v>
      </c>
      <c r="U285" s="118">
        <v>0</v>
      </c>
      <c r="V285" s="115" t="s">
        <v>54</v>
      </c>
      <c r="W285" s="115" t="s">
        <v>54</v>
      </c>
      <c r="X285" s="117">
        <v>996.3803642</v>
      </c>
      <c r="Y285" s="117">
        <v>1206.1112713800003</v>
      </c>
      <c r="Z285" s="113">
        <f>((Y285-X285)/X285)*100</f>
        <v>21.049281450703266</v>
      </c>
      <c r="AA285" s="117">
        <v>7006.7407548</v>
      </c>
      <c r="AB285" s="117">
        <v>7182.518314399998</v>
      </c>
      <c r="AC285" s="113">
        <f t="shared" si="279"/>
        <v>2.5086922115618604</v>
      </c>
      <c r="AD285" s="114">
        <f>(AB285/AB$181)*100</f>
        <v>0.41899790330827125</v>
      </c>
    </row>
    <row r="286" spans="1:30" ht="12.75">
      <c r="A286" s="5"/>
      <c r="B286" s="8" t="s">
        <v>5</v>
      </c>
      <c r="C286" s="117">
        <v>249.04639919799996</v>
      </c>
      <c r="D286" s="117">
        <v>228.4577210485001</v>
      </c>
      <c r="E286" s="113">
        <f>((D286-C286)/C286)*100</f>
        <v>-8.267004950001782</v>
      </c>
      <c r="F286" s="117">
        <v>817.2701330050057</v>
      </c>
      <c r="G286" s="117">
        <v>1293.201738929999</v>
      </c>
      <c r="H286" s="113">
        <f t="shared" si="277"/>
        <v>58.23430793623267</v>
      </c>
      <c r="I286" s="114">
        <f>(G286/G$182)*100</f>
        <v>1.1928945471662085</v>
      </c>
      <c r="J286" s="118">
        <v>7</v>
      </c>
      <c r="K286" s="118">
        <v>16</v>
      </c>
      <c r="L286" s="113">
        <f>((K286-J286)/J286)*100</f>
        <v>128.57142857142858</v>
      </c>
      <c r="M286" s="118">
        <v>84</v>
      </c>
      <c r="N286" s="118">
        <v>112</v>
      </c>
      <c r="O286" s="113">
        <f>((N286-M286)/M286)*100</f>
        <v>33.33333333333333</v>
      </c>
      <c r="P286" s="114">
        <f>(N286/N$182)*100</f>
        <v>6.477732793522267</v>
      </c>
      <c r="Q286" s="118">
        <v>31358</v>
      </c>
      <c r="R286" s="118">
        <v>114219</v>
      </c>
      <c r="S286" s="113">
        <f>((R286-Q286)/Q286)*100</f>
        <v>264.2419797180942</v>
      </c>
      <c r="T286" s="118">
        <v>1407210</v>
      </c>
      <c r="U286" s="118">
        <v>2123160</v>
      </c>
      <c r="V286" s="113">
        <f t="shared" si="278"/>
        <v>50.87726778519197</v>
      </c>
      <c r="W286" s="114">
        <f>(U286/U$182)*100</f>
        <v>2.0826515525885014</v>
      </c>
      <c r="X286" s="117">
        <v>1890.7410121000028</v>
      </c>
      <c r="Y286" s="117">
        <v>691.5793237000049</v>
      </c>
      <c r="Z286" s="113">
        <f>((Y286-X286)/X286)*100</f>
        <v>-63.42284219392461</v>
      </c>
      <c r="AA286" s="117">
        <v>64096.360115100004</v>
      </c>
      <c r="AB286" s="117">
        <v>96582.65565120002</v>
      </c>
      <c r="AC286" s="113">
        <f t="shared" si="279"/>
        <v>50.68352629972011</v>
      </c>
      <c r="AD286" s="114">
        <f>(AB286/AB$182)*100</f>
        <v>10.875602185254166</v>
      </c>
    </row>
    <row r="287" spans="1:30" ht="12.75">
      <c r="A287" s="5"/>
      <c r="B287" s="8" t="s">
        <v>6</v>
      </c>
      <c r="C287" s="117">
        <v>0</v>
      </c>
      <c r="D287" s="117">
        <v>0.05794679430000001</v>
      </c>
      <c r="E287" s="115" t="s">
        <v>54</v>
      </c>
      <c r="F287" s="117">
        <v>0</v>
      </c>
      <c r="G287" s="117">
        <v>0.371745146</v>
      </c>
      <c r="H287" s="115" t="s">
        <v>54</v>
      </c>
      <c r="I287" s="114">
        <f>(G287/G$183)*100</f>
        <v>0.009619596665642629</v>
      </c>
      <c r="J287" s="118">
        <v>0</v>
      </c>
      <c r="K287" s="118">
        <v>0</v>
      </c>
      <c r="L287" s="115" t="s">
        <v>54</v>
      </c>
      <c r="M287" s="118">
        <v>0</v>
      </c>
      <c r="N287" s="118">
        <v>4</v>
      </c>
      <c r="O287" s="115" t="s">
        <v>54</v>
      </c>
      <c r="P287" s="114">
        <f>(N287/N$183)*100</f>
        <v>0.10576414595452141</v>
      </c>
      <c r="Q287" s="118">
        <v>0</v>
      </c>
      <c r="R287" s="118">
        <v>140</v>
      </c>
      <c r="S287" s="115" t="s">
        <v>54</v>
      </c>
      <c r="T287" s="118">
        <v>0</v>
      </c>
      <c r="U287" s="118">
        <v>1246</v>
      </c>
      <c r="V287" s="115" t="s">
        <v>54</v>
      </c>
      <c r="W287" s="114">
        <f>(U287/U$183)*100</f>
        <v>0.01515077821011673</v>
      </c>
      <c r="X287" s="117">
        <v>0</v>
      </c>
      <c r="Y287" s="117">
        <v>18.117779600000013</v>
      </c>
      <c r="Z287" s="115" t="s">
        <v>54</v>
      </c>
      <c r="AA287" s="117">
        <v>0</v>
      </c>
      <c r="AB287" s="117">
        <v>162.45627430000002</v>
      </c>
      <c r="AC287" s="115" t="s">
        <v>54</v>
      </c>
      <c r="AD287" s="114">
        <f>(AB287/AB$183)*100</f>
        <v>0.12921285631673118</v>
      </c>
    </row>
    <row r="288" spans="1:30" ht="12.75">
      <c r="A288" s="5"/>
      <c r="B288" s="27" t="s">
        <v>25</v>
      </c>
      <c r="C288" s="117">
        <v>0</v>
      </c>
      <c r="D288" s="117">
        <v>0</v>
      </c>
      <c r="E288" s="115" t="s">
        <v>54</v>
      </c>
      <c r="F288" s="117">
        <v>0.611524</v>
      </c>
      <c r="G288" s="117">
        <v>0</v>
      </c>
      <c r="H288" s="113">
        <f t="shared" si="277"/>
        <v>-100</v>
      </c>
      <c r="I288" s="114">
        <f>(G288/G$184)*100</f>
        <v>0</v>
      </c>
      <c r="J288" s="118">
        <v>0</v>
      </c>
      <c r="K288" s="118">
        <v>0</v>
      </c>
      <c r="L288" s="115" t="s">
        <v>54</v>
      </c>
      <c r="M288" s="118">
        <v>0</v>
      </c>
      <c r="N288" s="118">
        <v>0</v>
      </c>
      <c r="O288" s="115" t="s">
        <v>54</v>
      </c>
      <c r="P288" s="114">
        <f>(N288/N$184)*100</f>
        <v>0</v>
      </c>
      <c r="Q288" s="118">
        <v>0</v>
      </c>
      <c r="R288" s="118">
        <v>0</v>
      </c>
      <c r="S288" s="115" t="s">
        <v>54</v>
      </c>
      <c r="T288" s="118">
        <v>21160</v>
      </c>
      <c r="U288" s="118">
        <v>0</v>
      </c>
      <c r="V288" s="113">
        <f t="shared" si="278"/>
        <v>-100</v>
      </c>
      <c r="W288" s="114">
        <f>(U288/U$184)*100</f>
        <v>0</v>
      </c>
      <c r="X288" s="117">
        <v>0</v>
      </c>
      <c r="Y288" s="117">
        <v>0</v>
      </c>
      <c r="Z288" s="115" t="s">
        <v>54</v>
      </c>
      <c r="AA288" s="117">
        <v>423.2</v>
      </c>
      <c r="AB288" s="117">
        <v>0</v>
      </c>
      <c r="AC288" s="113">
        <f t="shared" si="279"/>
        <v>-100</v>
      </c>
      <c r="AD288" s="114">
        <f>(AB288/AB$184)*100</f>
        <v>0</v>
      </c>
    </row>
    <row r="289" spans="1:30" ht="12.75">
      <c r="A289" s="5"/>
      <c r="B289" s="27"/>
      <c r="C289" s="117"/>
      <c r="D289" s="117"/>
      <c r="E289" s="113"/>
      <c r="F289" s="117"/>
      <c r="G289" s="117"/>
      <c r="H289" s="113"/>
      <c r="I289" s="114"/>
      <c r="J289" s="118"/>
      <c r="K289" s="118"/>
      <c r="L289" s="113"/>
      <c r="M289" s="118"/>
      <c r="N289" s="118"/>
      <c r="O289" s="113"/>
      <c r="P289" s="114"/>
      <c r="Q289" s="118"/>
      <c r="R289" s="118"/>
      <c r="S289" s="113"/>
      <c r="T289" s="118"/>
      <c r="U289" s="118"/>
      <c r="V289" s="113"/>
      <c r="W289" s="114"/>
      <c r="X289" s="117"/>
      <c r="Y289" s="117"/>
      <c r="Z289" s="113"/>
      <c r="AA289" s="117"/>
      <c r="AB289" s="117"/>
      <c r="AC289" s="113"/>
      <c r="AD289" s="114"/>
    </row>
    <row r="290" spans="1:30" ht="15">
      <c r="A290" s="18">
        <v>15</v>
      </c>
      <c r="B290" s="6" t="s">
        <v>50</v>
      </c>
      <c r="C290" s="13">
        <f>C291+C292+C293+C294+C295</f>
        <v>727.5742165080089</v>
      </c>
      <c r="D290" s="13">
        <f>D291+D292+D293+D294+D295</f>
        <v>898.9659453040035</v>
      </c>
      <c r="E290" s="111">
        <f aca="true" t="shared" si="280" ref="E290:E295">((D290-C290)/C290)*100</f>
        <v>23.556597376222165</v>
      </c>
      <c r="F290" s="13">
        <f>F291+F292+F293+F294+F295</f>
        <v>3404.2137916710017</v>
      </c>
      <c r="G290" s="13">
        <f>G291+G292+G293+G294+G295</f>
        <v>3977.1144656460124</v>
      </c>
      <c r="H290" s="111">
        <f aca="true" t="shared" si="281" ref="H290:H295">((G290-F290)/F290)*100</f>
        <v>16.829162591865156</v>
      </c>
      <c r="I290" s="112">
        <f>(G290/G$179)*100</f>
        <v>1.852639618246732</v>
      </c>
      <c r="J290" s="24">
        <f>J291+J292+J293+J294+J295</f>
        <v>77996</v>
      </c>
      <c r="K290" s="24">
        <f>K291+K292+K293+K294+K295</f>
        <v>73838</v>
      </c>
      <c r="L290" s="111">
        <f aca="true" t="shared" si="282" ref="L290:L295">((K290-J290)/J290)*100</f>
        <v>-5.331042617570132</v>
      </c>
      <c r="M290" s="24">
        <f>M291+M292+M293+M294+M295</f>
        <v>338639</v>
      </c>
      <c r="N290" s="24">
        <f>N291+N292+N293+N294+N295</f>
        <v>346885</v>
      </c>
      <c r="O290" s="111">
        <f aca="true" t="shared" si="283" ref="O290:O295">((N290-M290)/M290)*100</f>
        <v>2.4350414453149223</v>
      </c>
      <c r="P290" s="112">
        <f>(N290/N$179)*100</f>
        <v>1.209172034451425</v>
      </c>
      <c r="Q290" s="24">
        <f>Q291+Q292+Q293+Q294+Q295</f>
        <v>1053336</v>
      </c>
      <c r="R290" s="24">
        <f>R291+R292+R293+R294+R295</f>
        <v>1038878</v>
      </c>
      <c r="S290" s="111">
        <f aca="true" t="shared" si="284" ref="S290:S295">((R290-Q290)/Q290)*100</f>
        <v>-1.3725914617937676</v>
      </c>
      <c r="T290" s="24">
        <f>T291+T292+T293+T294+T295</f>
        <v>8341432</v>
      </c>
      <c r="U290" s="24">
        <f>U291+U292+U293+U294+U295</f>
        <v>11944119</v>
      </c>
      <c r="V290" s="111">
        <f aca="true" t="shared" si="285" ref="V290:V295">((U290-T290)/T290)*100</f>
        <v>43.190269968034265</v>
      </c>
      <c r="W290" s="112">
        <f>(U290/U$179)*100</f>
        <v>5.316696553720381</v>
      </c>
      <c r="X290" s="13">
        <f>X291+X292+X293+X294+X295</f>
        <v>19779.839185456996</v>
      </c>
      <c r="Y290" s="13">
        <f>Y291+Y292+Y293+Y294+Y295</f>
        <v>22295.116948221</v>
      </c>
      <c r="Z290" s="111">
        <f aca="true" t="shared" si="286" ref="Z290:Z295">((Y290-X290)/X290)*100</f>
        <v>12.71637114528891</v>
      </c>
      <c r="AA290" s="13">
        <f>AA291+AA292+AA293+AA294+AA295</f>
        <v>145439.79556184198</v>
      </c>
      <c r="AB290" s="13">
        <f>AB291+AB292+AB293+AB294+AB295</f>
        <v>187270.543506546</v>
      </c>
      <c r="AC290" s="111">
        <f aca="true" t="shared" si="287" ref="AC290:AC295">((AB290-AA290)/AA290)*100</f>
        <v>28.761555792284728</v>
      </c>
      <c r="AD290" s="112">
        <f>(AB290/AB$179)*100</f>
        <v>4.321420421175312</v>
      </c>
    </row>
    <row r="291" spans="1:30" ht="12.75">
      <c r="A291" s="5"/>
      <c r="B291" s="8" t="s">
        <v>3</v>
      </c>
      <c r="C291" s="17">
        <v>159.9335134</v>
      </c>
      <c r="D291" s="17">
        <v>156.4391952</v>
      </c>
      <c r="E291" s="113">
        <f t="shared" si="280"/>
        <v>-2.1848567731145767</v>
      </c>
      <c r="F291" s="17">
        <v>441.4885177</v>
      </c>
      <c r="G291" s="17">
        <v>515.4013768</v>
      </c>
      <c r="H291" s="113">
        <f t="shared" si="281"/>
        <v>16.741739849783638</v>
      </c>
      <c r="I291" s="114">
        <f>(G291/G$180)*100</f>
        <v>1.627550374873476</v>
      </c>
      <c r="J291" s="104">
        <v>19641</v>
      </c>
      <c r="K291" s="104">
        <v>4758</v>
      </c>
      <c r="L291" s="113">
        <f t="shared" si="282"/>
        <v>-75.77516419734229</v>
      </c>
      <c r="M291" s="104">
        <v>64213</v>
      </c>
      <c r="N291" s="104">
        <v>54923</v>
      </c>
      <c r="O291" s="113">
        <f t="shared" si="283"/>
        <v>-14.46747543332347</v>
      </c>
      <c r="P291" s="114">
        <f>(N291/N$180)*100</f>
        <v>3.958451502608673</v>
      </c>
      <c r="Q291" s="104">
        <v>0</v>
      </c>
      <c r="R291" s="104">
        <v>0</v>
      </c>
      <c r="S291" s="115" t="s">
        <v>54</v>
      </c>
      <c r="T291" s="104">
        <v>0</v>
      </c>
      <c r="U291" s="104">
        <v>0</v>
      </c>
      <c r="V291" s="115" t="s">
        <v>54</v>
      </c>
      <c r="W291" s="115" t="s">
        <v>54</v>
      </c>
      <c r="X291" s="17">
        <v>1514.1940706999999</v>
      </c>
      <c r="Y291" s="17">
        <v>1333.0296489</v>
      </c>
      <c r="Z291" s="113">
        <f t="shared" si="286"/>
        <v>-11.964412310520343</v>
      </c>
      <c r="AA291" s="17">
        <v>4011.048053654</v>
      </c>
      <c r="AB291" s="17">
        <v>4693.9703472</v>
      </c>
      <c r="AC291" s="113">
        <f t="shared" si="287"/>
        <v>17.026031212063618</v>
      </c>
      <c r="AD291" s="114">
        <f>(AB291/AB$180)*100</f>
        <v>13.245902023854791</v>
      </c>
    </row>
    <row r="292" spans="1:30" ht="12.75">
      <c r="A292" s="5"/>
      <c r="B292" s="8" t="s">
        <v>4</v>
      </c>
      <c r="C292" s="17">
        <v>376.05697389000903</v>
      </c>
      <c r="D292" s="17">
        <v>419.2400473410036</v>
      </c>
      <c r="E292" s="113">
        <f t="shared" si="280"/>
        <v>11.483119965653124</v>
      </c>
      <c r="F292" s="17">
        <v>1530.3634481900046</v>
      </c>
      <c r="G292" s="17">
        <v>1616.206897477</v>
      </c>
      <c r="H292" s="113">
        <f t="shared" si="281"/>
        <v>5.609350470865227</v>
      </c>
      <c r="I292" s="114">
        <f>(G292/G$181)*100</f>
        <v>2.4482086338002755</v>
      </c>
      <c r="J292" s="104">
        <v>58253</v>
      </c>
      <c r="K292" s="104">
        <v>68961</v>
      </c>
      <c r="L292" s="113">
        <f t="shared" si="282"/>
        <v>18.381885911455203</v>
      </c>
      <c r="M292" s="104">
        <v>273721</v>
      </c>
      <c r="N292" s="104">
        <v>291198</v>
      </c>
      <c r="O292" s="113">
        <f t="shared" si="283"/>
        <v>6.384968635946822</v>
      </c>
      <c r="P292" s="114">
        <f>(N292/N$181)*100</f>
        <v>1.0680783982264495</v>
      </c>
      <c r="Q292" s="104">
        <v>0</v>
      </c>
      <c r="R292" s="104">
        <v>0</v>
      </c>
      <c r="S292" s="115" t="s">
        <v>54</v>
      </c>
      <c r="T292" s="104">
        <v>0</v>
      </c>
      <c r="U292" s="104">
        <v>0</v>
      </c>
      <c r="V292" s="115" t="s">
        <v>54</v>
      </c>
      <c r="W292" s="115" t="s">
        <v>54</v>
      </c>
      <c r="X292" s="17">
        <v>8835.059864399998</v>
      </c>
      <c r="Y292" s="17">
        <v>10386.3492515</v>
      </c>
      <c r="Z292" s="113">
        <f t="shared" si="286"/>
        <v>17.558334758440843</v>
      </c>
      <c r="AA292" s="17">
        <v>36577.2713179</v>
      </c>
      <c r="AB292" s="17">
        <v>48140.51956339999</v>
      </c>
      <c r="AC292" s="113">
        <f t="shared" si="287"/>
        <v>31.613206313291144</v>
      </c>
      <c r="AD292" s="114">
        <f>(AB292/AB$181)*100</f>
        <v>2.8083153955619817</v>
      </c>
    </row>
    <row r="293" spans="1:30" ht="12.75">
      <c r="A293" s="5"/>
      <c r="B293" s="8" t="s">
        <v>5</v>
      </c>
      <c r="C293" s="17">
        <v>68.81124928299984</v>
      </c>
      <c r="D293" s="17">
        <v>85.00289327399993</v>
      </c>
      <c r="E293" s="113">
        <f t="shared" si="280"/>
        <v>23.530518860962342</v>
      </c>
      <c r="F293" s="17">
        <v>648.043322854998</v>
      </c>
      <c r="G293" s="17">
        <v>927.6433897530118</v>
      </c>
      <c r="H293" s="113">
        <f t="shared" si="281"/>
        <v>43.14527394036205</v>
      </c>
      <c r="I293" s="114">
        <f>(G293/G$182)*100</f>
        <v>0.8556907310275778</v>
      </c>
      <c r="J293" s="104">
        <v>13</v>
      </c>
      <c r="K293" s="104">
        <v>15</v>
      </c>
      <c r="L293" s="113">
        <f t="shared" si="282"/>
        <v>15.384615384615385</v>
      </c>
      <c r="M293" s="104">
        <v>135</v>
      </c>
      <c r="N293" s="104">
        <v>139</v>
      </c>
      <c r="O293" s="113">
        <f t="shared" si="283"/>
        <v>2.9629629629629632</v>
      </c>
      <c r="P293" s="114">
        <f>(N293/N$182)*100</f>
        <v>8.03932909196067</v>
      </c>
      <c r="Q293" s="104">
        <v>725227</v>
      </c>
      <c r="R293" s="104">
        <v>839339</v>
      </c>
      <c r="S293" s="113">
        <f t="shared" si="284"/>
        <v>15.73465963070873</v>
      </c>
      <c r="T293" s="104">
        <v>6257483</v>
      </c>
      <c r="U293" s="104">
        <v>9766138</v>
      </c>
      <c r="V293" s="113">
        <f t="shared" si="285"/>
        <v>56.07134689778622</v>
      </c>
      <c r="W293" s="114">
        <f>(U293/U$182)*100</f>
        <v>9.57980673547616</v>
      </c>
      <c r="X293" s="17">
        <v>5511.348859299998</v>
      </c>
      <c r="Y293" s="17">
        <v>7243.974363800002</v>
      </c>
      <c r="Z293" s="113">
        <f t="shared" si="286"/>
        <v>31.43741303140926</v>
      </c>
      <c r="AA293" s="17">
        <v>57634.87174479999</v>
      </c>
      <c r="AB293" s="17">
        <v>84756.23623901399</v>
      </c>
      <c r="AC293" s="113">
        <f t="shared" si="287"/>
        <v>47.05721323421004</v>
      </c>
      <c r="AD293" s="114">
        <f>(AB293/AB$182)*100</f>
        <v>9.543898972749835</v>
      </c>
    </row>
    <row r="294" spans="1:30" ht="12.75">
      <c r="A294" s="5"/>
      <c r="B294" s="8" t="s">
        <v>6</v>
      </c>
      <c r="C294" s="17">
        <v>3.7809683240000247</v>
      </c>
      <c r="D294" s="17">
        <v>0.8395048519999995</v>
      </c>
      <c r="E294" s="113">
        <f t="shared" si="280"/>
        <v>-77.79656479343745</v>
      </c>
      <c r="F294" s="17">
        <v>24.64606009900004</v>
      </c>
      <c r="G294" s="17">
        <v>19.794473193000787</v>
      </c>
      <c r="H294" s="113">
        <f t="shared" si="281"/>
        <v>-19.685040475074125</v>
      </c>
      <c r="I294" s="114">
        <f>(G294/G$183)*100</f>
        <v>0.5122187885286948</v>
      </c>
      <c r="J294" s="104">
        <v>7</v>
      </c>
      <c r="K294" s="104">
        <v>7</v>
      </c>
      <c r="L294" s="113">
        <f t="shared" si="282"/>
        <v>0</v>
      </c>
      <c r="M294" s="104">
        <v>63</v>
      </c>
      <c r="N294" s="104">
        <v>63</v>
      </c>
      <c r="O294" s="113">
        <f t="shared" si="283"/>
        <v>0</v>
      </c>
      <c r="P294" s="114">
        <f>(N294/N$183)*100</f>
        <v>1.6657852987837123</v>
      </c>
      <c r="Q294" s="104">
        <v>211698</v>
      </c>
      <c r="R294" s="104">
        <v>63748</v>
      </c>
      <c r="S294" s="113">
        <f t="shared" si="284"/>
        <v>-69.88729227484436</v>
      </c>
      <c r="T294" s="104">
        <v>1343004</v>
      </c>
      <c r="U294" s="104">
        <v>1202890</v>
      </c>
      <c r="V294" s="113">
        <f t="shared" si="285"/>
        <v>-10.432880319045958</v>
      </c>
      <c r="W294" s="114">
        <f>(U294/U$183)*100</f>
        <v>14.62658073929961</v>
      </c>
      <c r="X294" s="17">
        <v>924.7604997000003</v>
      </c>
      <c r="Y294" s="17">
        <v>246.69423619999998</v>
      </c>
      <c r="Z294" s="113">
        <f t="shared" si="286"/>
        <v>-73.32344577000968</v>
      </c>
      <c r="AA294" s="17">
        <v>6881.482267499997</v>
      </c>
      <c r="AB294" s="17">
        <v>5002.778224800001</v>
      </c>
      <c r="AC294" s="113">
        <f t="shared" si="287"/>
        <v>-27.300862948855904</v>
      </c>
      <c r="AD294" s="114">
        <f>(AB294/AB$183)*100</f>
        <v>3.9790600069519995</v>
      </c>
    </row>
    <row r="295" spans="1:30" ht="12.75">
      <c r="A295" s="5"/>
      <c r="B295" s="27" t="s">
        <v>25</v>
      </c>
      <c r="C295" s="17">
        <v>118.99151161100006</v>
      </c>
      <c r="D295" s="17">
        <v>237.44430463700002</v>
      </c>
      <c r="E295" s="113">
        <f t="shared" si="280"/>
        <v>99.54726301254054</v>
      </c>
      <c r="F295" s="17">
        <v>759.6724428269997</v>
      </c>
      <c r="G295" s="17">
        <v>898.0683284229998</v>
      </c>
      <c r="H295" s="113">
        <f t="shared" si="281"/>
        <v>18.21783676672302</v>
      </c>
      <c r="I295" s="114">
        <f>(G295/G$184)*100</f>
        <v>19.04108361522982</v>
      </c>
      <c r="J295" s="104">
        <v>82</v>
      </c>
      <c r="K295" s="104">
        <v>97</v>
      </c>
      <c r="L295" s="113">
        <f t="shared" si="282"/>
        <v>18.29268292682927</v>
      </c>
      <c r="M295" s="104">
        <v>507</v>
      </c>
      <c r="N295" s="104">
        <v>562</v>
      </c>
      <c r="O295" s="113">
        <f t="shared" si="283"/>
        <v>10.848126232741617</v>
      </c>
      <c r="P295" s="114">
        <f>(N295/N$184)*100</f>
        <v>1.8079459546405017</v>
      </c>
      <c r="Q295" s="104">
        <v>116411</v>
      </c>
      <c r="R295" s="104">
        <v>135791</v>
      </c>
      <c r="S295" s="113">
        <f t="shared" si="284"/>
        <v>16.64791127986187</v>
      </c>
      <c r="T295" s="104">
        <v>740945</v>
      </c>
      <c r="U295" s="104">
        <v>975091</v>
      </c>
      <c r="V295" s="113">
        <f t="shared" si="285"/>
        <v>31.600996025346014</v>
      </c>
      <c r="W295" s="114">
        <f>(U295/U$184)*100</f>
        <v>0.8517270946165905</v>
      </c>
      <c r="X295" s="17">
        <v>2994.4758913570004</v>
      </c>
      <c r="Y295" s="17">
        <v>3085.0694478210003</v>
      </c>
      <c r="Z295" s="113">
        <f t="shared" si="286"/>
        <v>3.0253560139015114</v>
      </c>
      <c r="AA295" s="17">
        <v>40335.122177987985</v>
      </c>
      <c r="AB295" s="17">
        <v>44677.03913213203</v>
      </c>
      <c r="AC295" s="113">
        <f t="shared" si="287"/>
        <v>10.764605930742784</v>
      </c>
      <c r="AD295" s="114">
        <f>(AB295/AB$184)*100</f>
        <v>2.8454972982834574</v>
      </c>
    </row>
    <row r="296" spans="1:30" ht="12.75">
      <c r="A296" s="5"/>
      <c r="B296" s="27"/>
      <c r="C296" s="17"/>
      <c r="D296" s="17"/>
      <c r="E296" s="113"/>
      <c r="F296" s="17"/>
      <c r="G296" s="17"/>
      <c r="H296" s="113"/>
      <c r="I296" s="114"/>
      <c r="J296" s="104"/>
      <c r="K296" s="104"/>
      <c r="L296" s="113"/>
      <c r="M296" s="104"/>
      <c r="N296" s="104"/>
      <c r="O296" s="113"/>
      <c r="P296" s="114"/>
      <c r="Q296" s="104"/>
      <c r="R296" s="104"/>
      <c r="S296" s="113"/>
      <c r="T296" s="104"/>
      <c r="U296" s="104"/>
      <c r="V296" s="113"/>
      <c r="W296" s="114"/>
      <c r="X296" s="17"/>
      <c r="Y296" s="17"/>
      <c r="Z296" s="113"/>
      <c r="AA296" s="17"/>
      <c r="AB296" s="17"/>
      <c r="AC296" s="113"/>
      <c r="AD296" s="114"/>
    </row>
    <row r="297" spans="1:30" ht="15">
      <c r="A297" s="18">
        <v>16</v>
      </c>
      <c r="B297" s="6" t="s">
        <v>19</v>
      </c>
      <c r="C297" s="13">
        <f>C298+C299+C300+C301+C302</f>
        <v>927.200916833</v>
      </c>
      <c r="D297" s="13">
        <f>D298+D299+D300+D301+D302</f>
        <v>1068.6587836070003</v>
      </c>
      <c r="E297" s="111">
        <f aca="true" t="shared" si="288" ref="E297:E302">((D297-C297)/C297)*100</f>
        <v>15.256441641275748</v>
      </c>
      <c r="F297" s="13">
        <f>F298+F299+F300+F301+F302</f>
        <v>4348.034017797001</v>
      </c>
      <c r="G297" s="13">
        <f>G298+G299+G300+G301+G302</f>
        <v>5159.546218711001</v>
      </c>
      <c r="H297" s="111">
        <f aca="true" t="shared" si="289" ref="H297:H302">((G297-F297)/F297)*100</f>
        <v>18.663888037498953</v>
      </c>
      <c r="I297" s="112">
        <f>(G297/G$179)*100</f>
        <v>2.403445970571647</v>
      </c>
      <c r="J297" s="24">
        <f>J298+J299+J300+J301+J302</f>
        <v>110329</v>
      </c>
      <c r="K297" s="24">
        <f>K298+K299+K300+K301+K302</f>
        <v>121484</v>
      </c>
      <c r="L297" s="111">
        <f aca="true" t="shared" si="290" ref="L297:L302">((K297-J297)/J297)*100</f>
        <v>10.110668999084556</v>
      </c>
      <c r="M297" s="24">
        <f>M298+M299+M300+M301+M302</f>
        <v>561841</v>
      </c>
      <c r="N297" s="24">
        <f>N298+N299+N300+N301+N302</f>
        <v>645629</v>
      </c>
      <c r="O297" s="111">
        <f aca="true" t="shared" si="291" ref="O297:O302">((N297-M297)/M297)*100</f>
        <v>14.913115988331219</v>
      </c>
      <c r="P297" s="112">
        <f>(N297/N$179)*100</f>
        <v>2.2505341292671606</v>
      </c>
      <c r="Q297" s="24">
        <f>Q298+Q299+Q300+Q301+Q302</f>
        <v>672992</v>
      </c>
      <c r="R297" s="24">
        <f>R298+R299+R300+R301+R302</f>
        <v>755675</v>
      </c>
      <c r="S297" s="111">
        <f aca="true" t="shared" si="292" ref="S297:S302">((R297-Q297)/Q297)*100</f>
        <v>12.285881555798584</v>
      </c>
      <c r="T297" s="24">
        <f>T298+T299+T300+T301+T302</f>
        <v>3194113</v>
      </c>
      <c r="U297" s="24">
        <f>U298+U299+U300+U301+U302</f>
        <v>4160176</v>
      </c>
      <c r="V297" s="111">
        <f aca="true" t="shared" si="293" ref="V297:V302">((U297-T297)/T297)*100</f>
        <v>30.24511030135753</v>
      </c>
      <c r="W297" s="112">
        <f>(U297/U$179)*100</f>
        <v>1.8518229265858988</v>
      </c>
      <c r="X297" s="13">
        <f>X298+X299+X300+X301+X302</f>
        <v>27513.172312292005</v>
      </c>
      <c r="Y297" s="13">
        <f>Y298+Y299+Y300+Y301+Y302</f>
        <v>38733.861670801896</v>
      </c>
      <c r="Z297" s="111">
        <f aca="true" t="shared" si="294" ref="Z297:Z302">((Y297-X297)/X297)*100</f>
        <v>40.782971993007315</v>
      </c>
      <c r="AA297" s="13">
        <f>AA298+AA299+AA300+AA301+AA302</f>
        <v>174388.21986414774</v>
      </c>
      <c r="AB297" s="13">
        <f>AB298+AB299+AB300+AB301+AB302</f>
        <v>255923.0621485042</v>
      </c>
      <c r="AC297" s="111">
        <f aca="true" t="shared" si="295" ref="AC297:AC302">((AB297-AA297)/AA297)*100</f>
        <v>46.75478787952184</v>
      </c>
      <c r="AD297" s="112">
        <f>(AB297/AB$179)*100</f>
        <v>5.9056332422061155</v>
      </c>
    </row>
    <row r="298" spans="1:30" ht="12.75">
      <c r="A298" s="5"/>
      <c r="B298" s="8" t="s">
        <v>3</v>
      </c>
      <c r="C298" s="17">
        <v>140.15754013600062</v>
      </c>
      <c r="D298" s="17">
        <v>167.4326345179972</v>
      </c>
      <c r="E298" s="113">
        <f t="shared" si="288"/>
        <v>19.460311843037797</v>
      </c>
      <c r="F298" s="17">
        <v>854.3704629320013</v>
      </c>
      <c r="G298" s="17">
        <v>963.4949006619972</v>
      </c>
      <c r="H298" s="113">
        <f t="shared" si="289"/>
        <v>12.772496529843297</v>
      </c>
      <c r="I298" s="114">
        <f>(G298/G$180)*100</f>
        <v>3.0425539343672092</v>
      </c>
      <c r="J298" s="104">
        <v>237</v>
      </c>
      <c r="K298" s="104">
        <v>181</v>
      </c>
      <c r="L298" s="113">
        <f t="shared" si="290"/>
        <v>-23.628691983122362</v>
      </c>
      <c r="M298" s="104">
        <v>938</v>
      </c>
      <c r="N298" s="104">
        <v>1102</v>
      </c>
      <c r="O298" s="113">
        <f t="shared" si="291"/>
        <v>17.48400852878465</v>
      </c>
      <c r="P298" s="114">
        <f>(N298/N$180)*100</f>
        <v>0.07942416757778631</v>
      </c>
      <c r="Q298" s="104">
        <v>0</v>
      </c>
      <c r="R298" s="104">
        <v>0</v>
      </c>
      <c r="S298" s="115" t="s">
        <v>54</v>
      </c>
      <c r="T298" s="104">
        <v>0</v>
      </c>
      <c r="U298" s="104">
        <v>0</v>
      </c>
      <c r="V298" s="115" t="s">
        <v>54</v>
      </c>
      <c r="W298" s="115" t="s">
        <v>54</v>
      </c>
      <c r="X298" s="17">
        <v>356.79221662900267</v>
      </c>
      <c r="Y298" s="17">
        <v>411.94505695200905</v>
      </c>
      <c r="Z298" s="113">
        <f t="shared" si="294"/>
        <v>15.457971825757358</v>
      </c>
      <c r="AA298" s="17">
        <v>2248.4544613920084</v>
      </c>
      <c r="AB298" s="17">
        <v>2463.139116177006</v>
      </c>
      <c r="AC298" s="113">
        <f t="shared" si="295"/>
        <v>9.548098859520039</v>
      </c>
      <c r="AD298" s="114">
        <f>(AB298/AB$180)*100</f>
        <v>6.950725503297425</v>
      </c>
    </row>
    <row r="299" spans="1:30" ht="12.75">
      <c r="A299" s="5"/>
      <c r="B299" s="8" t="s">
        <v>4</v>
      </c>
      <c r="C299" s="17">
        <v>732.0444893519992</v>
      </c>
      <c r="D299" s="17">
        <v>842.9759949520028</v>
      </c>
      <c r="E299" s="113">
        <f t="shared" si="288"/>
        <v>15.15365626182083</v>
      </c>
      <c r="F299" s="17">
        <v>3129.018778319999</v>
      </c>
      <c r="G299" s="17">
        <v>3782.344384621003</v>
      </c>
      <c r="H299" s="113">
        <f t="shared" si="289"/>
        <v>20.879568087852157</v>
      </c>
      <c r="I299" s="114">
        <f>(G299/G$181)*100</f>
        <v>5.7294447838890665</v>
      </c>
      <c r="J299" s="104">
        <v>110038</v>
      </c>
      <c r="K299" s="104">
        <v>121241</v>
      </c>
      <c r="L299" s="113">
        <f t="shared" si="290"/>
        <v>10.18102837201694</v>
      </c>
      <c r="M299" s="104">
        <v>560394</v>
      </c>
      <c r="N299" s="104">
        <v>643811</v>
      </c>
      <c r="O299" s="113">
        <f t="shared" si="291"/>
        <v>14.885419900998226</v>
      </c>
      <c r="P299" s="114">
        <f>(N299/N$181)*100</f>
        <v>2.361419452195993</v>
      </c>
      <c r="Q299" s="104">
        <v>0</v>
      </c>
      <c r="R299" s="104">
        <v>0</v>
      </c>
      <c r="S299" s="115" t="s">
        <v>54</v>
      </c>
      <c r="T299" s="104">
        <v>0</v>
      </c>
      <c r="U299" s="104">
        <v>0</v>
      </c>
      <c r="V299" s="115" t="s">
        <v>54</v>
      </c>
      <c r="W299" s="115" t="s">
        <v>54</v>
      </c>
      <c r="X299" s="17">
        <v>21105.985938863003</v>
      </c>
      <c r="Y299" s="17">
        <v>27617.01040609899</v>
      </c>
      <c r="Z299" s="113">
        <f t="shared" si="294"/>
        <v>30.849184141865027</v>
      </c>
      <c r="AA299" s="17">
        <v>120188.184722661</v>
      </c>
      <c r="AB299" s="17">
        <v>168600.809544257</v>
      </c>
      <c r="AC299" s="113">
        <f t="shared" si="295"/>
        <v>40.28068560425474</v>
      </c>
      <c r="AD299" s="114">
        <f>(AB299/AB$181)*100</f>
        <v>9.835461965128612</v>
      </c>
    </row>
    <row r="300" spans="1:30" ht="12.75">
      <c r="A300" s="33"/>
      <c r="B300" s="27" t="s">
        <v>5</v>
      </c>
      <c r="C300" s="17">
        <v>44.023551822000044</v>
      </c>
      <c r="D300" s="17">
        <v>44.20281101400015</v>
      </c>
      <c r="E300" s="113">
        <f t="shared" si="288"/>
        <v>0.4071892988664335</v>
      </c>
      <c r="F300" s="17">
        <v>302.709556068</v>
      </c>
      <c r="G300" s="17">
        <v>323.7887577050001</v>
      </c>
      <c r="H300" s="113">
        <f t="shared" si="289"/>
        <v>6.9635071686553935</v>
      </c>
      <c r="I300" s="114">
        <f>(G300/G$182)*100</f>
        <v>0.298674082993112</v>
      </c>
      <c r="J300" s="104">
        <v>3</v>
      </c>
      <c r="K300" s="104">
        <v>6</v>
      </c>
      <c r="L300" s="113">
        <f t="shared" si="290"/>
        <v>100</v>
      </c>
      <c r="M300" s="104">
        <v>52</v>
      </c>
      <c r="N300" s="104">
        <v>93</v>
      </c>
      <c r="O300" s="113">
        <f t="shared" si="291"/>
        <v>78.84615384615384</v>
      </c>
      <c r="P300" s="114">
        <f>(N300/N$182)*100</f>
        <v>5.3788316946211685</v>
      </c>
      <c r="Q300" s="104">
        <v>19951</v>
      </c>
      <c r="R300" s="104">
        <v>20124</v>
      </c>
      <c r="S300" s="113">
        <f t="shared" si="292"/>
        <v>0.8671244549145406</v>
      </c>
      <c r="T300" s="104">
        <v>154786</v>
      </c>
      <c r="U300" s="104">
        <v>175100</v>
      </c>
      <c r="V300" s="113">
        <f t="shared" si="293"/>
        <v>13.123925936454201</v>
      </c>
      <c r="W300" s="114">
        <f>(U300/U$182)*100</f>
        <v>0.17175921120322848</v>
      </c>
      <c r="X300" s="17">
        <v>2525.6586535999995</v>
      </c>
      <c r="Y300" s="17">
        <v>2779.0065191000003</v>
      </c>
      <c r="Z300" s="113">
        <f t="shared" si="294"/>
        <v>10.030962225987516</v>
      </c>
      <c r="AA300" s="17">
        <v>17612.704641700002</v>
      </c>
      <c r="AB300" s="17">
        <v>20072.4666319</v>
      </c>
      <c r="AC300" s="113">
        <f t="shared" si="295"/>
        <v>13.965839093084215</v>
      </c>
      <c r="AD300" s="114">
        <f>(AB300/AB$182)*100</f>
        <v>2.2602418673773608</v>
      </c>
    </row>
    <row r="301" spans="1:30" ht="12.75">
      <c r="A301" s="5"/>
      <c r="B301" s="8" t="s">
        <v>6</v>
      </c>
      <c r="C301" s="17">
        <v>0</v>
      </c>
      <c r="D301" s="17">
        <v>0</v>
      </c>
      <c r="E301" s="115" t="s">
        <v>54</v>
      </c>
      <c r="F301" s="17">
        <v>0</v>
      </c>
      <c r="G301" s="17">
        <v>0</v>
      </c>
      <c r="H301" s="115" t="s">
        <v>54</v>
      </c>
      <c r="I301" s="114">
        <f>(G301/G$183)*100</f>
        <v>0</v>
      </c>
      <c r="J301" s="104">
        <v>0</v>
      </c>
      <c r="K301" s="104">
        <v>0</v>
      </c>
      <c r="L301" s="115" t="s">
        <v>54</v>
      </c>
      <c r="M301" s="104">
        <v>0</v>
      </c>
      <c r="N301" s="104">
        <v>0</v>
      </c>
      <c r="O301" s="115" t="s">
        <v>54</v>
      </c>
      <c r="P301" s="114">
        <f>(N301/N$183)*100</f>
        <v>0</v>
      </c>
      <c r="Q301" s="104">
        <v>0</v>
      </c>
      <c r="R301" s="104">
        <v>0</v>
      </c>
      <c r="S301" s="115" t="s">
        <v>54</v>
      </c>
      <c r="T301" s="104">
        <v>0</v>
      </c>
      <c r="U301" s="104">
        <v>0</v>
      </c>
      <c r="V301" s="115" t="s">
        <v>54</v>
      </c>
      <c r="W301" s="114">
        <f>(U301/U$183)*100</f>
        <v>0</v>
      </c>
      <c r="X301" s="17">
        <v>0</v>
      </c>
      <c r="Y301" s="17">
        <v>0</v>
      </c>
      <c r="Z301" s="115" t="s">
        <v>54</v>
      </c>
      <c r="AA301" s="17">
        <v>0</v>
      </c>
      <c r="AB301" s="17">
        <v>0</v>
      </c>
      <c r="AC301" s="115" t="s">
        <v>54</v>
      </c>
      <c r="AD301" s="114">
        <f>(AB301/AB$183)*100</f>
        <v>0</v>
      </c>
    </row>
    <row r="302" spans="1:30" ht="12.75">
      <c r="A302" s="5"/>
      <c r="B302" s="27" t="s">
        <v>25</v>
      </c>
      <c r="C302" s="17">
        <v>10.975335522999991</v>
      </c>
      <c r="D302" s="17">
        <v>14.047343123000054</v>
      </c>
      <c r="E302" s="113">
        <f t="shared" si="288"/>
        <v>27.990101929570553</v>
      </c>
      <c r="F302" s="17">
        <v>61.93522047700001</v>
      </c>
      <c r="G302" s="17">
        <v>89.91817572300002</v>
      </c>
      <c r="H302" s="113">
        <f t="shared" si="289"/>
        <v>45.18100529954784</v>
      </c>
      <c r="I302" s="114">
        <f>(G302/G$184)*100</f>
        <v>1.906469082900489</v>
      </c>
      <c r="J302" s="104">
        <v>51</v>
      </c>
      <c r="K302" s="104">
        <v>56</v>
      </c>
      <c r="L302" s="113">
        <f t="shared" si="290"/>
        <v>9.803921568627452</v>
      </c>
      <c r="M302" s="104">
        <v>457</v>
      </c>
      <c r="N302" s="104">
        <v>623</v>
      </c>
      <c r="O302" s="113">
        <f t="shared" si="291"/>
        <v>36.32385120350109</v>
      </c>
      <c r="P302" s="114">
        <f>(N302/N$184)*100</f>
        <v>2.0041820813897377</v>
      </c>
      <c r="Q302" s="104">
        <v>653041</v>
      </c>
      <c r="R302" s="104">
        <v>735551</v>
      </c>
      <c r="S302" s="113">
        <f t="shared" si="292"/>
        <v>12.63473503195052</v>
      </c>
      <c r="T302" s="104">
        <v>3039327</v>
      </c>
      <c r="U302" s="104">
        <v>3985076</v>
      </c>
      <c r="V302" s="113">
        <f t="shared" si="293"/>
        <v>31.11705321605737</v>
      </c>
      <c r="W302" s="114">
        <f>(U302/U$184)*100</f>
        <v>3.4809030165454344</v>
      </c>
      <c r="X302" s="17">
        <v>3524.7355032000028</v>
      </c>
      <c r="Y302" s="17">
        <v>7925.899688650897</v>
      </c>
      <c r="Z302" s="113">
        <f t="shared" si="294"/>
        <v>124.86509076937003</v>
      </c>
      <c r="AA302" s="17">
        <v>34338.87603839473</v>
      </c>
      <c r="AB302" s="17">
        <v>64786.64685617018</v>
      </c>
      <c r="AC302" s="113">
        <f t="shared" si="295"/>
        <v>88.66851315614235</v>
      </c>
      <c r="AD302" s="114">
        <f>(AB302/AB$184)*100</f>
        <v>4.12628572025246</v>
      </c>
    </row>
    <row r="303" spans="1:30" ht="12.75">
      <c r="A303" s="5"/>
      <c r="B303" s="27"/>
      <c r="C303" s="17"/>
      <c r="D303" s="17"/>
      <c r="E303" s="113"/>
      <c r="F303" s="17"/>
      <c r="G303" s="17"/>
      <c r="H303" s="113"/>
      <c r="I303" s="114"/>
      <c r="J303" s="104"/>
      <c r="K303" s="104"/>
      <c r="L303" s="113"/>
      <c r="M303" s="104"/>
      <c r="N303" s="104"/>
      <c r="O303" s="113"/>
      <c r="P303" s="114"/>
      <c r="Q303" s="104"/>
      <c r="R303" s="104"/>
      <c r="S303" s="113"/>
      <c r="T303" s="104"/>
      <c r="U303" s="104"/>
      <c r="V303" s="113"/>
      <c r="W303" s="114"/>
      <c r="X303" s="17"/>
      <c r="Y303" s="17"/>
      <c r="Z303" s="113"/>
      <c r="AA303" s="17"/>
      <c r="AB303" s="17"/>
      <c r="AC303" s="113"/>
      <c r="AD303" s="114"/>
    </row>
    <row r="304" spans="1:30" ht="15">
      <c r="A304" s="18">
        <v>17</v>
      </c>
      <c r="B304" s="6" t="s">
        <v>21</v>
      </c>
      <c r="C304" s="13">
        <f>C305+C306+C307+C308+C309</f>
        <v>271.905420616</v>
      </c>
      <c r="D304" s="13">
        <f>D305+D306+D307+D308+D309</f>
        <v>365.27480612700003</v>
      </c>
      <c r="E304" s="111">
        <f aca="true" t="shared" si="296" ref="E304:E309">((D304-C304)/C304)*100</f>
        <v>34.338920239056755</v>
      </c>
      <c r="F304" s="13">
        <f>F305+F306+F307+F308+F309</f>
        <v>1427.0453048369995</v>
      </c>
      <c r="G304" s="13">
        <f>G305+G306+G307+G308+G309</f>
        <v>1681.86462087</v>
      </c>
      <c r="H304" s="111">
        <f aca="true" t="shared" si="297" ref="H304:H309">((G304-F304)/F304)*100</f>
        <v>17.85642790521682</v>
      </c>
      <c r="I304" s="112">
        <f>(G304/G$179)*100</f>
        <v>0.7834547021631071</v>
      </c>
      <c r="J304" s="24">
        <f>J305+J306+J307+J308+J309</f>
        <v>29860</v>
      </c>
      <c r="K304" s="24">
        <f>K305+K306+K307+K308+K309</f>
        <v>33342</v>
      </c>
      <c r="L304" s="111">
        <f>((K304-J304)/J304)*100</f>
        <v>11.661085063630274</v>
      </c>
      <c r="M304" s="24">
        <f>M305+M306+M307+M308+M309</f>
        <v>219805</v>
      </c>
      <c r="N304" s="24">
        <f>N305+N306+N307+N308+N309</f>
        <v>212255</v>
      </c>
      <c r="O304" s="111">
        <f>((N304-M304)/M304)*100</f>
        <v>-3.434862719228407</v>
      </c>
      <c r="P304" s="112">
        <f>(N304/N$179)*100</f>
        <v>0.7398786634547103</v>
      </c>
      <c r="Q304" s="24">
        <f>Q305+Q306+Q307+Q308+Q309</f>
        <v>223400</v>
      </c>
      <c r="R304" s="24">
        <f>R305+R306+R307+R308+R309</f>
        <v>152907</v>
      </c>
      <c r="S304" s="111">
        <f aca="true" t="shared" si="298" ref="S304:S309">((R304-Q304)/Q304)*100</f>
        <v>-31.554610564010744</v>
      </c>
      <c r="T304" s="24">
        <f>T305+T306+T307+T308+T309</f>
        <v>743110</v>
      </c>
      <c r="U304" s="24">
        <f>U305+U306+U307+U308+U309</f>
        <v>887009</v>
      </c>
      <c r="V304" s="111">
        <f aca="true" t="shared" si="299" ref="V304:V309">((U304-T304)/T304)*100</f>
        <v>19.364427877434025</v>
      </c>
      <c r="W304" s="112">
        <f>(U304/U$179)*100</f>
        <v>0.3948351229101922</v>
      </c>
      <c r="X304" s="13">
        <f>X305+X306+X307+X308+X309</f>
        <v>43772.6661248</v>
      </c>
      <c r="Y304" s="13">
        <f>Y305+Y306+Y307+Y308+Y309</f>
        <v>30852.0107887</v>
      </c>
      <c r="Z304" s="111">
        <f aca="true" t="shared" si="300" ref="Z304:Z309">((Y304-X304)/X304)*100</f>
        <v>-29.517633902540897</v>
      </c>
      <c r="AA304" s="13">
        <f>AA305+AA306+AA307+AA308+AA309</f>
        <v>106458.5473667</v>
      </c>
      <c r="AB304" s="13">
        <f>AB305+AB306+AB307+AB308+AB309</f>
        <v>144200.0234861</v>
      </c>
      <c r="AC304" s="111">
        <f aca="true" t="shared" si="301" ref="AC304:AC309">((AB304-AA304)/AA304)*100</f>
        <v>35.45180453139025</v>
      </c>
      <c r="AD304" s="112">
        <f>(AB304/AB$179)*100</f>
        <v>3.3275330682479174</v>
      </c>
    </row>
    <row r="305" spans="1:30" ht="12.75">
      <c r="A305" s="5"/>
      <c r="B305" s="8" t="s">
        <v>3</v>
      </c>
      <c r="C305" s="17">
        <v>2.4654926</v>
      </c>
      <c r="D305" s="17">
        <v>2.2907864</v>
      </c>
      <c r="E305" s="113">
        <f t="shared" si="296"/>
        <v>-7.086056555189018</v>
      </c>
      <c r="F305" s="17">
        <v>37.020359449999994</v>
      </c>
      <c r="G305" s="17">
        <v>24.40746268</v>
      </c>
      <c r="H305" s="113">
        <f t="shared" si="297"/>
        <v>-34.07016289789158</v>
      </c>
      <c r="I305" s="114">
        <f>(G305/G$180)*100</f>
        <v>0.07707463895650266</v>
      </c>
      <c r="J305" s="104">
        <v>103</v>
      </c>
      <c r="K305" s="104">
        <v>87</v>
      </c>
      <c r="L305" s="113">
        <f>((K305-J305)/J305)*100</f>
        <v>-15.53398058252427</v>
      </c>
      <c r="M305" s="104">
        <v>973</v>
      </c>
      <c r="N305" s="104">
        <v>951</v>
      </c>
      <c r="O305" s="113">
        <f>((N305-M305)/M305)*100</f>
        <v>-2.2610483042137717</v>
      </c>
      <c r="P305" s="114">
        <f>(N305/N$180)*100</f>
        <v>0.06854118272819854</v>
      </c>
      <c r="Q305" s="104">
        <v>0</v>
      </c>
      <c r="R305" s="104">
        <v>0</v>
      </c>
      <c r="S305" s="115" t="s">
        <v>54</v>
      </c>
      <c r="T305" s="104">
        <v>0</v>
      </c>
      <c r="U305" s="104">
        <v>0</v>
      </c>
      <c r="V305" s="115" t="s">
        <v>54</v>
      </c>
      <c r="W305" s="115" t="s">
        <v>54</v>
      </c>
      <c r="X305" s="17">
        <v>4.6453312</v>
      </c>
      <c r="Y305" s="17">
        <v>3.6258966999999998</v>
      </c>
      <c r="Z305" s="113">
        <f t="shared" si="300"/>
        <v>-21.94535666262075</v>
      </c>
      <c r="AA305" s="17">
        <v>62.90277750000001</v>
      </c>
      <c r="AB305" s="17">
        <v>53.5145678</v>
      </c>
      <c r="AC305" s="113">
        <f t="shared" si="301"/>
        <v>-14.924952558732418</v>
      </c>
      <c r="AD305" s="114">
        <f>(AB305/AB$180)*100</f>
        <v>0.15101261181817432</v>
      </c>
    </row>
    <row r="306" spans="1:30" ht="12.75">
      <c r="A306" s="5"/>
      <c r="B306" s="8" t="s">
        <v>4</v>
      </c>
      <c r="C306" s="17">
        <v>225.998556835</v>
      </c>
      <c r="D306" s="17">
        <v>264.361914679</v>
      </c>
      <c r="E306" s="113">
        <f t="shared" si="296"/>
        <v>16.97504549642272</v>
      </c>
      <c r="F306" s="17">
        <v>1217.3574583989998</v>
      </c>
      <c r="G306" s="17">
        <v>1369.019656077</v>
      </c>
      <c r="H306" s="113">
        <f t="shared" si="297"/>
        <v>12.45831260420894</v>
      </c>
      <c r="I306" s="114">
        <f>(G306/G$181)*100</f>
        <v>2.0737727001921122</v>
      </c>
      <c r="J306" s="104">
        <v>29745</v>
      </c>
      <c r="K306" s="104">
        <v>33231</v>
      </c>
      <c r="L306" s="113">
        <f>((K306-J306)/J306)*100</f>
        <v>11.719616742309631</v>
      </c>
      <c r="M306" s="104">
        <v>218693</v>
      </c>
      <c r="N306" s="104">
        <v>211096</v>
      </c>
      <c r="O306" s="113">
        <f>((N306-M306)/M306)*100</f>
        <v>-3.473819463814571</v>
      </c>
      <c r="P306" s="114">
        <f>(N306/N$181)*100</f>
        <v>0.7742741280915755</v>
      </c>
      <c r="Q306" s="104">
        <v>0</v>
      </c>
      <c r="R306" s="104">
        <v>0</v>
      </c>
      <c r="S306" s="115" t="s">
        <v>54</v>
      </c>
      <c r="T306" s="104">
        <v>0</v>
      </c>
      <c r="U306" s="104">
        <v>0</v>
      </c>
      <c r="V306" s="115" t="s">
        <v>54</v>
      </c>
      <c r="W306" s="115" t="s">
        <v>54</v>
      </c>
      <c r="X306" s="17">
        <v>5485.7113809</v>
      </c>
      <c r="Y306" s="17">
        <v>5772.235797</v>
      </c>
      <c r="Z306" s="113">
        <f t="shared" si="300"/>
        <v>5.2231041009122885</v>
      </c>
      <c r="AA306" s="17">
        <v>27832.9245984</v>
      </c>
      <c r="AB306" s="17">
        <v>36441.142741999996</v>
      </c>
      <c r="AC306" s="113">
        <f t="shared" si="301"/>
        <v>30.928184040332024</v>
      </c>
      <c r="AD306" s="114">
        <f>(AB306/AB$181)*100</f>
        <v>2.125822968309538</v>
      </c>
    </row>
    <row r="307" spans="1:30" ht="12.75">
      <c r="A307" s="5"/>
      <c r="B307" s="8" t="s">
        <v>5</v>
      </c>
      <c r="C307" s="17">
        <v>28.185348980000004</v>
      </c>
      <c r="D307" s="17">
        <v>88.494369496</v>
      </c>
      <c r="E307" s="113">
        <f t="shared" si="296"/>
        <v>213.9729423211846</v>
      </c>
      <c r="F307" s="17">
        <v>128.95953577999998</v>
      </c>
      <c r="G307" s="17">
        <v>237.049761304</v>
      </c>
      <c r="H307" s="113">
        <f t="shared" si="297"/>
        <v>83.81716394233753</v>
      </c>
      <c r="I307" s="114">
        <f>(G307/G$182)*100</f>
        <v>0.21866299677308082</v>
      </c>
      <c r="J307" s="104">
        <v>0</v>
      </c>
      <c r="K307" s="104">
        <v>2</v>
      </c>
      <c r="L307" s="115" t="s">
        <v>54</v>
      </c>
      <c r="M307" s="104">
        <v>0</v>
      </c>
      <c r="N307" s="104">
        <v>2</v>
      </c>
      <c r="O307" s="115" t="s">
        <v>54</v>
      </c>
      <c r="P307" s="114">
        <f>(N307/N$182)*100</f>
        <v>0.11567379988432619</v>
      </c>
      <c r="Q307" s="104">
        <v>11294</v>
      </c>
      <c r="R307" s="104">
        <v>26076</v>
      </c>
      <c r="S307" s="113">
        <f t="shared" si="298"/>
        <v>130.8836550380733</v>
      </c>
      <c r="T307" s="104">
        <v>83799</v>
      </c>
      <c r="U307" s="104">
        <v>114553</v>
      </c>
      <c r="V307" s="113">
        <f t="shared" si="299"/>
        <v>36.699721953722594</v>
      </c>
      <c r="W307" s="114">
        <f>(U307/U$182)*100</f>
        <v>0.11236740674450847</v>
      </c>
      <c r="X307" s="17">
        <v>959.7549589</v>
      </c>
      <c r="Y307" s="17">
        <v>1605.1793000000002</v>
      </c>
      <c r="Z307" s="113">
        <f t="shared" si="300"/>
        <v>67.24886754841441</v>
      </c>
      <c r="AA307" s="17">
        <v>6667.658883600001</v>
      </c>
      <c r="AB307" s="17">
        <v>9287.2264629</v>
      </c>
      <c r="AC307" s="113">
        <f t="shared" si="301"/>
        <v>39.28766640631805</v>
      </c>
      <c r="AD307" s="114">
        <f>(AB307/AB$182)*100</f>
        <v>1.0457796975435578</v>
      </c>
    </row>
    <row r="308" spans="1:30" ht="12.75">
      <c r="A308" s="5"/>
      <c r="B308" s="8" t="s">
        <v>6</v>
      </c>
      <c r="C308" s="17">
        <v>0.328592467</v>
      </c>
      <c r="D308" s="17">
        <v>0.107627523</v>
      </c>
      <c r="E308" s="113">
        <f t="shared" si="296"/>
        <v>-67.24589459319529</v>
      </c>
      <c r="F308" s="17">
        <v>2.3012189719999996</v>
      </c>
      <c r="G308" s="17">
        <v>2.005068954</v>
      </c>
      <c r="H308" s="113">
        <f t="shared" si="297"/>
        <v>-12.869267184192138</v>
      </c>
      <c r="I308" s="114">
        <f>(G308/G$183)*100</f>
        <v>0.05188488627712156</v>
      </c>
      <c r="J308" s="104">
        <v>12</v>
      </c>
      <c r="K308" s="104">
        <v>22</v>
      </c>
      <c r="L308" s="113">
        <f>((K308-J308)/J308)*100</f>
        <v>83.33333333333334</v>
      </c>
      <c r="M308" s="104">
        <v>139</v>
      </c>
      <c r="N308" s="104">
        <v>206</v>
      </c>
      <c r="O308" s="113">
        <f>((N308-M308)/M308)*100</f>
        <v>48.201438848920866</v>
      </c>
      <c r="P308" s="114">
        <f>(N308/N$183)*100</f>
        <v>5.4468535166578524</v>
      </c>
      <c r="Q308" s="104">
        <v>78347</v>
      </c>
      <c r="R308" s="104">
        <v>77762</v>
      </c>
      <c r="S308" s="113">
        <f t="shared" si="298"/>
        <v>-0.7466782391157287</v>
      </c>
      <c r="T308" s="104">
        <v>498288</v>
      </c>
      <c r="U308" s="104">
        <v>629301</v>
      </c>
      <c r="V308" s="113">
        <f t="shared" si="299"/>
        <v>26.292625951257104</v>
      </c>
      <c r="W308" s="114">
        <f>(U308/U$183)*100</f>
        <v>7.652006322957199</v>
      </c>
      <c r="X308" s="17">
        <v>12141.055997100002</v>
      </c>
      <c r="Y308" s="17">
        <v>15289.028766900003</v>
      </c>
      <c r="Z308" s="113">
        <f t="shared" si="300"/>
        <v>25.92832757341636</v>
      </c>
      <c r="AA308" s="17">
        <v>39978.515571100004</v>
      </c>
      <c r="AB308" s="17">
        <v>69994.8134819</v>
      </c>
      <c r="AC308" s="113">
        <f t="shared" si="301"/>
        <v>75.08107162562688</v>
      </c>
      <c r="AD308" s="114">
        <f>(AB308/AB$183)*100</f>
        <v>55.67177886064042</v>
      </c>
    </row>
    <row r="309" spans="1:30" ht="12.75">
      <c r="A309" s="5"/>
      <c r="B309" s="27" t="s">
        <v>25</v>
      </c>
      <c r="C309" s="17">
        <v>14.927429733999997</v>
      </c>
      <c r="D309" s="17">
        <v>10.020108029000001</v>
      </c>
      <c r="E309" s="113">
        <f t="shared" si="296"/>
        <v>-32.87452557102083</v>
      </c>
      <c r="F309" s="17">
        <v>41.406732235999996</v>
      </c>
      <c r="G309" s="17">
        <v>49.382671855</v>
      </c>
      <c r="H309" s="113">
        <f t="shared" si="297"/>
        <v>19.262422288097227</v>
      </c>
      <c r="I309" s="114">
        <f>(G309/G$184)*100</f>
        <v>1.0470245461007062</v>
      </c>
      <c r="J309" s="104">
        <v>0</v>
      </c>
      <c r="K309" s="104">
        <v>0</v>
      </c>
      <c r="L309" s="115" t="s">
        <v>54</v>
      </c>
      <c r="M309" s="104">
        <v>0</v>
      </c>
      <c r="N309" s="104">
        <v>0</v>
      </c>
      <c r="O309" s="115" t="s">
        <v>54</v>
      </c>
      <c r="P309" s="114">
        <f>(N309/N$184)*100</f>
        <v>0</v>
      </c>
      <c r="Q309" s="104">
        <v>133759</v>
      </c>
      <c r="R309" s="104">
        <v>49069</v>
      </c>
      <c r="S309" s="113">
        <f t="shared" si="298"/>
        <v>-63.315365695018656</v>
      </c>
      <c r="T309" s="104">
        <v>161023</v>
      </c>
      <c r="U309" s="104">
        <v>143155</v>
      </c>
      <c r="V309" s="113">
        <f t="shared" si="299"/>
        <v>-11.096551424330686</v>
      </c>
      <c r="W309" s="114">
        <f>(U309/U$184)*100</f>
        <v>0.1250437059001037</v>
      </c>
      <c r="X309" s="17">
        <v>25181.498456699996</v>
      </c>
      <c r="Y309" s="17">
        <v>8181.941028099999</v>
      </c>
      <c r="Z309" s="113">
        <f t="shared" si="300"/>
        <v>-67.50812489507334</v>
      </c>
      <c r="AA309" s="17">
        <v>31916.545536100002</v>
      </c>
      <c r="AB309" s="17">
        <v>28423.326231500003</v>
      </c>
      <c r="AC309" s="113">
        <f t="shared" si="301"/>
        <v>-10.94485398066939</v>
      </c>
      <c r="AD309" s="114">
        <f>(AB309/AB$184)*100</f>
        <v>1.8102922568517803</v>
      </c>
    </row>
    <row r="310" spans="1:30" ht="12.75">
      <c r="A310" s="5"/>
      <c r="B310" s="27"/>
      <c r="C310" s="17"/>
      <c r="D310" s="17"/>
      <c r="E310" s="113"/>
      <c r="F310" s="17"/>
      <c r="G310" s="17"/>
      <c r="H310" s="113"/>
      <c r="I310" s="114"/>
      <c r="J310" s="104"/>
      <c r="K310" s="104"/>
      <c r="L310" s="113"/>
      <c r="M310" s="104"/>
      <c r="N310" s="104"/>
      <c r="O310" s="113"/>
      <c r="P310" s="114"/>
      <c r="Q310" s="104"/>
      <c r="R310" s="104"/>
      <c r="S310" s="113"/>
      <c r="T310" s="104"/>
      <c r="U310" s="104"/>
      <c r="V310" s="113"/>
      <c r="W310" s="114"/>
      <c r="X310" s="17"/>
      <c r="Y310" s="17"/>
      <c r="Z310" s="113"/>
      <c r="AA310" s="17"/>
      <c r="AB310" s="17"/>
      <c r="AC310" s="113"/>
      <c r="AD310" s="114"/>
    </row>
    <row r="311" spans="1:30" ht="15">
      <c r="A311" s="18">
        <v>18</v>
      </c>
      <c r="B311" s="6" t="s">
        <v>40</v>
      </c>
      <c r="C311" s="13">
        <f>C312+C313+C314+C315+C316</f>
        <v>151.232150383</v>
      </c>
      <c r="D311" s="13">
        <f>D312+D313+D314+D315+D316</f>
        <v>165.8495840130001</v>
      </c>
      <c r="E311" s="111">
        <f aca="true" t="shared" si="302" ref="E311:E316">((D311-C311)/C311)*100</f>
        <v>9.665559600244402</v>
      </c>
      <c r="F311" s="13">
        <f>F312+F313+F314+F315+F316</f>
        <v>915.6195983508786</v>
      </c>
      <c r="G311" s="13">
        <f>G312+G313+G314+G315+G316</f>
        <v>1067.0028095480002</v>
      </c>
      <c r="H311" s="111">
        <f aca="true" t="shared" si="303" ref="H311:H316">((G311-F311)/F311)*100</f>
        <v>16.533417531666828</v>
      </c>
      <c r="I311" s="112">
        <f>(G311/G$179)*100</f>
        <v>0.49703665680844455</v>
      </c>
      <c r="J311" s="24">
        <f>J312+J313+J314+J315+J316</f>
        <v>34358</v>
      </c>
      <c r="K311" s="24">
        <f>K312+K313+K314+K315+K316</f>
        <v>27874</v>
      </c>
      <c r="L311" s="111">
        <f aca="true" t="shared" si="304" ref="L311:L316">((K311-J311)/J311)*100</f>
        <v>-18.871878456254727</v>
      </c>
      <c r="M311" s="24">
        <f>M312+M313+M314+M315+M316</f>
        <v>216651</v>
      </c>
      <c r="N311" s="24">
        <f>N312+N313+N314+N315+N316</f>
        <v>225951</v>
      </c>
      <c r="O311" s="111">
        <f aca="true" t="shared" si="305" ref="O311:O316">((N311-M311)/M311)*100</f>
        <v>4.2926180816151325</v>
      </c>
      <c r="P311" s="112">
        <f>(N311/N$179)*100</f>
        <v>0.7876201921568644</v>
      </c>
      <c r="Q311" s="24">
        <f>Q312+Q313+Q314+Q315+Q316</f>
        <v>166430</v>
      </c>
      <c r="R311" s="24">
        <f>R312+R313+R314+R315+R316</f>
        <v>110182</v>
      </c>
      <c r="S311" s="111">
        <f aca="true" t="shared" si="306" ref="S311:S316">((R311-Q311)/Q311)*100</f>
        <v>-33.79679144385027</v>
      </c>
      <c r="T311" s="24">
        <f>T312+T313+T314+T315+T316</f>
        <v>1244686</v>
      </c>
      <c r="U311" s="24">
        <f>U312+U313+U314+U315+U316</f>
        <v>3021460</v>
      </c>
      <c r="V311" s="111">
        <f aca="true" t="shared" si="307" ref="V311:V316">((U311-T311)/T311)*100</f>
        <v>142.74877358626995</v>
      </c>
      <c r="W311" s="112">
        <f>(U311/U$179)*100</f>
        <v>1.3449452378366276</v>
      </c>
      <c r="X311" s="13">
        <f>X312+X313+X314+X315+X316</f>
        <v>2423.7762053</v>
      </c>
      <c r="Y311" s="13">
        <f>Y312+Y313+Y314+Y315+Y316</f>
        <v>2129.7866050999996</v>
      </c>
      <c r="Z311" s="111">
        <f aca="true" t="shared" si="308" ref="Z311:Z316">((Y311-X311)/X311)*100</f>
        <v>-12.129403678324017</v>
      </c>
      <c r="AA311" s="13">
        <f>AA312+AA313+AA314+AA315+AA316</f>
        <v>49082.0038756</v>
      </c>
      <c r="AB311" s="13">
        <f>AB312+AB313+AB314+AB315+AB316</f>
        <v>36614.090447899995</v>
      </c>
      <c r="AC311" s="111">
        <f aca="true" t="shared" si="309" ref="AC311:AC316">((AB311-AA311)/AA311)*100</f>
        <v>-25.402209451961973</v>
      </c>
      <c r="AD311" s="112">
        <f>(AB311/AB$179)*100</f>
        <v>0.8448999784036204</v>
      </c>
    </row>
    <row r="312" spans="1:30" ht="12.75">
      <c r="A312" s="5"/>
      <c r="B312" s="8" t="s">
        <v>3</v>
      </c>
      <c r="C312" s="17">
        <v>2.7174541</v>
      </c>
      <c r="D312" s="17">
        <v>3.271534145</v>
      </c>
      <c r="E312" s="113">
        <f t="shared" si="302"/>
        <v>20.389674475090494</v>
      </c>
      <c r="F312" s="17">
        <v>18.925177095</v>
      </c>
      <c r="G312" s="17">
        <v>28.539762444999997</v>
      </c>
      <c r="H312" s="113">
        <f t="shared" si="303"/>
        <v>50.803145998248844</v>
      </c>
      <c r="I312" s="114">
        <f>(G312/G$180)*100</f>
        <v>0.09012374269264797</v>
      </c>
      <c r="J312" s="104">
        <v>125</v>
      </c>
      <c r="K312" s="104">
        <v>166</v>
      </c>
      <c r="L312" s="113">
        <f t="shared" si="304"/>
        <v>32.800000000000004</v>
      </c>
      <c r="M312" s="104">
        <v>882</v>
      </c>
      <c r="N312" s="104">
        <v>1260</v>
      </c>
      <c r="O312" s="113">
        <f t="shared" si="305"/>
        <v>42.857142857142854</v>
      </c>
      <c r="P312" s="114">
        <f>(N312/N$180)*100</f>
        <v>0.09081166165881194</v>
      </c>
      <c r="Q312" s="104">
        <v>0</v>
      </c>
      <c r="R312" s="104">
        <v>0</v>
      </c>
      <c r="S312" s="115" t="s">
        <v>54</v>
      </c>
      <c r="T312" s="104">
        <v>0</v>
      </c>
      <c r="U312" s="104">
        <v>0</v>
      </c>
      <c r="V312" s="115" t="s">
        <v>54</v>
      </c>
      <c r="W312" s="115" t="s">
        <v>54</v>
      </c>
      <c r="X312" s="17">
        <v>4.495745199999997</v>
      </c>
      <c r="Y312" s="17">
        <v>3.6748145999999995</v>
      </c>
      <c r="Z312" s="113">
        <f t="shared" si="308"/>
        <v>-18.260167413402307</v>
      </c>
      <c r="AA312" s="17">
        <v>31.8464401</v>
      </c>
      <c r="AB312" s="17">
        <v>30.8828683</v>
      </c>
      <c r="AC312" s="113">
        <f t="shared" si="309"/>
        <v>-3.0256813539419762</v>
      </c>
      <c r="AD312" s="114">
        <f>(AB312/AB$180)*100</f>
        <v>0.08714828119044812</v>
      </c>
    </row>
    <row r="313" spans="1:30" ht="12.75">
      <c r="A313" s="5"/>
      <c r="B313" s="8" t="s">
        <v>4</v>
      </c>
      <c r="C313" s="17">
        <v>129.12257801300004</v>
      </c>
      <c r="D313" s="17">
        <v>114.9612079050001</v>
      </c>
      <c r="E313" s="113">
        <f t="shared" si="302"/>
        <v>-10.967384888004776</v>
      </c>
      <c r="F313" s="17">
        <v>725.27425382</v>
      </c>
      <c r="G313" s="17">
        <v>873.553445106</v>
      </c>
      <c r="H313" s="113">
        <f t="shared" si="303"/>
        <v>20.444568451867344</v>
      </c>
      <c r="I313" s="114">
        <f>(G313/G$181)*100</f>
        <v>1.3232470977156678</v>
      </c>
      <c r="J313" s="104">
        <v>34217</v>
      </c>
      <c r="K313" s="104">
        <v>27694</v>
      </c>
      <c r="L313" s="113">
        <f t="shared" si="304"/>
        <v>-19.06362334512085</v>
      </c>
      <c r="M313" s="104">
        <v>215625</v>
      </c>
      <c r="N313" s="104">
        <v>224611</v>
      </c>
      <c r="O313" s="113">
        <f t="shared" si="305"/>
        <v>4.167420289855073</v>
      </c>
      <c r="P313" s="114">
        <f>(N313/N$181)*100</f>
        <v>0.8238454834993408</v>
      </c>
      <c r="Q313" s="104">
        <v>0</v>
      </c>
      <c r="R313" s="104">
        <v>0</v>
      </c>
      <c r="S313" s="115" t="s">
        <v>54</v>
      </c>
      <c r="T313" s="104">
        <v>0</v>
      </c>
      <c r="U313" s="104">
        <v>0</v>
      </c>
      <c r="V313" s="115" t="s">
        <v>54</v>
      </c>
      <c r="W313" s="115" t="s">
        <v>54</v>
      </c>
      <c r="X313" s="17">
        <v>1674.681762</v>
      </c>
      <c r="Y313" s="17">
        <v>1708.6946599999999</v>
      </c>
      <c r="Z313" s="113">
        <f t="shared" si="308"/>
        <v>2.031006652832943</v>
      </c>
      <c r="AA313" s="17">
        <v>8982.9555521</v>
      </c>
      <c r="AB313" s="17">
        <v>12084.7034917</v>
      </c>
      <c r="AC313" s="113">
        <f t="shared" si="309"/>
        <v>34.52925845630935</v>
      </c>
      <c r="AD313" s="114">
        <f>(AB313/AB$181)*100</f>
        <v>0.7049707642196842</v>
      </c>
    </row>
    <row r="314" spans="1:30" ht="12.75">
      <c r="A314" s="5"/>
      <c r="B314" s="8" t="s">
        <v>5</v>
      </c>
      <c r="C314" s="17">
        <v>2.466208334</v>
      </c>
      <c r="D314" s="17">
        <v>0.217318985</v>
      </c>
      <c r="E314" s="113">
        <f t="shared" si="302"/>
        <v>-91.1881335407084</v>
      </c>
      <c r="F314" s="17">
        <v>25.457326105608693</v>
      </c>
      <c r="G314" s="17">
        <v>8.025557585</v>
      </c>
      <c r="H314" s="113">
        <f t="shared" si="303"/>
        <v>-68.47446761805895</v>
      </c>
      <c r="I314" s="114">
        <f>(G314/G$182)*100</f>
        <v>0.00740305521784728</v>
      </c>
      <c r="J314" s="104">
        <v>0</v>
      </c>
      <c r="K314" s="104">
        <v>0</v>
      </c>
      <c r="L314" s="115" t="s">
        <v>54</v>
      </c>
      <c r="M314" s="104">
        <v>2</v>
      </c>
      <c r="N314" s="104">
        <v>1</v>
      </c>
      <c r="O314" s="113">
        <f t="shared" si="305"/>
        <v>-50</v>
      </c>
      <c r="P314" s="114">
        <f>(N314/N$182)*100</f>
        <v>0.057836899942163095</v>
      </c>
      <c r="Q314" s="104">
        <v>395</v>
      </c>
      <c r="R314" s="104">
        <v>344</v>
      </c>
      <c r="S314" s="113">
        <f t="shared" si="306"/>
        <v>-12.91139240506329</v>
      </c>
      <c r="T314" s="104">
        <v>3103</v>
      </c>
      <c r="U314" s="104">
        <v>5058</v>
      </c>
      <c r="V314" s="113">
        <f t="shared" si="307"/>
        <v>63.00354495649372</v>
      </c>
      <c r="W314" s="114">
        <f>(U314/U$182)*100</f>
        <v>0.004961496803346258</v>
      </c>
      <c r="X314" s="17">
        <v>31.800834599999998</v>
      </c>
      <c r="Y314" s="17">
        <v>15.5483</v>
      </c>
      <c r="Z314" s="113">
        <f t="shared" si="308"/>
        <v>-51.10725804661742</v>
      </c>
      <c r="AA314" s="17">
        <v>327.63777149999993</v>
      </c>
      <c r="AB314" s="17">
        <v>79.25390929999999</v>
      </c>
      <c r="AC314" s="113">
        <f t="shared" si="309"/>
        <v>-75.81050898461504</v>
      </c>
      <c r="AD314" s="114">
        <f>(AB314/AB$182)*100</f>
        <v>0.008924314447159291</v>
      </c>
    </row>
    <row r="315" spans="1:30" ht="12.75">
      <c r="A315" s="5"/>
      <c r="B315" s="8" t="s">
        <v>6</v>
      </c>
      <c r="C315" s="17">
        <v>14.945611609999998</v>
      </c>
      <c r="D315" s="17">
        <v>46.513653178</v>
      </c>
      <c r="E315" s="113">
        <f t="shared" si="302"/>
        <v>211.21946957913758</v>
      </c>
      <c r="F315" s="17">
        <v>113.31764340927</v>
      </c>
      <c r="G315" s="17">
        <v>124.79644474300002</v>
      </c>
      <c r="H315" s="113">
        <f t="shared" si="303"/>
        <v>10.129756486615207</v>
      </c>
      <c r="I315" s="114">
        <f>(G315/G$183)*100</f>
        <v>3.2293399837258874</v>
      </c>
      <c r="J315" s="104">
        <v>8</v>
      </c>
      <c r="K315" s="104">
        <v>8</v>
      </c>
      <c r="L315" s="113">
        <f t="shared" si="304"/>
        <v>0</v>
      </c>
      <c r="M315" s="104">
        <v>34</v>
      </c>
      <c r="N315" s="104">
        <v>22</v>
      </c>
      <c r="O315" s="113">
        <f t="shared" si="305"/>
        <v>-35.294117647058826</v>
      </c>
      <c r="P315" s="114">
        <f>(N315/N$183)*100</f>
        <v>0.5817028027498677</v>
      </c>
      <c r="Q315" s="104">
        <v>18057</v>
      </c>
      <c r="R315" s="104">
        <v>18681</v>
      </c>
      <c r="S315" s="113">
        <f t="shared" si="306"/>
        <v>3.455723542116631</v>
      </c>
      <c r="T315" s="104">
        <v>28148</v>
      </c>
      <c r="U315" s="104">
        <v>43643</v>
      </c>
      <c r="V315" s="113">
        <f t="shared" si="307"/>
        <v>55.04831604376865</v>
      </c>
      <c r="W315" s="114">
        <f>(U315/U$183)*100</f>
        <v>0.5306785019455253</v>
      </c>
      <c r="X315" s="17">
        <v>18.896136000000002</v>
      </c>
      <c r="Y315" s="17">
        <v>59.385618699999995</v>
      </c>
      <c r="Z315" s="113">
        <f t="shared" si="308"/>
        <v>214.27387429895717</v>
      </c>
      <c r="AA315" s="17">
        <v>-270.56880140000004</v>
      </c>
      <c r="AB315" s="17">
        <v>383.39144849999997</v>
      </c>
      <c r="AC315" s="113">
        <f t="shared" si="309"/>
        <v>-241.6983209136543</v>
      </c>
      <c r="AD315" s="114">
        <f>(AB315/AB$183)*100</f>
        <v>0.3049380786402408</v>
      </c>
    </row>
    <row r="316" spans="1:30" ht="12.75">
      <c r="A316" s="5"/>
      <c r="B316" s="27" t="s">
        <v>25</v>
      </c>
      <c r="C316" s="17">
        <v>1.9802983260000004</v>
      </c>
      <c r="D316" s="17">
        <v>0.8858698000000002</v>
      </c>
      <c r="E316" s="113">
        <f t="shared" si="302"/>
        <v>-55.265841092267834</v>
      </c>
      <c r="F316" s="17">
        <v>32.645197921</v>
      </c>
      <c r="G316" s="17">
        <v>32.087599669000134</v>
      </c>
      <c r="H316" s="113">
        <f t="shared" si="303"/>
        <v>-1.708055969975209</v>
      </c>
      <c r="I316" s="114">
        <f>(G316/G$184)*100</f>
        <v>0.6803298245494668</v>
      </c>
      <c r="J316" s="104">
        <v>8</v>
      </c>
      <c r="K316" s="104">
        <v>6</v>
      </c>
      <c r="L316" s="113">
        <f t="shared" si="304"/>
        <v>-25</v>
      </c>
      <c r="M316" s="104">
        <v>108</v>
      </c>
      <c r="N316" s="104">
        <v>57</v>
      </c>
      <c r="O316" s="113">
        <f t="shared" si="305"/>
        <v>-47.22222222222222</v>
      </c>
      <c r="P316" s="114">
        <f>(N316/N$184)*100</f>
        <v>0.18336818401158114</v>
      </c>
      <c r="Q316" s="104">
        <v>147978</v>
      </c>
      <c r="R316" s="104">
        <v>91157</v>
      </c>
      <c r="S316" s="113">
        <f t="shared" si="306"/>
        <v>-38.39827541931909</v>
      </c>
      <c r="T316" s="104">
        <v>1213435</v>
      </c>
      <c r="U316" s="104">
        <v>2972759</v>
      </c>
      <c r="V316" s="113">
        <f t="shared" si="307"/>
        <v>144.9870821263603</v>
      </c>
      <c r="W316" s="114">
        <f>(U316/U$184)*100</f>
        <v>2.5966595795318805</v>
      </c>
      <c r="X316" s="17">
        <v>693.9017275</v>
      </c>
      <c r="Y316" s="17">
        <v>342.4832118</v>
      </c>
      <c r="Z316" s="113">
        <f t="shared" si="308"/>
        <v>-50.643845053693134</v>
      </c>
      <c r="AA316" s="17">
        <v>40010.132913299996</v>
      </c>
      <c r="AB316" s="17">
        <v>24035.858730099997</v>
      </c>
      <c r="AC316" s="113">
        <f t="shared" si="309"/>
        <v>-39.925571399163985</v>
      </c>
      <c r="AD316" s="114">
        <f>(AB316/AB$184)*100</f>
        <v>1.5308528140405124</v>
      </c>
    </row>
    <row r="317" spans="1:30" ht="12.75">
      <c r="A317" s="5"/>
      <c r="B317" s="27"/>
      <c r="C317" s="17"/>
      <c r="D317" s="17"/>
      <c r="E317" s="113"/>
      <c r="F317" s="17"/>
      <c r="G317" s="17"/>
      <c r="H317" s="113"/>
      <c r="I317" s="114"/>
      <c r="J317" s="104"/>
      <c r="K317" s="104"/>
      <c r="L317" s="113"/>
      <c r="M317" s="104"/>
      <c r="N317" s="104"/>
      <c r="O317" s="113"/>
      <c r="P317" s="114"/>
      <c r="Q317" s="104"/>
      <c r="R317" s="104"/>
      <c r="S317" s="113"/>
      <c r="T317" s="104"/>
      <c r="U317" s="104"/>
      <c r="V317" s="113"/>
      <c r="W317" s="114"/>
      <c r="X317" s="17"/>
      <c r="Y317" s="17"/>
      <c r="Z317" s="113"/>
      <c r="AA317" s="17"/>
      <c r="AB317" s="17"/>
      <c r="AC317" s="113"/>
      <c r="AD317" s="114"/>
    </row>
    <row r="318" spans="1:30" ht="15">
      <c r="A318" s="18">
        <v>19</v>
      </c>
      <c r="B318" s="6" t="s">
        <v>12</v>
      </c>
      <c r="C318" s="13">
        <f>C319+C320+C321+C322+C323</f>
        <v>0.069984</v>
      </c>
      <c r="D318" s="13">
        <f>D319+D320+D321+D322+D323</f>
        <v>0</v>
      </c>
      <c r="E318" s="111">
        <f>((D318-C318)/C318)*100</f>
        <v>-100</v>
      </c>
      <c r="F318" s="13">
        <f>F319+F320+F321+F322+F323</f>
        <v>4.2627053</v>
      </c>
      <c r="G318" s="13">
        <f>G319+G320+G321+G322+G323</f>
        <v>1.1999999999999999E-05</v>
      </c>
      <c r="H318" s="111">
        <f>((G318-F318)/F318)*100</f>
        <v>-99.9997184886321</v>
      </c>
      <c r="I318" s="112">
        <f>(G318/G$179)*100</f>
        <v>5.589900821562005E-09</v>
      </c>
      <c r="J318" s="24">
        <f>J319+J320+J321+J322+J323</f>
        <v>0</v>
      </c>
      <c r="K318" s="24">
        <f>K319+K320+K321+K322+K323</f>
        <v>0</v>
      </c>
      <c r="L318" s="116" t="s">
        <v>54</v>
      </c>
      <c r="M318" s="24">
        <f>M319+M320+M321+M322+M323</f>
        <v>1622</v>
      </c>
      <c r="N318" s="24">
        <f>N319+N320+N321+N322+N323</f>
        <v>0</v>
      </c>
      <c r="O318" s="111">
        <f>((N318-M318)/M318)*100</f>
        <v>-100</v>
      </c>
      <c r="P318" s="112">
        <f>(N318/N$179)*100</f>
        <v>0</v>
      </c>
      <c r="Q318" s="24">
        <f>Q319+Q320+Q321+Q322+Q323</f>
        <v>0</v>
      </c>
      <c r="R318" s="24">
        <f>R319+R320+R321+R322+R323</f>
        <v>0</v>
      </c>
      <c r="S318" s="116" t="s">
        <v>54</v>
      </c>
      <c r="T318" s="24">
        <f>T319+T320+T321+T322+T323</f>
        <v>0</v>
      </c>
      <c r="U318" s="24">
        <f>U319+U320+U321+U322+U323</f>
        <v>0</v>
      </c>
      <c r="V318" s="116" t="s">
        <v>54</v>
      </c>
      <c r="W318" s="112">
        <f>(U318/U$179)*100</f>
        <v>0</v>
      </c>
      <c r="X318" s="13">
        <f>X319+X320+X321+X322+X323</f>
        <v>0</v>
      </c>
      <c r="Y318" s="13">
        <f>Y319+Y320+Y321+Y322+Y323</f>
        <v>0</v>
      </c>
      <c r="Z318" s="116" t="s">
        <v>54</v>
      </c>
      <c r="AA318" s="13">
        <f>AA319+AA320+AA321+AA322+AA323</f>
        <v>30.537587</v>
      </c>
      <c r="AB318" s="13">
        <f>AB319+AB320+AB321+AB322+AB323</f>
        <v>0</v>
      </c>
      <c r="AC318" s="111">
        <f>((AB318-AA318)/AA318)*100</f>
        <v>-100</v>
      </c>
      <c r="AD318" s="112">
        <f>(AB318/AB$179)*100</f>
        <v>0</v>
      </c>
    </row>
    <row r="319" spans="1:30" ht="12.75">
      <c r="A319" s="5"/>
      <c r="B319" s="8" t="s">
        <v>3</v>
      </c>
      <c r="C319" s="17">
        <v>0</v>
      </c>
      <c r="D319" s="17">
        <v>0</v>
      </c>
      <c r="E319" s="115" t="s">
        <v>54</v>
      </c>
      <c r="F319" s="17">
        <v>1.9015874</v>
      </c>
      <c r="G319" s="17">
        <v>0</v>
      </c>
      <c r="H319" s="113">
        <f>((G319-F319)/F319)*100</f>
        <v>-100</v>
      </c>
      <c r="I319" s="114">
        <f>(G319/G$180)*100</f>
        <v>0</v>
      </c>
      <c r="J319" s="104">
        <v>0</v>
      </c>
      <c r="K319" s="104">
        <v>0</v>
      </c>
      <c r="L319" s="115" t="s">
        <v>54</v>
      </c>
      <c r="M319" s="104">
        <v>366</v>
      </c>
      <c r="N319" s="104">
        <v>0</v>
      </c>
      <c r="O319" s="113">
        <f>((N319-M319)/M319)*100</f>
        <v>-100</v>
      </c>
      <c r="P319" s="114">
        <f>(N319/N$180)*100</f>
        <v>0</v>
      </c>
      <c r="Q319" s="104">
        <v>0</v>
      </c>
      <c r="R319" s="104">
        <v>0</v>
      </c>
      <c r="S319" s="115" t="s">
        <v>54</v>
      </c>
      <c r="T319" s="104">
        <v>0</v>
      </c>
      <c r="U319" s="104">
        <v>0</v>
      </c>
      <c r="V319" s="115" t="s">
        <v>54</v>
      </c>
      <c r="W319" s="115" t="s">
        <v>54</v>
      </c>
      <c r="X319" s="17">
        <v>0</v>
      </c>
      <c r="Y319" s="17">
        <v>0</v>
      </c>
      <c r="Z319" s="115" t="s">
        <v>54</v>
      </c>
      <c r="AA319" s="17">
        <v>4.6540870000000005</v>
      </c>
      <c r="AB319" s="17">
        <v>0</v>
      </c>
      <c r="AC319" s="113">
        <f>((AB319-AA319)/AA319)*100</f>
        <v>-100</v>
      </c>
      <c r="AD319" s="114">
        <f>(AB319/AB$180)*100</f>
        <v>0</v>
      </c>
    </row>
    <row r="320" spans="1:30" ht="12.75">
      <c r="A320" s="5"/>
      <c r="B320" s="8" t="s">
        <v>4</v>
      </c>
      <c r="C320" s="17">
        <v>0.069984</v>
      </c>
      <c r="D320" s="17">
        <v>0</v>
      </c>
      <c r="E320" s="113">
        <f>((D320-C320)/C320)*100</f>
        <v>-100</v>
      </c>
      <c r="F320" s="17">
        <v>2.3611179000000004</v>
      </c>
      <c r="G320" s="17">
        <v>1.1999999999999999E-05</v>
      </c>
      <c r="H320" s="113">
        <f>((G320-F320)/F320)*100</f>
        <v>-99.99949176616721</v>
      </c>
      <c r="I320" s="114">
        <f>(G320/G$181)*100</f>
        <v>1.8177439813841272E-08</v>
      </c>
      <c r="J320" s="104">
        <v>0</v>
      </c>
      <c r="K320" s="104">
        <v>0</v>
      </c>
      <c r="L320" s="115" t="s">
        <v>54</v>
      </c>
      <c r="M320" s="104">
        <v>1256</v>
      </c>
      <c r="N320" s="104">
        <v>0</v>
      </c>
      <c r="O320" s="113">
        <f>((N320-M320)/M320)*100</f>
        <v>-100</v>
      </c>
      <c r="P320" s="114">
        <f>(N320/N$181)*100</f>
        <v>0</v>
      </c>
      <c r="Q320" s="104">
        <v>0</v>
      </c>
      <c r="R320" s="104">
        <v>0</v>
      </c>
      <c r="S320" s="115" t="s">
        <v>54</v>
      </c>
      <c r="T320" s="104">
        <v>0</v>
      </c>
      <c r="U320" s="104">
        <v>0</v>
      </c>
      <c r="V320" s="115" t="s">
        <v>54</v>
      </c>
      <c r="W320" s="115" t="s">
        <v>54</v>
      </c>
      <c r="X320" s="17">
        <v>0</v>
      </c>
      <c r="Y320" s="17">
        <v>0</v>
      </c>
      <c r="Z320" s="115" t="s">
        <v>54</v>
      </c>
      <c r="AA320" s="17">
        <v>25.883499999999998</v>
      </c>
      <c r="AB320" s="17">
        <v>0</v>
      </c>
      <c r="AC320" s="113">
        <f>((AB320-AA320)/AA320)*100</f>
        <v>-100</v>
      </c>
      <c r="AD320" s="114">
        <f>(AB320/AB$181)*100</f>
        <v>0</v>
      </c>
    </row>
    <row r="321" spans="1:30" ht="12.75">
      <c r="A321" s="5"/>
      <c r="B321" s="8" t="s">
        <v>5</v>
      </c>
      <c r="C321" s="17">
        <v>0</v>
      </c>
      <c r="D321" s="17">
        <v>0</v>
      </c>
      <c r="E321" s="115" t="s">
        <v>54</v>
      </c>
      <c r="F321" s="17">
        <v>0</v>
      </c>
      <c r="G321" s="17">
        <v>0</v>
      </c>
      <c r="H321" s="115" t="s">
        <v>54</v>
      </c>
      <c r="I321" s="114">
        <f>(G321/G$182)*100</f>
        <v>0</v>
      </c>
      <c r="J321" s="104">
        <v>0</v>
      </c>
      <c r="K321" s="104">
        <v>0</v>
      </c>
      <c r="L321" s="115" t="s">
        <v>54</v>
      </c>
      <c r="M321" s="104">
        <v>0</v>
      </c>
      <c r="N321" s="104">
        <v>0</v>
      </c>
      <c r="O321" s="115" t="s">
        <v>54</v>
      </c>
      <c r="P321" s="114">
        <f>(N321/N$182)*100</f>
        <v>0</v>
      </c>
      <c r="Q321" s="104">
        <v>0</v>
      </c>
      <c r="R321" s="104">
        <v>0</v>
      </c>
      <c r="S321" s="115" t="s">
        <v>54</v>
      </c>
      <c r="T321" s="104">
        <v>0</v>
      </c>
      <c r="U321" s="104">
        <v>0</v>
      </c>
      <c r="V321" s="115" t="s">
        <v>54</v>
      </c>
      <c r="W321" s="114">
        <f>(U321/U$182)*100</f>
        <v>0</v>
      </c>
      <c r="X321" s="17">
        <v>0</v>
      </c>
      <c r="Y321" s="17">
        <v>0</v>
      </c>
      <c r="Z321" s="115" t="s">
        <v>54</v>
      </c>
      <c r="AA321" s="17">
        <v>0</v>
      </c>
      <c r="AB321" s="17">
        <v>0</v>
      </c>
      <c r="AC321" s="115" t="s">
        <v>54</v>
      </c>
      <c r="AD321" s="114">
        <f>(AB321/AB$182)*100</f>
        <v>0</v>
      </c>
    </row>
    <row r="322" spans="1:30" ht="12.75">
      <c r="A322" s="5"/>
      <c r="B322" s="8" t="s">
        <v>6</v>
      </c>
      <c r="C322" s="17">
        <v>0</v>
      </c>
      <c r="D322" s="17">
        <v>0</v>
      </c>
      <c r="E322" s="115" t="s">
        <v>54</v>
      </c>
      <c r="F322" s="17">
        <v>0</v>
      </c>
      <c r="G322" s="17">
        <v>0</v>
      </c>
      <c r="H322" s="115" t="s">
        <v>54</v>
      </c>
      <c r="I322" s="114">
        <f>(G322/G$183)*100</f>
        <v>0</v>
      </c>
      <c r="J322" s="104">
        <v>0</v>
      </c>
      <c r="K322" s="104">
        <v>0</v>
      </c>
      <c r="L322" s="115" t="s">
        <v>54</v>
      </c>
      <c r="M322" s="104">
        <v>0</v>
      </c>
      <c r="N322" s="104">
        <v>0</v>
      </c>
      <c r="O322" s="115" t="s">
        <v>54</v>
      </c>
      <c r="P322" s="114">
        <f>(N322/N$183)*100</f>
        <v>0</v>
      </c>
      <c r="Q322" s="104">
        <v>0</v>
      </c>
      <c r="R322" s="104">
        <v>0</v>
      </c>
      <c r="S322" s="115" t="s">
        <v>54</v>
      </c>
      <c r="T322" s="104">
        <v>0</v>
      </c>
      <c r="U322" s="104">
        <v>0</v>
      </c>
      <c r="V322" s="115" t="s">
        <v>54</v>
      </c>
      <c r="W322" s="114">
        <f>(U322/U$183)*100</f>
        <v>0</v>
      </c>
      <c r="X322" s="17">
        <v>0</v>
      </c>
      <c r="Y322" s="17">
        <v>0</v>
      </c>
      <c r="Z322" s="115" t="s">
        <v>54</v>
      </c>
      <c r="AA322" s="17">
        <v>0</v>
      </c>
      <c r="AB322" s="17">
        <v>0</v>
      </c>
      <c r="AC322" s="115" t="s">
        <v>54</v>
      </c>
      <c r="AD322" s="114">
        <f>(AB322/AB$183)*100</f>
        <v>0</v>
      </c>
    </row>
    <row r="323" spans="1:30" ht="12.75">
      <c r="A323" s="5"/>
      <c r="B323" s="27" t="s">
        <v>25</v>
      </c>
      <c r="C323" s="17">
        <v>0</v>
      </c>
      <c r="D323" s="17">
        <v>0</v>
      </c>
      <c r="E323" s="115" t="s">
        <v>54</v>
      </c>
      <c r="F323" s="17">
        <v>0</v>
      </c>
      <c r="G323" s="17">
        <v>0</v>
      </c>
      <c r="H323" s="115" t="s">
        <v>54</v>
      </c>
      <c r="I323" s="114">
        <f>(G323/G$184)*100</f>
        <v>0</v>
      </c>
      <c r="J323" s="104">
        <v>0</v>
      </c>
      <c r="K323" s="104">
        <v>0</v>
      </c>
      <c r="L323" s="115" t="s">
        <v>54</v>
      </c>
      <c r="M323" s="104">
        <v>0</v>
      </c>
      <c r="N323" s="104">
        <v>0</v>
      </c>
      <c r="O323" s="115" t="s">
        <v>54</v>
      </c>
      <c r="P323" s="114">
        <f>(N323/N$184)*100</f>
        <v>0</v>
      </c>
      <c r="Q323" s="104">
        <v>0</v>
      </c>
      <c r="R323" s="104">
        <v>0</v>
      </c>
      <c r="S323" s="115" t="s">
        <v>54</v>
      </c>
      <c r="T323" s="104">
        <v>0</v>
      </c>
      <c r="U323" s="104">
        <v>0</v>
      </c>
      <c r="V323" s="115" t="s">
        <v>54</v>
      </c>
      <c r="W323" s="114">
        <f>(U323/U$184)*100</f>
        <v>0</v>
      </c>
      <c r="X323" s="17">
        <v>0</v>
      </c>
      <c r="Y323" s="17">
        <v>0</v>
      </c>
      <c r="Z323" s="115" t="s">
        <v>54</v>
      </c>
      <c r="AA323" s="17">
        <v>0</v>
      </c>
      <c r="AB323" s="17">
        <v>0</v>
      </c>
      <c r="AC323" s="115" t="s">
        <v>54</v>
      </c>
      <c r="AD323" s="114">
        <f>(AB323/AB$184)*100</f>
        <v>0</v>
      </c>
    </row>
    <row r="324" spans="1:30" ht="12.75">
      <c r="A324" s="5"/>
      <c r="B324" s="27"/>
      <c r="C324" s="17"/>
      <c r="D324" s="17"/>
      <c r="E324" s="113"/>
      <c r="F324" s="17"/>
      <c r="G324" s="17"/>
      <c r="H324" s="113"/>
      <c r="I324" s="114"/>
      <c r="J324" s="104"/>
      <c r="K324" s="104"/>
      <c r="L324" s="113"/>
      <c r="M324" s="104"/>
      <c r="N324" s="104"/>
      <c r="O324" s="113"/>
      <c r="P324" s="114"/>
      <c r="Q324" s="104"/>
      <c r="R324" s="104"/>
      <c r="S324" s="113"/>
      <c r="T324" s="104"/>
      <c r="U324" s="104"/>
      <c r="V324" s="113"/>
      <c r="W324" s="114"/>
      <c r="X324" s="17"/>
      <c r="Y324" s="17"/>
      <c r="Z324" s="113"/>
      <c r="AA324" s="17"/>
      <c r="AB324" s="17"/>
      <c r="AC324" s="113"/>
      <c r="AD324" s="114"/>
    </row>
    <row r="325" spans="1:30" ht="15">
      <c r="A325" s="21">
        <v>20</v>
      </c>
      <c r="B325" s="6" t="s">
        <v>7</v>
      </c>
      <c r="C325" s="13">
        <f>C326+C327+C328+C329+C330</f>
        <v>1761.9438196560088</v>
      </c>
      <c r="D325" s="13">
        <f>D326+D327+D328+D329+D330</f>
        <v>1922.7423745490041</v>
      </c>
      <c r="E325" s="111">
        <f aca="true" t="shared" si="310" ref="E325:E330">((D325-C325)/C325)*100</f>
        <v>9.126202158045462</v>
      </c>
      <c r="F325" s="13">
        <f>F326+F327+F328+F329+F330</f>
        <v>10965.285823341987</v>
      </c>
      <c r="G325" s="13">
        <f>G326+G327+G328+G329+G330</f>
        <v>13792.02948365901</v>
      </c>
      <c r="H325" s="111">
        <f aca="true" t="shared" si="311" ref="H325:H330">((G325-F325)/F325)*100</f>
        <v>25.77902396579291</v>
      </c>
      <c r="I325" s="112">
        <f>(G325/G$179)*100</f>
        <v>6.424673078476076</v>
      </c>
      <c r="J325" s="24">
        <f>J326+J327+J328+J329+J330</f>
        <v>200247</v>
      </c>
      <c r="K325" s="24">
        <f>K326+K327+K328+K329+K330</f>
        <v>214298</v>
      </c>
      <c r="L325" s="111">
        <f aca="true" t="shared" si="312" ref="L325:L330">((K325-J325)/J325)*100</f>
        <v>7.016834209750958</v>
      </c>
      <c r="M325" s="24">
        <f>M326+M327+M328+M329+M330</f>
        <v>1428457</v>
      </c>
      <c r="N325" s="24">
        <f>N326+N327+N328+N329+N330</f>
        <v>1526144</v>
      </c>
      <c r="O325" s="111">
        <f aca="true" t="shared" si="313" ref="O325:O330">((N325-M325)/M325)*100</f>
        <v>6.838637774885768</v>
      </c>
      <c r="P325" s="112">
        <f>(N325/N$179)*100</f>
        <v>5.319834081455916</v>
      </c>
      <c r="Q325" s="24">
        <f>Q326+Q327+Q328+Q329+Q330</f>
        <v>919522</v>
      </c>
      <c r="R325" s="24">
        <f>R326+R327+R328+R329+R330</f>
        <v>632058</v>
      </c>
      <c r="S325" s="111">
        <f aca="true" t="shared" si="314" ref="S325:S330">((R325-Q325)/Q325)*100</f>
        <v>-31.262329775687803</v>
      </c>
      <c r="T325" s="24">
        <f>T326+T327+T328+T329+T330</f>
        <v>4530335</v>
      </c>
      <c r="U325" s="24">
        <f>U326+U327+U328+U329+U330</f>
        <v>3851828</v>
      </c>
      <c r="V325" s="111">
        <f aca="true" t="shared" si="315" ref="V325:V330">((U325-T325)/T325)*100</f>
        <v>-14.976971901636412</v>
      </c>
      <c r="W325" s="112">
        <f>(U325/U$179)*100</f>
        <v>1.7145677009014788</v>
      </c>
      <c r="X325" s="13">
        <f>X326+X327+X328+X329+X330</f>
        <v>29408.61212099999</v>
      </c>
      <c r="Y325" s="13">
        <f>Y326+Y327+Y328+Y329+Y330</f>
        <v>44610.332985</v>
      </c>
      <c r="Z325" s="111">
        <f aca="true" t="shared" si="316" ref="Z325:Z330">((Y325-X325)/X325)*100</f>
        <v>51.69139162859312</v>
      </c>
      <c r="AA325" s="13">
        <f>AA326+AA327+AA328+AA329+AA330</f>
        <v>281987.92831</v>
      </c>
      <c r="AB325" s="13">
        <f>AB326+AB327+AB328+AB329+AB330</f>
        <v>341437.47207099997</v>
      </c>
      <c r="AC325" s="111">
        <f aca="true" t="shared" si="317" ref="AC325:AC330">((AB325-AA325)/AA325)*100</f>
        <v>21.082300975538516</v>
      </c>
      <c r="AD325" s="112">
        <f>(AB325/AB$179)*100</f>
        <v>7.878947947361081</v>
      </c>
    </row>
    <row r="326" spans="1:30" ht="12.75">
      <c r="A326" s="9"/>
      <c r="B326" s="8" t="s">
        <v>3</v>
      </c>
      <c r="C326" s="17">
        <v>89.42508643100004</v>
      </c>
      <c r="D326" s="17">
        <v>92.27567559499998</v>
      </c>
      <c r="E326" s="113">
        <f t="shared" si="310"/>
        <v>3.187683990889338</v>
      </c>
      <c r="F326" s="17">
        <v>687.3429124599998</v>
      </c>
      <c r="G326" s="17">
        <v>757.206036987</v>
      </c>
      <c r="H326" s="113">
        <f t="shared" si="311"/>
        <v>10.164231457186359</v>
      </c>
      <c r="I326" s="114">
        <f>(G326/G$180)*100</f>
        <v>2.3911285938083107</v>
      </c>
      <c r="J326" s="104">
        <v>3473</v>
      </c>
      <c r="K326" s="104">
        <v>2907</v>
      </c>
      <c r="L326" s="113">
        <f t="shared" si="312"/>
        <v>-16.29714943852577</v>
      </c>
      <c r="M326" s="104">
        <v>21841</v>
      </c>
      <c r="N326" s="104">
        <v>19939</v>
      </c>
      <c r="O326" s="113">
        <f t="shared" si="313"/>
        <v>-8.708392472872122</v>
      </c>
      <c r="P326" s="114">
        <f>(N326/N$180)*100</f>
        <v>1.437058509377025</v>
      </c>
      <c r="Q326" s="104">
        <v>0</v>
      </c>
      <c r="R326" s="104">
        <v>0</v>
      </c>
      <c r="S326" s="115" t="s">
        <v>54</v>
      </c>
      <c r="T326" s="104">
        <v>0</v>
      </c>
      <c r="U326" s="104">
        <v>0</v>
      </c>
      <c r="V326" s="115" t="s">
        <v>54</v>
      </c>
      <c r="W326" s="115" t="s">
        <v>54</v>
      </c>
      <c r="X326" s="17">
        <v>112.943875</v>
      </c>
      <c r="Y326" s="17">
        <v>150.11754</v>
      </c>
      <c r="Z326" s="113">
        <f t="shared" si="316"/>
        <v>32.91339614476658</v>
      </c>
      <c r="AA326" s="17">
        <v>889.3059470000001</v>
      </c>
      <c r="AB326" s="17">
        <v>964.817922</v>
      </c>
      <c r="AC326" s="113">
        <f t="shared" si="317"/>
        <v>8.491113238895261</v>
      </c>
      <c r="AD326" s="114">
        <f>(AB326/AB$180)*100</f>
        <v>2.72261704279715</v>
      </c>
    </row>
    <row r="327" spans="1:30" ht="12.75">
      <c r="A327" s="9"/>
      <c r="B327" s="8" t="s">
        <v>4</v>
      </c>
      <c r="C327" s="17">
        <v>912.9069647150085</v>
      </c>
      <c r="D327" s="17">
        <v>1175.0574078290038</v>
      </c>
      <c r="E327" s="113">
        <f t="shared" si="310"/>
        <v>28.716008667524346</v>
      </c>
      <c r="F327" s="17">
        <v>7718.589367054985</v>
      </c>
      <c r="G327" s="17">
        <v>8879.01942542301</v>
      </c>
      <c r="H327" s="113">
        <f t="shared" si="311"/>
        <v>15.034224560786361</v>
      </c>
      <c r="I327" s="114">
        <f>(G327/G$181)*100</f>
        <v>13.449820100962858</v>
      </c>
      <c r="J327" s="104">
        <v>196566</v>
      </c>
      <c r="K327" s="104">
        <v>211302</v>
      </c>
      <c r="L327" s="113">
        <f t="shared" si="312"/>
        <v>7.496718659381582</v>
      </c>
      <c r="M327" s="104">
        <v>1405193</v>
      </c>
      <c r="N327" s="104">
        <v>1505500</v>
      </c>
      <c r="O327" s="113">
        <f t="shared" si="313"/>
        <v>7.138307691541304</v>
      </c>
      <c r="P327" s="114">
        <f>(N327/N$181)*100</f>
        <v>5.52198857316987</v>
      </c>
      <c r="Q327" s="104">
        <v>0</v>
      </c>
      <c r="R327" s="104">
        <v>0</v>
      </c>
      <c r="S327" s="115" t="s">
        <v>54</v>
      </c>
      <c r="T327" s="104">
        <v>0</v>
      </c>
      <c r="U327" s="104">
        <v>0</v>
      </c>
      <c r="V327" s="115" t="s">
        <v>54</v>
      </c>
      <c r="W327" s="115" t="s">
        <v>54</v>
      </c>
      <c r="X327" s="17">
        <v>14207.534526999998</v>
      </c>
      <c r="Y327" s="17">
        <v>18678.384845999997</v>
      </c>
      <c r="Z327" s="113">
        <f t="shared" si="316"/>
        <v>31.468164377877073</v>
      </c>
      <c r="AA327" s="17">
        <v>94021.59628499999</v>
      </c>
      <c r="AB327" s="17">
        <v>125722.66706600001</v>
      </c>
      <c r="AC327" s="113">
        <f t="shared" si="317"/>
        <v>33.71679702704382</v>
      </c>
      <c r="AD327" s="114">
        <f>(AB327/AB$181)*100</f>
        <v>7.334131511139535</v>
      </c>
    </row>
    <row r="328" spans="1:30" ht="12.75">
      <c r="A328" s="9"/>
      <c r="B328" s="8" t="s">
        <v>5</v>
      </c>
      <c r="C328" s="17">
        <v>709.2128921130002</v>
      </c>
      <c r="D328" s="17">
        <v>629.8775791920004</v>
      </c>
      <c r="E328" s="113">
        <f t="shared" si="310"/>
        <v>-11.18638899592354</v>
      </c>
      <c r="F328" s="17">
        <v>2139.432429242</v>
      </c>
      <c r="G328" s="17">
        <v>3977.54887091</v>
      </c>
      <c r="H328" s="113">
        <f t="shared" si="311"/>
        <v>85.91607832733673</v>
      </c>
      <c r="I328" s="114">
        <f>(G328/G$182)*100</f>
        <v>3.669030296171357</v>
      </c>
      <c r="J328" s="104">
        <v>12</v>
      </c>
      <c r="K328" s="104">
        <v>8</v>
      </c>
      <c r="L328" s="113">
        <f t="shared" si="312"/>
        <v>-33.33333333333333</v>
      </c>
      <c r="M328" s="104">
        <v>104</v>
      </c>
      <c r="N328" s="104">
        <v>90</v>
      </c>
      <c r="O328" s="113">
        <f t="shared" si="313"/>
        <v>-13.461538461538462</v>
      </c>
      <c r="P328" s="114">
        <f>(N328/N$182)*100</f>
        <v>5.205320994794679</v>
      </c>
      <c r="Q328" s="104">
        <v>41691</v>
      </c>
      <c r="R328" s="104">
        <v>42374</v>
      </c>
      <c r="S328" s="113">
        <f t="shared" si="314"/>
        <v>1.6382432659326953</v>
      </c>
      <c r="T328" s="104">
        <v>213226</v>
      </c>
      <c r="U328" s="104">
        <v>358636</v>
      </c>
      <c r="V328" s="113">
        <f t="shared" si="315"/>
        <v>68.19524823426786</v>
      </c>
      <c r="W328" s="114">
        <f>(U328/U$182)*100</f>
        <v>0.35179346926945204</v>
      </c>
      <c r="X328" s="17">
        <v>3282.758355999998</v>
      </c>
      <c r="Y328" s="17">
        <v>6441.987160000001</v>
      </c>
      <c r="Z328" s="113">
        <f t="shared" si="316"/>
        <v>96.23701964616991</v>
      </c>
      <c r="AA328" s="17">
        <v>10171.095995</v>
      </c>
      <c r="AB328" s="17">
        <v>42006.072457999995</v>
      </c>
      <c r="AC328" s="113">
        <f t="shared" si="317"/>
        <v>312.9945531794187</v>
      </c>
      <c r="AD328" s="114">
        <f>(AB328/AB$182)*100</f>
        <v>4.730055622699099</v>
      </c>
    </row>
    <row r="329" spans="1:30" ht="12.75">
      <c r="A329" s="9"/>
      <c r="B329" s="8" t="s">
        <v>6</v>
      </c>
      <c r="C329" s="17">
        <v>30.690397364000077</v>
      </c>
      <c r="D329" s="17">
        <v>11.460929336000003</v>
      </c>
      <c r="E329" s="113">
        <f t="shared" si="310"/>
        <v>-62.65630190424414</v>
      </c>
      <c r="F329" s="17">
        <v>217.9105495679999</v>
      </c>
      <c r="G329" s="17">
        <v>36.341111264</v>
      </c>
      <c r="H329" s="113">
        <f t="shared" si="311"/>
        <v>-83.3229224853753</v>
      </c>
      <c r="I329" s="114">
        <f>(G329/G$183)*100</f>
        <v>0.9403938060859633</v>
      </c>
      <c r="J329" s="104">
        <v>9</v>
      </c>
      <c r="K329" s="104">
        <v>0</v>
      </c>
      <c r="L329" s="113">
        <f t="shared" si="312"/>
        <v>-100</v>
      </c>
      <c r="M329" s="104">
        <v>26</v>
      </c>
      <c r="N329" s="104">
        <v>2</v>
      </c>
      <c r="O329" s="113">
        <f t="shared" si="313"/>
        <v>-92.3076923076923</v>
      </c>
      <c r="P329" s="114">
        <f>(N329/N$183)*100</f>
        <v>0.052882072977260705</v>
      </c>
      <c r="Q329" s="104">
        <v>168815</v>
      </c>
      <c r="R329" s="104">
        <v>25331</v>
      </c>
      <c r="S329" s="113">
        <f t="shared" si="314"/>
        <v>-84.99481681130231</v>
      </c>
      <c r="T329" s="104">
        <v>379081</v>
      </c>
      <c r="U329" s="104">
        <v>70936</v>
      </c>
      <c r="V329" s="113">
        <f t="shared" si="315"/>
        <v>-81.28737657651003</v>
      </c>
      <c r="W329" s="114">
        <f>(U329/U$183)*100</f>
        <v>0.8625486381322958</v>
      </c>
      <c r="X329" s="17">
        <v>2240.949363</v>
      </c>
      <c r="Y329" s="17">
        <v>6.1965390000000005</v>
      </c>
      <c r="Z329" s="113">
        <f t="shared" si="316"/>
        <v>-99.72348598757695</v>
      </c>
      <c r="AA329" s="17">
        <v>29353.537083</v>
      </c>
      <c r="AB329" s="17">
        <v>73.738525</v>
      </c>
      <c r="AC329" s="113">
        <f t="shared" si="317"/>
        <v>-99.74879168806302</v>
      </c>
      <c r="AD329" s="114">
        <f>(AB329/AB$183)*100</f>
        <v>0.05864941490802542</v>
      </c>
    </row>
    <row r="330" spans="1:30" ht="12.75">
      <c r="A330" s="9"/>
      <c r="B330" s="27" t="s">
        <v>25</v>
      </c>
      <c r="C330" s="17">
        <v>19.708479032999982</v>
      </c>
      <c r="D330" s="17">
        <v>14.070782597000036</v>
      </c>
      <c r="E330" s="113">
        <f t="shared" si="310"/>
        <v>-28.60543640409875</v>
      </c>
      <c r="F330" s="17">
        <v>202.01056501699995</v>
      </c>
      <c r="G330" s="17">
        <v>141.914039075</v>
      </c>
      <c r="H330" s="113">
        <f t="shared" si="311"/>
        <v>-29.749199472286307</v>
      </c>
      <c r="I330" s="114">
        <f>(G330/G$184)*100</f>
        <v>3.0088992103163266</v>
      </c>
      <c r="J330" s="104">
        <v>187</v>
      </c>
      <c r="K330" s="104">
        <v>81</v>
      </c>
      <c r="L330" s="113">
        <f t="shared" si="312"/>
        <v>-56.68449197860963</v>
      </c>
      <c r="M330" s="104">
        <v>1293</v>
      </c>
      <c r="N330" s="104">
        <v>613</v>
      </c>
      <c r="O330" s="113">
        <f t="shared" si="313"/>
        <v>-52.590873936581595</v>
      </c>
      <c r="P330" s="114">
        <f>(N330/N$184)*100</f>
        <v>1.9720122245456009</v>
      </c>
      <c r="Q330" s="104">
        <v>709016</v>
      </c>
      <c r="R330" s="104">
        <v>564353</v>
      </c>
      <c r="S330" s="113">
        <f t="shared" si="314"/>
        <v>-20.40334773827389</v>
      </c>
      <c r="T330" s="104">
        <v>3938028</v>
      </c>
      <c r="U330" s="104">
        <v>3422256</v>
      </c>
      <c r="V330" s="113">
        <f t="shared" si="315"/>
        <v>-13.097215154386916</v>
      </c>
      <c r="W330" s="114">
        <f>(U330/U$184)*100</f>
        <v>2.9892883432563675</v>
      </c>
      <c r="X330" s="17">
        <v>9564.425999999996</v>
      </c>
      <c r="Y330" s="17">
        <v>19333.6469</v>
      </c>
      <c r="Z330" s="113">
        <f t="shared" si="316"/>
        <v>102.14121474723112</v>
      </c>
      <c r="AA330" s="17">
        <v>147552.393</v>
      </c>
      <c r="AB330" s="17">
        <v>172670.17609999998</v>
      </c>
      <c r="AC330" s="113">
        <f t="shared" si="317"/>
        <v>17.022958821142243</v>
      </c>
      <c r="AD330" s="114">
        <f>(AB330/AB$184)*100</f>
        <v>10.997427965930472</v>
      </c>
    </row>
    <row r="331" spans="1:30" ht="12.75">
      <c r="A331" s="9"/>
      <c r="B331" s="27"/>
      <c r="C331" s="17"/>
      <c r="D331" s="17"/>
      <c r="E331" s="113"/>
      <c r="F331" s="17"/>
      <c r="G331" s="17"/>
      <c r="H331" s="113"/>
      <c r="I331" s="114"/>
      <c r="J331" s="104"/>
      <c r="K331" s="104"/>
      <c r="L331" s="113"/>
      <c r="M331" s="104"/>
      <c r="N331" s="104"/>
      <c r="O331" s="113"/>
      <c r="P331" s="114"/>
      <c r="Q331" s="104"/>
      <c r="R331" s="104"/>
      <c r="S331" s="113"/>
      <c r="T331" s="104"/>
      <c r="U331" s="104"/>
      <c r="V331" s="113"/>
      <c r="W331" s="114"/>
      <c r="X331" s="17"/>
      <c r="Y331" s="17"/>
      <c r="Z331" s="113"/>
      <c r="AA331" s="17"/>
      <c r="AB331" s="17"/>
      <c r="AC331" s="113"/>
      <c r="AD331" s="114"/>
    </row>
    <row r="332" spans="1:30" ht="15">
      <c r="A332" s="21">
        <v>21</v>
      </c>
      <c r="B332" s="6" t="s">
        <v>13</v>
      </c>
      <c r="C332" s="13">
        <f>C333+C334+C335+C336+C337</f>
        <v>142.59208695856546</v>
      </c>
      <c r="D332" s="13">
        <f>D333+D334+D335+D336+D337</f>
        <v>160.2861237868191</v>
      </c>
      <c r="E332" s="111">
        <f aca="true" t="shared" si="318" ref="E332:E337">((D332-C332)/C332)*100</f>
        <v>12.40884905022478</v>
      </c>
      <c r="F332" s="13">
        <f>F333+F334+F335+F336+F337</f>
        <v>815.91632277537</v>
      </c>
      <c r="G332" s="13">
        <f>G333+G334+G335+G336+G337</f>
        <v>822.7211749226843</v>
      </c>
      <c r="H332" s="111">
        <f aca="true" t="shared" si="319" ref="H332:H337">((G332-F332)/F332)*100</f>
        <v>0.8340134836581531</v>
      </c>
      <c r="I332" s="112">
        <f>(G332/G$179)*100</f>
        <v>0.38324414763473097</v>
      </c>
      <c r="J332" s="24">
        <f>J333+J334+J335+J336+J337</f>
        <v>45772</v>
      </c>
      <c r="K332" s="24">
        <f>K333+K334+K335+K336+K337</f>
        <v>52334</v>
      </c>
      <c r="L332" s="111">
        <f aca="true" t="shared" si="320" ref="L332:L337">((K332-J332)/J332)*100</f>
        <v>14.336275452241546</v>
      </c>
      <c r="M332" s="24">
        <f>M333+M334+M335+M336+M337</f>
        <v>247183</v>
      </c>
      <c r="N332" s="24">
        <f>N333+N334+N335+N336+N337</f>
        <v>276483</v>
      </c>
      <c r="O332" s="111">
        <f aca="true" t="shared" si="321" ref="O332:O337">((N332-M332)/M332)*100</f>
        <v>11.853565981479308</v>
      </c>
      <c r="P332" s="112">
        <f>(N332/N$179)*100</f>
        <v>0.9637646816703902</v>
      </c>
      <c r="Q332" s="24">
        <f>Q333+Q334+Q335+Q336+Q337</f>
        <v>722191</v>
      </c>
      <c r="R332" s="24">
        <f>R333+R334+R335+R336+R337</f>
        <v>561171</v>
      </c>
      <c r="S332" s="111">
        <f aca="true" t="shared" si="322" ref="S332:S337">((R332-Q332)/Q332)*100</f>
        <v>-22.296040798071424</v>
      </c>
      <c r="T332" s="24">
        <f>T333+T334+T335+T336+T337</f>
        <v>6394352</v>
      </c>
      <c r="U332" s="24">
        <f>U333+U334+U335+U336+U337</f>
        <v>4341229</v>
      </c>
      <c r="V332" s="111">
        <f aca="true" t="shared" si="323" ref="V332:V337">((U332-T332)/T332)*100</f>
        <v>-32.10838252257617</v>
      </c>
      <c r="W332" s="112">
        <f>(U332/U$179)*100</f>
        <v>1.9324152131447263</v>
      </c>
      <c r="X332" s="13">
        <f>X333+X334+X335+X336+X337</f>
        <v>9047.728635700001</v>
      </c>
      <c r="Y332" s="13">
        <f>Y333+Y334+Y335+Y336+Y337</f>
        <v>7987.336793299999</v>
      </c>
      <c r="Z332" s="111">
        <f aca="true" t="shared" si="324" ref="Z332:Z337">((Y332-X332)/X332)*100</f>
        <v>-11.719978406690599</v>
      </c>
      <c r="AA332" s="13">
        <f>AA333+AA334+AA335+AA336+AA337</f>
        <v>70393.8234925</v>
      </c>
      <c r="AB332" s="13">
        <f>AB333+AB334+AB335+AB336+AB337</f>
        <v>54206.68715024999</v>
      </c>
      <c r="AC332" s="111">
        <f aca="true" t="shared" si="325" ref="AC332:AC337">((AB332-AA332)/AA332)*100</f>
        <v>-22.995108859195067</v>
      </c>
      <c r="AD332" s="112">
        <f>(AB332/AB$179)*100</f>
        <v>1.25086348567768</v>
      </c>
    </row>
    <row r="333" spans="1:30" ht="12.75">
      <c r="A333" s="9"/>
      <c r="B333" s="8" t="s">
        <v>3</v>
      </c>
      <c r="C333" s="17">
        <v>8.881555599999999</v>
      </c>
      <c r="D333" s="17">
        <v>12.464136400000006</v>
      </c>
      <c r="E333" s="113">
        <f t="shared" si="318"/>
        <v>40.33731208078017</v>
      </c>
      <c r="F333" s="17">
        <v>45.7023557</v>
      </c>
      <c r="G333" s="17">
        <v>63.036261100000004</v>
      </c>
      <c r="H333" s="113">
        <f t="shared" si="319"/>
        <v>37.92781604909702</v>
      </c>
      <c r="I333" s="114">
        <f>(G333/G$180)*100</f>
        <v>0.19905785083639563</v>
      </c>
      <c r="J333" s="104">
        <v>398</v>
      </c>
      <c r="K333" s="104">
        <v>676</v>
      </c>
      <c r="L333" s="113">
        <f t="shared" si="320"/>
        <v>69.84924623115577</v>
      </c>
      <c r="M333" s="104">
        <v>2464</v>
      </c>
      <c r="N333" s="104">
        <v>3190</v>
      </c>
      <c r="O333" s="113">
        <f t="shared" si="321"/>
        <v>29.464285714285715</v>
      </c>
      <c r="P333" s="114">
        <f>(N333/N$180)*100</f>
        <v>0.22991206404096037</v>
      </c>
      <c r="Q333" s="104">
        <v>0</v>
      </c>
      <c r="R333" s="104">
        <v>0</v>
      </c>
      <c r="S333" s="115" t="s">
        <v>54</v>
      </c>
      <c r="T333" s="104">
        <v>0</v>
      </c>
      <c r="U333" s="104">
        <v>0</v>
      </c>
      <c r="V333" s="115" t="s">
        <v>54</v>
      </c>
      <c r="W333" s="115" t="s">
        <v>54</v>
      </c>
      <c r="X333" s="17">
        <v>10.849295999999999</v>
      </c>
      <c r="Y333" s="17">
        <v>25.834413000000005</v>
      </c>
      <c r="Z333" s="113">
        <f t="shared" si="324"/>
        <v>138.12063934839648</v>
      </c>
      <c r="AA333" s="17">
        <v>60.852365</v>
      </c>
      <c r="AB333" s="17">
        <v>136.722241</v>
      </c>
      <c r="AC333" s="113">
        <f t="shared" si="325"/>
        <v>124.67859876933296</v>
      </c>
      <c r="AD333" s="114">
        <f>(AB333/AB$180)*100</f>
        <v>0.38581611616872435</v>
      </c>
    </row>
    <row r="334" spans="1:30" ht="12.75">
      <c r="A334" s="9"/>
      <c r="B334" s="8" t="s">
        <v>4</v>
      </c>
      <c r="C334" s="17">
        <v>79.58206264037908</v>
      </c>
      <c r="D334" s="17">
        <v>91.95224566148016</v>
      </c>
      <c r="E334" s="113">
        <f t="shared" si="318"/>
        <v>15.543933658769719</v>
      </c>
      <c r="F334" s="17">
        <v>425.15299845282897</v>
      </c>
      <c r="G334" s="17">
        <v>454.05748785369207</v>
      </c>
      <c r="H334" s="113">
        <f t="shared" si="319"/>
        <v>6.798608855176655</v>
      </c>
      <c r="I334" s="114">
        <f>(G334/G$181)*100</f>
        <v>0.6878002214570378</v>
      </c>
      <c r="J334" s="104">
        <v>45367</v>
      </c>
      <c r="K334" s="104">
        <v>51652</v>
      </c>
      <c r="L334" s="113">
        <f t="shared" si="320"/>
        <v>13.853682191901603</v>
      </c>
      <c r="M334" s="104">
        <v>244593</v>
      </c>
      <c r="N334" s="104">
        <v>273253</v>
      </c>
      <c r="O334" s="113">
        <f t="shared" si="321"/>
        <v>11.717424456137339</v>
      </c>
      <c r="P334" s="114">
        <f>(N334/N$181)*100</f>
        <v>1.0022583484452916</v>
      </c>
      <c r="Q334" s="104">
        <v>0</v>
      </c>
      <c r="R334" s="104">
        <v>0</v>
      </c>
      <c r="S334" s="115" t="s">
        <v>54</v>
      </c>
      <c r="T334" s="104">
        <v>0</v>
      </c>
      <c r="U334" s="104">
        <v>0</v>
      </c>
      <c r="V334" s="115" t="s">
        <v>54</v>
      </c>
      <c r="W334" s="115" t="s">
        <v>54</v>
      </c>
      <c r="X334" s="17">
        <v>1831.2742000000005</v>
      </c>
      <c r="Y334" s="17">
        <v>2445.7014830000007</v>
      </c>
      <c r="Z334" s="113">
        <f t="shared" si="324"/>
        <v>33.551899710048886</v>
      </c>
      <c r="AA334" s="17">
        <v>9572.486</v>
      </c>
      <c r="AB334" s="17">
        <v>12375.4600606</v>
      </c>
      <c r="AC334" s="113">
        <f t="shared" si="325"/>
        <v>29.28156866042948</v>
      </c>
      <c r="AD334" s="114">
        <f>(AB334/AB$181)*100</f>
        <v>0.721932279305272</v>
      </c>
    </row>
    <row r="335" spans="1:30" ht="12.75">
      <c r="A335" s="9"/>
      <c r="B335" s="8" t="s">
        <v>5</v>
      </c>
      <c r="C335" s="17">
        <v>49.547581242186396</v>
      </c>
      <c r="D335" s="17">
        <v>54.058138491338966</v>
      </c>
      <c r="E335" s="113">
        <f t="shared" si="318"/>
        <v>9.103486257190161</v>
      </c>
      <c r="F335" s="17">
        <v>283.74257931844096</v>
      </c>
      <c r="G335" s="17">
        <v>266.3746856721695</v>
      </c>
      <c r="H335" s="113">
        <f t="shared" si="319"/>
        <v>-6.121003653378251</v>
      </c>
      <c r="I335" s="114">
        <f>(G335/G$182)*100</f>
        <v>0.24571333340794704</v>
      </c>
      <c r="J335" s="104">
        <v>5</v>
      </c>
      <c r="K335" s="104">
        <v>5</v>
      </c>
      <c r="L335" s="113">
        <f t="shared" si="320"/>
        <v>0</v>
      </c>
      <c r="M335" s="104">
        <v>14</v>
      </c>
      <c r="N335" s="104">
        <v>12</v>
      </c>
      <c r="O335" s="113">
        <f t="shared" si="321"/>
        <v>-14.285714285714285</v>
      </c>
      <c r="P335" s="114">
        <f>(N335/N$182)*100</f>
        <v>0.6940427993059572</v>
      </c>
      <c r="Q335" s="104">
        <v>359661</v>
      </c>
      <c r="R335" s="104">
        <v>430334</v>
      </c>
      <c r="S335" s="113">
        <f t="shared" si="322"/>
        <v>19.64989253769522</v>
      </c>
      <c r="T335" s="104">
        <v>2210762</v>
      </c>
      <c r="U335" s="104">
        <v>1982028</v>
      </c>
      <c r="V335" s="113">
        <f t="shared" si="323"/>
        <v>-10.34638735422447</v>
      </c>
      <c r="W335" s="114">
        <f>(U335/U$182)*100</f>
        <v>1.9442122550697463</v>
      </c>
      <c r="X335" s="17">
        <v>5773.1403515</v>
      </c>
      <c r="Y335" s="17">
        <v>4357.393721199999</v>
      </c>
      <c r="Z335" s="113">
        <f t="shared" si="324"/>
        <v>-24.52298998641452</v>
      </c>
      <c r="AA335" s="17">
        <v>32985.9578149</v>
      </c>
      <c r="AB335" s="17">
        <v>26579.543196699997</v>
      </c>
      <c r="AC335" s="113">
        <f t="shared" si="325"/>
        <v>-19.421641942760807</v>
      </c>
      <c r="AD335" s="114">
        <f>(AB335/AB$182)*100</f>
        <v>2.9929653116708055</v>
      </c>
    </row>
    <row r="336" spans="1:30" ht="12.75">
      <c r="A336" s="9"/>
      <c r="B336" s="8" t="s">
        <v>6</v>
      </c>
      <c r="C336" s="17">
        <v>0</v>
      </c>
      <c r="D336" s="17">
        <v>0</v>
      </c>
      <c r="E336" s="115" t="s">
        <v>54</v>
      </c>
      <c r="F336" s="17">
        <v>0</v>
      </c>
      <c r="G336" s="17">
        <v>0</v>
      </c>
      <c r="H336" s="115" t="s">
        <v>54</v>
      </c>
      <c r="I336" s="114">
        <f>(G336/G$183)*100</f>
        <v>0</v>
      </c>
      <c r="J336" s="104">
        <v>0</v>
      </c>
      <c r="K336" s="104">
        <v>0</v>
      </c>
      <c r="L336" s="115" t="s">
        <v>54</v>
      </c>
      <c r="M336" s="104">
        <v>0</v>
      </c>
      <c r="N336" s="104">
        <v>0</v>
      </c>
      <c r="O336" s="115" t="s">
        <v>54</v>
      </c>
      <c r="P336" s="114">
        <f>(N336/N$183)*100</f>
        <v>0</v>
      </c>
      <c r="Q336" s="104">
        <v>0</v>
      </c>
      <c r="R336" s="104">
        <v>0</v>
      </c>
      <c r="S336" s="115" t="s">
        <v>54</v>
      </c>
      <c r="T336" s="104">
        <v>0</v>
      </c>
      <c r="U336" s="104">
        <v>0</v>
      </c>
      <c r="V336" s="115" t="s">
        <v>54</v>
      </c>
      <c r="W336" s="114">
        <f>(U336/U$183)*100</f>
        <v>0</v>
      </c>
      <c r="X336" s="17">
        <v>0</v>
      </c>
      <c r="Y336" s="17">
        <v>0</v>
      </c>
      <c r="Z336" s="115" t="s">
        <v>54</v>
      </c>
      <c r="AA336" s="17">
        <v>0</v>
      </c>
      <c r="AB336" s="17">
        <v>0</v>
      </c>
      <c r="AC336" s="115" t="s">
        <v>54</v>
      </c>
      <c r="AD336" s="114">
        <f>(AB336/AB$183)*100</f>
        <v>0</v>
      </c>
    </row>
    <row r="337" spans="1:30" ht="12.75">
      <c r="A337" s="9"/>
      <c r="B337" s="27" t="s">
        <v>25</v>
      </c>
      <c r="C337" s="17">
        <v>4.580887476</v>
      </c>
      <c r="D337" s="17">
        <v>1.811603233999982</v>
      </c>
      <c r="E337" s="113">
        <f t="shared" si="318"/>
        <v>-60.45300733774274</v>
      </c>
      <c r="F337" s="17">
        <v>61.3183893041</v>
      </c>
      <c r="G337" s="17">
        <v>39.25274029682274</v>
      </c>
      <c r="H337" s="113">
        <f t="shared" si="319"/>
        <v>-35.98536957297712</v>
      </c>
      <c r="I337" s="114">
        <f>(G337/G$184)*100</f>
        <v>0.8322470423059644</v>
      </c>
      <c r="J337" s="104">
        <v>2</v>
      </c>
      <c r="K337" s="104">
        <v>1</v>
      </c>
      <c r="L337" s="113">
        <f t="shared" si="320"/>
        <v>-50</v>
      </c>
      <c r="M337" s="104">
        <v>112</v>
      </c>
      <c r="N337" s="104">
        <v>28</v>
      </c>
      <c r="O337" s="113">
        <f t="shared" si="321"/>
        <v>-75</v>
      </c>
      <c r="P337" s="114">
        <f>(N337/N$184)*100</f>
        <v>0.09007559916358372</v>
      </c>
      <c r="Q337" s="104">
        <v>362530</v>
      </c>
      <c r="R337" s="104">
        <v>130837</v>
      </c>
      <c r="S337" s="113">
        <f t="shared" si="322"/>
        <v>-63.91002123962155</v>
      </c>
      <c r="T337" s="104">
        <v>4183590</v>
      </c>
      <c r="U337" s="104">
        <v>2359201</v>
      </c>
      <c r="V337" s="113">
        <f t="shared" si="323"/>
        <v>-43.60821686637553</v>
      </c>
      <c r="W337" s="114">
        <f>(U337/U$184)*100</f>
        <v>2.060726038232898</v>
      </c>
      <c r="X337" s="17">
        <v>1432.4647882000002</v>
      </c>
      <c r="Y337" s="17">
        <v>1158.4071761</v>
      </c>
      <c r="Z337" s="113">
        <f t="shared" si="324"/>
        <v>-19.131891712631496</v>
      </c>
      <c r="AA337" s="17">
        <v>27774.527312600003</v>
      </c>
      <c r="AB337" s="17">
        <v>15114.96165195</v>
      </c>
      <c r="AC337" s="113">
        <f t="shared" si="325"/>
        <v>-45.57976997472411</v>
      </c>
      <c r="AD337" s="114">
        <f>(AB337/AB$184)*100</f>
        <v>0.9626775493577642</v>
      </c>
    </row>
    <row r="338" spans="1:30" ht="12.75">
      <c r="A338" s="9"/>
      <c r="B338" s="27"/>
      <c r="C338" s="17"/>
      <c r="D338" s="17"/>
      <c r="E338" s="113"/>
      <c r="F338" s="17"/>
      <c r="G338" s="17"/>
      <c r="H338" s="113"/>
      <c r="I338" s="114"/>
      <c r="J338" s="104"/>
      <c r="K338" s="104"/>
      <c r="L338" s="113"/>
      <c r="M338" s="104"/>
      <c r="N338" s="104"/>
      <c r="O338" s="113"/>
      <c r="P338" s="114"/>
      <c r="Q338" s="104"/>
      <c r="R338" s="104"/>
      <c r="S338" s="113"/>
      <c r="T338" s="104"/>
      <c r="U338" s="104"/>
      <c r="V338" s="113"/>
      <c r="W338" s="114"/>
      <c r="X338" s="17"/>
      <c r="Y338" s="17"/>
      <c r="Z338" s="113"/>
      <c r="AA338" s="17"/>
      <c r="AB338" s="17"/>
      <c r="AC338" s="113"/>
      <c r="AD338" s="114"/>
    </row>
    <row r="339" spans="1:30" ht="15">
      <c r="A339" s="21">
        <v>22</v>
      </c>
      <c r="B339" s="6" t="s">
        <v>107</v>
      </c>
      <c r="C339" s="13">
        <f>C340+C341+C342+C343+C344</f>
        <v>111.82358283699999</v>
      </c>
      <c r="D339" s="13">
        <f>D340+D341+D342+D343+D344</f>
        <v>129.28828358400003</v>
      </c>
      <c r="E339" s="111">
        <f aca="true" t="shared" si="326" ref="E339:E344">((D339-C339)/C339)*100</f>
        <v>15.61808368495715</v>
      </c>
      <c r="F339" s="13">
        <f>F340+F341+F342+F343+F344</f>
        <v>700.7248894930001</v>
      </c>
      <c r="G339" s="13">
        <f>G340+G341+G342+G343+G344</f>
        <v>676.5096451139999</v>
      </c>
      <c r="H339" s="111">
        <f aca="true" t="shared" si="327" ref="H339:H344">((G339-F339)/F339)*100</f>
        <v>-3.455742009752328</v>
      </c>
      <c r="I339" s="112">
        <f>(G339/G$179)*100</f>
        <v>0.3151351517514474</v>
      </c>
      <c r="J339" s="24">
        <f>J340+J341+J342+J343+J344</f>
        <v>14589</v>
      </c>
      <c r="K339" s="24">
        <f>K340+K341+K342+K343+K344</f>
        <v>14158</v>
      </c>
      <c r="L339" s="111">
        <f aca="true" t="shared" si="328" ref="L339:L344">((K339-J339)/J339)*100</f>
        <v>-2.95428062238673</v>
      </c>
      <c r="M339" s="24">
        <f>M340+M341+M342+M343+M344</f>
        <v>113211</v>
      </c>
      <c r="N339" s="24">
        <f>N340+N341+N342+N343+N344</f>
        <v>96007</v>
      </c>
      <c r="O339" s="111">
        <f aca="true" t="shared" si="329" ref="O339:O344">((N339-M339)/M339)*100</f>
        <v>-15.196403176369788</v>
      </c>
      <c r="P339" s="112">
        <f>(N339/N$179)*100</f>
        <v>0.33466128403239676</v>
      </c>
      <c r="Q339" s="24">
        <f>Q340+Q341+Q342+Q343+Q344</f>
        <v>92942</v>
      </c>
      <c r="R339" s="24">
        <f>R340+R341+R342+R343+R344</f>
        <v>209081</v>
      </c>
      <c r="S339" s="111">
        <f aca="true" t="shared" si="330" ref="S339:S344">((R339-Q339)/Q339)*100</f>
        <v>124.95857631641239</v>
      </c>
      <c r="T339" s="24">
        <f>T340+T341+T342+T343+T344</f>
        <v>420351</v>
      </c>
      <c r="U339" s="24">
        <f>U340+U341+U342+U343+U344</f>
        <v>666509</v>
      </c>
      <c r="V339" s="111">
        <f aca="true" t="shared" si="331" ref="V339:V344">((U339-T339)/T339)*100</f>
        <v>58.560108100135366</v>
      </c>
      <c r="W339" s="112">
        <f>(U339/U$179)*100</f>
        <v>0.2966837573640733</v>
      </c>
      <c r="X339" s="13">
        <f>X340+X341+X342+X343+X344</f>
        <v>3565.3408771</v>
      </c>
      <c r="Y339" s="13">
        <f>Y340+Y341+Y342+Y343+Y344</f>
        <v>5950.727985400001</v>
      </c>
      <c r="Z339" s="111">
        <f aca="true" t="shared" si="332" ref="Z339:Z344">((Y339-X339)/X339)*100</f>
        <v>66.90488204427292</v>
      </c>
      <c r="AA339" s="13">
        <f>AA340+AA341+AA342+AA343+AA344</f>
        <v>25245.194059500005</v>
      </c>
      <c r="AB339" s="13">
        <f>AB340+AB341+AB342+AB343+AB344</f>
        <v>23866.44277</v>
      </c>
      <c r="AC339" s="111">
        <f aca="true" t="shared" si="333" ref="AC339:AC344">((AB339-AA339)/AA339)*100</f>
        <v>-5.461440645892625</v>
      </c>
      <c r="AD339" s="112">
        <f>(AB339/AB$179)*100</f>
        <v>0.5507376186126398</v>
      </c>
    </row>
    <row r="340" spans="1:30" ht="12.75">
      <c r="A340" s="9"/>
      <c r="B340" s="8" t="s">
        <v>3</v>
      </c>
      <c r="C340" s="17">
        <v>5.128212899999999</v>
      </c>
      <c r="D340" s="17">
        <v>6.9722356</v>
      </c>
      <c r="E340" s="113">
        <f t="shared" si="326"/>
        <v>35.95838815506277</v>
      </c>
      <c r="F340" s="17">
        <v>75.88261694</v>
      </c>
      <c r="G340" s="17">
        <v>49.75031368999999</v>
      </c>
      <c r="H340" s="113">
        <f t="shared" si="327"/>
        <v>-34.43779920065578</v>
      </c>
      <c r="I340" s="114">
        <f>(G340/G$180)*100</f>
        <v>0.15710307605106213</v>
      </c>
      <c r="J340" s="104">
        <v>159</v>
      </c>
      <c r="K340" s="104">
        <v>192</v>
      </c>
      <c r="L340" s="113">
        <f t="shared" si="328"/>
        <v>20.754716981132077</v>
      </c>
      <c r="M340" s="104">
        <v>1919</v>
      </c>
      <c r="N340" s="104">
        <v>1410</v>
      </c>
      <c r="O340" s="113">
        <f t="shared" si="329"/>
        <v>-26.52423137050547</v>
      </c>
      <c r="P340" s="114">
        <f>(N340/N$180)*100</f>
        <v>0.10162257376105145</v>
      </c>
      <c r="Q340" s="104">
        <v>0</v>
      </c>
      <c r="R340" s="104">
        <v>0</v>
      </c>
      <c r="S340" s="115" t="s">
        <v>54</v>
      </c>
      <c r="T340" s="104">
        <v>0</v>
      </c>
      <c r="U340" s="104">
        <v>0</v>
      </c>
      <c r="V340" s="115" t="s">
        <v>54</v>
      </c>
      <c r="W340" s="115" t="s">
        <v>54</v>
      </c>
      <c r="X340" s="17">
        <v>6.296189099999999</v>
      </c>
      <c r="Y340" s="17">
        <v>8.9051662</v>
      </c>
      <c r="Z340" s="113">
        <f t="shared" si="332"/>
        <v>41.43740060157978</v>
      </c>
      <c r="AA340" s="17">
        <v>72.1421045</v>
      </c>
      <c r="AB340" s="17">
        <v>60.7110253</v>
      </c>
      <c r="AC340" s="113">
        <f t="shared" si="333"/>
        <v>-15.8452255852891</v>
      </c>
      <c r="AD340" s="114">
        <f>(AB340/AB$180)*100</f>
        <v>0.17132027546174558</v>
      </c>
    </row>
    <row r="341" spans="1:30" ht="12.75">
      <c r="A341" s="9"/>
      <c r="B341" s="8" t="s">
        <v>4</v>
      </c>
      <c r="C341" s="17">
        <v>93.26023672000001</v>
      </c>
      <c r="D341" s="17">
        <v>110.84247252000003</v>
      </c>
      <c r="E341" s="113">
        <f t="shared" si="326"/>
        <v>18.852874942606107</v>
      </c>
      <c r="F341" s="17">
        <v>566.8911950429999</v>
      </c>
      <c r="G341" s="17">
        <v>558.785065578</v>
      </c>
      <c r="H341" s="113">
        <f t="shared" si="327"/>
        <v>-1.4299268600185462</v>
      </c>
      <c r="I341" s="114">
        <f>(G341/G$181)*100</f>
        <v>0.8464401582014537</v>
      </c>
      <c r="J341" s="104">
        <v>14429</v>
      </c>
      <c r="K341" s="104">
        <v>13965</v>
      </c>
      <c r="L341" s="113">
        <f t="shared" si="328"/>
        <v>-3.2157460669485065</v>
      </c>
      <c r="M341" s="104">
        <v>111284</v>
      </c>
      <c r="N341" s="104">
        <v>94589</v>
      </c>
      <c r="O341" s="113">
        <f t="shared" si="329"/>
        <v>-15.00215664426153</v>
      </c>
      <c r="P341" s="114">
        <f>(N341/N$181)*100</f>
        <v>0.34694080182501813</v>
      </c>
      <c r="Q341" s="104">
        <v>0</v>
      </c>
      <c r="R341" s="104">
        <v>0</v>
      </c>
      <c r="S341" s="115" t="s">
        <v>54</v>
      </c>
      <c r="T341" s="104">
        <v>0</v>
      </c>
      <c r="U341" s="104">
        <v>0</v>
      </c>
      <c r="V341" s="115" t="s">
        <v>54</v>
      </c>
      <c r="W341" s="115" t="s">
        <v>54</v>
      </c>
      <c r="X341" s="17">
        <v>1207.2889842999998</v>
      </c>
      <c r="Y341" s="17">
        <v>1422.0671837000002</v>
      </c>
      <c r="Z341" s="113">
        <f t="shared" si="332"/>
        <v>17.790123341888297</v>
      </c>
      <c r="AA341" s="17">
        <v>7543.101924099999</v>
      </c>
      <c r="AB341" s="17">
        <v>7363.9545277</v>
      </c>
      <c r="AC341" s="113">
        <f t="shared" si="333"/>
        <v>-2.37498310645424</v>
      </c>
      <c r="AD341" s="114">
        <f>(AB341/AB$181)*100</f>
        <v>0.42958212873300566</v>
      </c>
    </row>
    <row r="342" spans="1:30" ht="12.75">
      <c r="A342" s="9"/>
      <c r="B342" s="8" t="s">
        <v>5</v>
      </c>
      <c r="C342" s="17">
        <v>10.2214329</v>
      </c>
      <c r="D342" s="17">
        <v>9.221251984</v>
      </c>
      <c r="E342" s="113">
        <f t="shared" si="326"/>
        <v>-9.785134097979547</v>
      </c>
      <c r="F342" s="17">
        <v>40.3112729</v>
      </c>
      <c r="G342" s="17">
        <v>53.173431584</v>
      </c>
      <c r="H342" s="113">
        <f t="shared" si="327"/>
        <v>31.90710131110745</v>
      </c>
      <c r="I342" s="114">
        <f>(G342/G$182)*100</f>
        <v>0.0490490344090873</v>
      </c>
      <c r="J342" s="104">
        <v>0</v>
      </c>
      <c r="K342" s="104">
        <v>0</v>
      </c>
      <c r="L342" s="115" t="s">
        <v>54</v>
      </c>
      <c r="M342" s="104">
        <v>0</v>
      </c>
      <c r="N342" s="104">
        <v>2</v>
      </c>
      <c r="O342" s="115" t="s">
        <v>54</v>
      </c>
      <c r="P342" s="114">
        <f>(N342/N$182)*100</f>
        <v>0.11567379988432619</v>
      </c>
      <c r="Q342" s="104">
        <v>3962</v>
      </c>
      <c r="R342" s="104">
        <v>3687</v>
      </c>
      <c r="S342" s="113">
        <f t="shared" si="330"/>
        <v>-6.940938919737507</v>
      </c>
      <c r="T342" s="104">
        <v>22736</v>
      </c>
      <c r="U342" s="104">
        <v>24693</v>
      </c>
      <c r="V342" s="113">
        <f t="shared" si="331"/>
        <v>8.607494722026741</v>
      </c>
      <c r="W342" s="114">
        <f>(U342/U$182)*100</f>
        <v>0.024221874370310228</v>
      </c>
      <c r="X342" s="17">
        <v>416.7568</v>
      </c>
      <c r="Y342" s="17">
        <v>416.0971</v>
      </c>
      <c r="Z342" s="113">
        <f t="shared" si="332"/>
        <v>-0.1582937578942891</v>
      </c>
      <c r="AA342" s="17">
        <v>1857.0123999999998</v>
      </c>
      <c r="AB342" s="17">
        <v>2385.607</v>
      </c>
      <c r="AC342" s="113">
        <f t="shared" si="333"/>
        <v>28.46478569556133</v>
      </c>
      <c r="AD342" s="114">
        <f>(AB342/AB$182)*100</f>
        <v>0.2686291086885772</v>
      </c>
    </row>
    <row r="343" spans="1:30" ht="12.75">
      <c r="A343" s="9"/>
      <c r="B343" s="8" t="s">
        <v>6</v>
      </c>
      <c r="C343" s="17">
        <v>0.551210734</v>
      </c>
      <c r="D343" s="17">
        <v>0.21660143199999995</v>
      </c>
      <c r="E343" s="113">
        <f t="shared" si="326"/>
        <v>-60.704424163118716</v>
      </c>
      <c r="F343" s="17">
        <v>2.329844649</v>
      </c>
      <c r="G343" s="17">
        <v>2.252543502</v>
      </c>
      <c r="H343" s="113">
        <f t="shared" si="327"/>
        <v>-3.3178670102823675</v>
      </c>
      <c r="I343" s="114">
        <f>(G343/G$183)*100</f>
        <v>0.058288750220975766</v>
      </c>
      <c r="J343" s="104">
        <v>0</v>
      </c>
      <c r="K343" s="104">
        <v>0</v>
      </c>
      <c r="L343" s="115" t="s">
        <v>54</v>
      </c>
      <c r="M343" s="104">
        <v>0</v>
      </c>
      <c r="N343" s="104">
        <v>0</v>
      </c>
      <c r="O343" s="115" t="s">
        <v>54</v>
      </c>
      <c r="P343" s="114">
        <f>(N343/N$183)*100</f>
        <v>0</v>
      </c>
      <c r="Q343" s="104">
        <v>346</v>
      </c>
      <c r="R343" s="104">
        <v>111</v>
      </c>
      <c r="S343" s="113">
        <f t="shared" si="330"/>
        <v>-67.91907514450867</v>
      </c>
      <c r="T343" s="104">
        <v>1642</v>
      </c>
      <c r="U343" s="104">
        <v>1448</v>
      </c>
      <c r="V343" s="113">
        <f t="shared" si="331"/>
        <v>-11.814859926918391</v>
      </c>
      <c r="W343" s="114">
        <f>(U343/U$183)*100</f>
        <v>0.017607003891050584</v>
      </c>
      <c r="X343" s="17">
        <v>76.7709</v>
      </c>
      <c r="Y343" s="17">
        <v>29.859899999999996</v>
      </c>
      <c r="Z343" s="113">
        <f t="shared" si="332"/>
        <v>-61.10518438627136</v>
      </c>
      <c r="AA343" s="17">
        <v>341.68789999999996</v>
      </c>
      <c r="AB343" s="17">
        <v>323.45349999999996</v>
      </c>
      <c r="AC343" s="113">
        <f t="shared" si="333"/>
        <v>-5.336565912928141</v>
      </c>
      <c r="AD343" s="114">
        <f>(AB343/AB$183)*100</f>
        <v>0.25726522906381705</v>
      </c>
    </row>
    <row r="344" spans="1:30" ht="12.75">
      <c r="A344" s="9"/>
      <c r="B344" s="27" t="s">
        <v>25</v>
      </c>
      <c r="C344" s="17">
        <v>2.6624895829999997</v>
      </c>
      <c r="D344" s="17">
        <v>2.035722047999996</v>
      </c>
      <c r="E344" s="113">
        <f t="shared" si="326"/>
        <v>-23.540656797379253</v>
      </c>
      <c r="F344" s="17">
        <v>15.309959961000118</v>
      </c>
      <c r="G344" s="17">
        <v>12.548290759999995</v>
      </c>
      <c r="H344" s="113">
        <f t="shared" si="327"/>
        <v>-18.038382909132817</v>
      </c>
      <c r="I344" s="114">
        <f>(G344/G$184)*100</f>
        <v>0.266052198955663</v>
      </c>
      <c r="J344" s="104">
        <v>1</v>
      </c>
      <c r="K344" s="104">
        <v>1</v>
      </c>
      <c r="L344" s="113">
        <f t="shared" si="328"/>
        <v>0</v>
      </c>
      <c r="M344" s="104">
        <v>8</v>
      </c>
      <c r="N344" s="104">
        <v>6</v>
      </c>
      <c r="O344" s="113">
        <f t="shared" si="329"/>
        <v>-25</v>
      </c>
      <c r="P344" s="114">
        <f>(N344/N$184)*100</f>
        <v>0.019301914106482226</v>
      </c>
      <c r="Q344" s="104">
        <v>88634</v>
      </c>
      <c r="R344" s="104">
        <v>205283</v>
      </c>
      <c r="S344" s="113">
        <f t="shared" si="330"/>
        <v>131.60750953358755</v>
      </c>
      <c r="T344" s="104">
        <v>395973</v>
      </c>
      <c r="U344" s="104">
        <v>640368</v>
      </c>
      <c r="V344" s="113">
        <f t="shared" si="331"/>
        <v>61.720117280723684</v>
      </c>
      <c r="W344" s="114">
        <f>(U344/U$184)*100</f>
        <v>0.5593516667935986</v>
      </c>
      <c r="X344" s="17">
        <v>1858.2280037</v>
      </c>
      <c r="Y344" s="17">
        <v>4073.7986355000003</v>
      </c>
      <c r="Z344" s="113">
        <f t="shared" si="332"/>
        <v>119.23028968396126</v>
      </c>
      <c r="AA344" s="17">
        <v>15431.249730900003</v>
      </c>
      <c r="AB344" s="17">
        <v>13732.716717000001</v>
      </c>
      <c r="AC344" s="113">
        <f t="shared" si="333"/>
        <v>-11.007099512483475</v>
      </c>
      <c r="AD344" s="114">
        <f>(AB344/AB$184)*100</f>
        <v>0.874641853520046</v>
      </c>
    </row>
    <row r="345" spans="1:30" ht="12.75">
      <c r="A345" s="9"/>
      <c r="B345" s="27"/>
      <c r="C345" s="17"/>
      <c r="D345" s="17"/>
      <c r="E345" s="113"/>
      <c r="F345" s="17"/>
      <c r="G345" s="17"/>
      <c r="H345" s="113"/>
      <c r="I345" s="114"/>
      <c r="J345" s="104"/>
      <c r="K345" s="104"/>
      <c r="L345" s="113"/>
      <c r="M345" s="104"/>
      <c r="N345" s="104"/>
      <c r="O345" s="113"/>
      <c r="P345" s="114"/>
      <c r="Q345" s="104"/>
      <c r="R345" s="104"/>
      <c r="S345" s="113"/>
      <c r="T345" s="104"/>
      <c r="U345" s="104"/>
      <c r="V345" s="113"/>
      <c r="W345" s="114"/>
      <c r="X345" s="17"/>
      <c r="Y345" s="17"/>
      <c r="Z345" s="113"/>
      <c r="AA345" s="17"/>
      <c r="AB345" s="17"/>
      <c r="AC345" s="113"/>
      <c r="AD345" s="114"/>
    </row>
    <row r="346" spans="1:30" ht="15">
      <c r="A346" s="21">
        <v>23</v>
      </c>
      <c r="B346" s="6" t="s">
        <v>42</v>
      </c>
      <c r="C346" s="13">
        <f>C347+C348+C349+C350+C351</f>
        <v>352.613287787</v>
      </c>
      <c r="D346" s="13">
        <f>D347+D348+D349+D350+D351</f>
        <v>596.4433008159999</v>
      </c>
      <c r="E346" s="111">
        <f aca="true" t="shared" si="334" ref="E346:E351">((D346-C346)/C346)*100</f>
        <v>69.14941140173032</v>
      </c>
      <c r="F346" s="13">
        <f>F347+F348+F349+F350+F351</f>
        <v>1489.0124228490001</v>
      </c>
      <c r="G346" s="13">
        <f>G347+G348+G349+G350+G351</f>
        <v>2475.900812847999</v>
      </c>
      <c r="H346" s="111">
        <f aca="true" t="shared" si="335" ref="H346:H351">((G346-F346)/F346)*100</f>
        <v>66.27804945446574</v>
      </c>
      <c r="I346" s="112">
        <f>(G346/G$179)*100</f>
        <v>1.1533366656537556</v>
      </c>
      <c r="J346" s="24">
        <f>J347+J348+J349+J350+J351</f>
        <v>50811</v>
      </c>
      <c r="K346" s="24">
        <f>K347+K348+K349+K350+K351</f>
        <v>75093</v>
      </c>
      <c r="L346" s="111">
        <f aca="true" t="shared" si="336" ref="L346:L351">((K346-J346)/J346)*100</f>
        <v>47.78886461592962</v>
      </c>
      <c r="M346" s="24">
        <f>M347+M348+M349+M350+M351</f>
        <v>222740</v>
      </c>
      <c r="N346" s="24">
        <f>N347+N348+N349+N350+N351</f>
        <v>349798</v>
      </c>
      <c r="O346" s="111">
        <f aca="true" t="shared" si="337" ref="O346:O351">((N346-M346)/M346)*100</f>
        <v>57.04318936877076</v>
      </c>
      <c r="P346" s="112">
        <f>(N346/N$179)*100</f>
        <v>1.219326172382892</v>
      </c>
      <c r="Q346" s="24">
        <f>Q347+Q348+Q349+Q350+Q351</f>
        <v>5747</v>
      </c>
      <c r="R346" s="24">
        <f>R347+R348+R349+R350+R351</f>
        <v>14421</v>
      </c>
      <c r="S346" s="111">
        <f aca="true" t="shared" si="338" ref="S346:S351">((R346-Q346)/Q346)*100</f>
        <v>150.93092048025056</v>
      </c>
      <c r="T346" s="24">
        <f>T347+T348+T349+T350+T351</f>
        <v>116234</v>
      </c>
      <c r="U346" s="24">
        <f>U347+U348+U349+U350+U351</f>
        <v>155191</v>
      </c>
      <c r="V346" s="111">
        <f aca="true" t="shared" si="339" ref="V346:V351">((U346-T346)/T346)*100</f>
        <v>33.51601080578832</v>
      </c>
      <c r="W346" s="112">
        <f>(U346/U$179)*100</f>
        <v>0.06908031097717794</v>
      </c>
      <c r="X346" s="13">
        <f>X347+X348+X349+X350+X351</f>
        <v>13818.697037000002</v>
      </c>
      <c r="Y346" s="13">
        <f>Y347+Y348+Y349+Y350+Y351</f>
        <v>25741.623829913995</v>
      </c>
      <c r="Z346" s="111">
        <f aca="true" t="shared" si="340" ref="Z346:Z351">((Y346-X346)/X346)*100</f>
        <v>86.28112159192706</v>
      </c>
      <c r="AA346" s="13">
        <f>AA347+AA348+AA349+AA350+AA351</f>
        <v>60378.8436691</v>
      </c>
      <c r="AB346" s="13">
        <f>AB347+AB348+AB349+AB350+AB351</f>
        <v>135717.83958966896</v>
      </c>
      <c r="AC346" s="111">
        <f aca="true" t="shared" si="341" ref="AC346:AC351">((AB346-AA346)/AA346)*100</f>
        <v>124.77714269166287</v>
      </c>
      <c r="AD346" s="112">
        <f>(AB346/AB$179)*100</f>
        <v>3.1317997616645457</v>
      </c>
    </row>
    <row r="347" spans="1:30" ht="12.75">
      <c r="A347" s="9"/>
      <c r="B347" s="8" t="s">
        <v>3</v>
      </c>
      <c r="C347" s="17">
        <v>2.1123021</v>
      </c>
      <c r="D347" s="17">
        <v>61.012557699999995</v>
      </c>
      <c r="E347" s="113">
        <f t="shared" si="334"/>
        <v>2788.4390021673507</v>
      </c>
      <c r="F347" s="17">
        <v>6.6434194</v>
      </c>
      <c r="G347" s="17">
        <v>131.87443369999997</v>
      </c>
      <c r="H347" s="113">
        <f t="shared" si="335"/>
        <v>1885.0385134498656</v>
      </c>
      <c r="I347" s="114">
        <f>(G347/G$180)*100</f>
        <v>0.4164371568761831</v>
      </c>
      <c r="J347" s="104">
        <v>38</v>
      </c>
      <c r="K347" s="104">
        <v>623</v>
      </c>
      <c r="L347" s="113">
        <f t="shared" si="336"/>
        <v>1539.4736842105265</v>
      </c>
      <c r="M347" s="104">
        <v>185</v>
      </c>
      <c r="N347" s="104">
        <v>1409</v>
      </c>
      <c r="O347" s="113">
        <f t="shared" si="337"/>
        <v>661.6216216216217</v>
      </c>
      <c r="P347" s="114">
        <f>(N347/N$180)*100</f>
        <v>0.10155050101370319</v>
      </c>
      <c r="Q347" s="104">
        <v>0</v>
      </c>
      <c r="R347" s="104">
        <v>0</v>
      </c>
      <c r="S347" s="115" t="s">
        <v>54</v>
      </c>
      <c r="T347" s="104">
        <v>0</v>
      </c>
      <c r="U347" s="104">
        <v>0</v>
      </c>
      <c r="V347" s="115" t="s">
        <v>54</v>
      </c>
      <c r="W347" s="115" t="s">
        <v>54</v>
      </c>
      <c r="X347" s="17">
        <v>1.9647499999999996</v>
      </c>
      <c r="Y347" s="17">
        <v>61.434265</v>
      </c>
      <c r="Z347" s="113">
        <f t="shared" si="340"/>
        <v>3026.8235144420414</v>
      </c>
      <c r="AA347" s="17">
        <v>12.699625000000001</v>
      </c>
      <c r="AB347" s="17">
        <v>134.231579</v>
      </c>
      <c r="AC347" s="113">
        <f t="shared" si="341"/>
        <v>956.9727767552191</v>
      </c>
      <c r="AD347" s="114">
        <f>(AB347/AB$180)*100</f>
        <v>0.37878772391519905</v>
      </c>
    </row>
    <row r="348" spans="1:30" ht="12.75">
      <c r="A348" s="9"/>
      <c r="B348" s="8" t="s">
        <v>4</v>
      </c>
      <c r="C348" s="17">
        <v>336.413573635</v>
      </c>
      <c r="D348" s="17">
        <v>511.649436516</v>
      </c>
      <c r="E348" s="113">
        <f t="shared" si="334"/>
        <v>52.08941511709821</v>
      </c>
      <c r="F348" s="17">
        <v>1396.728460452</v>
      </c>
      <c r="G348" s="17">
        <v>2218.8856557049994</v>
      </c>
      <c r="H348" s="113">
        <f t="shared" si="335"/>
        <v>58.86306598112409</v>
      </c>
      <c r="I348" s="114">
        <f>(G348/G$181)*100</f>
        <v>3.3611383716977796</v>
      </c>
      <c r="J348" s="104">
        <v>50765</v>
      </c>
      <c r="K348" s="104">
        <v>74446</v>
      </c>
      <c r="L348" s="113">
        <f t="shared" si="336"/>
        <v>46.64828129616862</v>
      </c>
      <c r="M348" s="104">
        <v>222476</v>
      </c>
      <c r="N348" s="104">
        <v>348268</v>
      </c>
      <c r="O348" s="113">
        <f t="shared" si="337"/>
        <v>56.541829231018184</v>
      </c>
      <c r="P348" s="114">
        <f>(N348/N$181)*100</f>
        <v>1.277404129127017</v>
      </c>
      <c r="Q348" s="104">
        <v>0</v>
      </c>
      <c r="R348" s="104">
        <v>0</v>
      </c>
      <c r="S348" s="115" t="s">
        <v>54</v>
      </c>
      <c r="T348" s="104">
        <v>0</v>
      </c>
      <c r="U348" s="104">
        <v>0</v>
      </c>
      <c r="V348" s="115" t="s">
        <v>54</v>
      </c>
      <c r="W348" s="115" t="s">
        <v>54</v>
      </c>
      <c r="X348" s="17">
        <v>13788.336087000001</v>
      </c>
      <c r="Y348" s="17">
        <v>24237.108877999995</v>
      </c>
      <c r="Z348" s="113">
        <f t="shared" si="340"/>
        <v>75.77979478503839</v>
      </c>
      <c r="AA348" s="17">
        <v>59719.86148299999</v>
      </c>
      <c r="AB348" s="17">
        <v>126566.34073899998</v>
      </c>
      <c r="AC348" s="113">
        <f t="shared" si="341"/>
        <v>111.93341309913902</v>
      </c>
      <c r="AD348" s="114">
        <f>(AB348/AB$181)*100</f>
        <v>7.383347884086983</v>
      </c>
    </row>
    <row r="349" spans="1:30" ht="12.75">
      <c r="A349" s="9"/>
      <c r="B349" s="8" t="s">
        <v>5</v>
      </c>
      <c r="C349" s="17">
        <v>0.0031289</v>
      </c>
      <c r="D349" s="17">
        <v>8.004264909000002</v>
      </c>
      <c r="E349" s="113">
        <f t="shared" si="334"/>
        <v>255717.2172009333</v>
      </c>
      <c r="F349" s="17">
        <v>0.004590026</v>
      </c>
      <c r="G349" s="17">
        <v>32.07927251300001</v>
      </c>
      <c r="H349" s="113">
        <f t="shared" si="335"/>
        <v>698790.8671323432</v>
      </c>
      <c r="I349" s="114">
        <f>(G349/G$182)*100</f>
        <v>0.02959104376822056</v>
      </c>
      <c r="J349" s="104">
        <v>0</v>
      </c>
      <c r="K349" s="104">
        <v>0</v>
      </c>
      <c r="L349" s="115" t="s">
        <v>54</v>
      </c>
      <c r="M349" s="104">
        <v>0</v>
      </c>
      <c r="N349" s="104">
        <v>7</v>
      </c>
      <c r="O349" s="115" t="s">
        <v>54</v>
      </c>
      <c r="P349" s="114">
        <f>(N349/N$182)*100</f>
        <v>0.4048582995951417</v>
      </c>
      <c r="Q349" s="104">
        <v>2</v>
      </c>
      <c r="R349" s="104">
        <v>6576</v>
      </c>
      <c r="S349" s="113">
        <f t="shared" si="338"/>
        <v>328700</v>
      </c>
      <c r="T349" s="104">
        <v>3</v>
      </c>
      <c r="U349" s="104">
        <v>34336</v>
      </c>
      <c r="V349" s="113">
        <f t="shared" si="339"/>
        <v>1144433.3333333335</v>
      </c>
      <c r="W349" s="114">
        <f>(U349/U$182)*100</f>
        <v>0.03368089249499746</v>
      </c>
      <c r="X349" s="17">
        <v>0.1285</v>
      </c>
      <c r="Y349" s="17">
        <v>615.60859421</v>
      </c>
      <c r="Z349" s="113">
        <f t="shared" si="340"/>
        <v>478972.83596108947</v>
      </c>
      <c r="AA349" s="17">
        <v>-0.1435</v>
      </c>
      <c r="AB349" s="17">
        <v>2790.3846811000003</v>
      </c>
      <c r="AC349" s="113">
        <f t="shared" si="341"/>
        <v>-1944618.9415331017</v>
      </c>
      <c r="AD349" s="114">
        <f>(AB349/AB$182)*100</f>
        <v>0.314208731690573</v>
      </c>
    </row>
    <row r="350" spans="1:30" ht="12.75">
      <c r="A350" s="9"/>
      <c r="B350" s="8" t="s">
        <v>6</v>
      </c>
      <c r="C350" s="17">
        <v>14.014581134</v>
      </c>
      <c r="D350" s="17">
        <v>15.113070195</v>
      </c>
      <c r="E350" s="113">
        <f t="shared" si="334"/>
        <v>7.8381868890467015</v>
      </c>
      <c r="F350" s="17">
        <v>85.19475304799998</v>
      </c>
      <c r="G350" s="17">
        <v>87.058410102</v>
      </c>
      <c r="H350" s="113">
        <f t="shared" si="335"/>
        <v>2.187525624905566</v>
      </c>
      <c r="I350" s="114">
        <f>(G350/G$183)*100</f>
        <v>2.252798188609967</v>
      </c>
      <c r="J350" s="104">
        <v>5</v>
      </c>
      <c r="K350" s="104">
        <v>4</v>
      </c>
      <c r="L350" s="113">
        <f t="shared" si="336"/>
        <v>-20</v>
      </c>
      <c r="M350" s="104">
        <v>64</v>
      </c>
      <c r="N350" s="104">
        <v>67</v>
      </c>
      <c r="O350" s="113">
        <f t="shared" si="337"/>
        <v>4.6875</v>
      </c>
      <c r="P350" s="114">
        <f>(N350/N$183)*100</f>
        <v>1.7715494447382338</v>
      </c>
      <c r="Q350" s="104">
        <v>800</v>
      </c>
      <c r="R350" s="104">
        <v>2684</v>
      </c>
      <c r="S350" s="113">
        <f t="shared" si="338"/>
        <v>235.5</v>
      </c>
      <c r="T350" s="104">
        <v>64537</v>
      </c>
      <c r="U350" s="104">
        <v>63601</v>
      </c>
      <c r="V350" s="113">
        <f t="shared" si="339"/>
        <v>-1.4503308179803833</v>
      </c>
      <c r="W350" s="114">
        <f>(U350/U$183)*100</f>
        <v>0.7733584630350194</v>
      </c>
      <c r="X350" s="17">
        <v>0.5327</v>
      </c>
      <c r="Y350" s="17">
        <v>0.26839999999999997</v>
      </c>
      <c r="Z350" s="113">
        <f t="shared" si="340"/>
        <v>-49.615168012014266</v>
      </c>
      <c r="AA350" s="17">
        <v>29.585700000000003</v>
      </c>
      <c r="AB350" s="17">
        <v>28.950600000000005</v>
      </c>
      <c r="AC350" s="113">
        <f t="shared" si="341"/>
        <v>-2.1466451697948594</v>
      </c>
      <c r="AD350" s="114">
        <f>(AB350/AB$183)*100</f>
        <v>0.023026440401896855</v>
      </c>
    </row>
    <row r="351" spans="1:30" ht="12.75">
      <c r="A351" s="9"/>
      <c r="B351" s="27" t="s">
        <v>25</v>
      </c>
      <c r="C351" s="17">
        <v>0.06970201800000576</v>
      </c>
      <c r="D351" s="17">
        <v>0.6639714959999949</v>
      </c>
      <c r="E351" s="113">
        <f t="shared" si="334"/>
        <v>852.5857572731109</v>
      </c>
      <c r="F351" s="17">
        <v>0.44119992300000566</v>
      </c>
      <c r="G351" s="17">
        <v>6.003040828000007</v>
      </c>
      <c r="H351" s="113">
        <f t="shared" si="335"/>
        <v>1260.616925583627</v>
      </c>
      <c r="I351" s="114">
        <f>(G351/G$184)*100</f>
        <v>0.12727806864351193</v>
      </c>
      <c r="J351" s="104">
        <v>3</v>
      </c>
      <c r="K351" s="104">
        <v>20</v>
      </c>
      <c r="L351" s="113">
        <f t="shared" si="336"/>
        <v>566.6666666666667</v>
      </c>
      <c r="M351" s="104">
        <v>15</v>
      </c>
      <c r="N351" s="104">
        <v>47</v>
      </c>
      <c r="O351" s="113">
        <f t="shared" si="337"/>
        <v>213.33333333333334</v>
      </c>
      <c r="P351" s="114">
        <f>(N351/N$184)*100</f>
        <v>0.1511983271674441</v>
      </c>
      <c r="Q351" s="104">
        <v>4945</v>
      </c>
      <c r="R351" s="104">
        <v>5161</v>
      </c>
      <c r="S351" s="113">
        <f t="shared" si="338"/>
        <v>4.3680485338725985</v>
      </c>
      <c r="T351" s="104">
        <v>51694</v>
      </c>
      <c r="U351" s="104">
        <v>57254</v>
      </c>
      <c r="V351" s="113">
        <f t="shared" si="339"/>
        <v>10.755600263086624</v>
      </c>
      <c r="W351" s="114">
        <f>(U351/U$184)*100</f>
        <v>0.050010494482236295</v>
      </c>
      <c r="X351" s="17">
        <v>27.735</v>
      </c>
      <c r="Y351" s="17">
        <v>827.203692704</v>
      </c>
      <c r="Z351" s="113">
        <f t="shared" si="340"/>
        <v>2882.5263843663242</v>
      </c>
      <c r="AA351" s="17">
        <v>616.8403611</v>
      </c>
      <c r="AB351" s="17">
        <v>6197.931990569</v>
      </c>
      <c r="AC351" s="113">
        <f t="shared" si="341"/>
        <v>904.7870375272367</v>
      </c>
      <c r="AD351" s="114">
        <f>(AB351/AB$184)*100</f>
        <v>0.3947486018925688</v>
      </c>
    </row>
    <row r="352" spans="1:30" ht="12.75">
      <c r="A352" s="9"/>
      <c r="B352" s="27"/>
      <c r="C352" s="17"/>
      <c r="D352" s="17"/>
      <c r="E352" s="113"/>
      <c r="F352" s="17"/>
      <c r="G352" s="17"/>
      <c r="H352" s="113"/>
      <c r="I352" s="114"/>
      <c r="J352" s="104"/>
      <c r="K352" s="104"/>
      <c r="L352" s="113"/>
      <c r="M352" s="104"/>
      <c r="N352" s="104"/>
      <c r="O352" s="113"/>
      <c r="P352" s="114"/>
      <c r="Q352" s="104"/>
      <c r="R352" s="104"/>
      <c r="S352" s="113"/>
      <c r="T352" s="104"/>
      <c r="U352" s="104"/>
      <c r="V352" s="113"/>
      <c r="W352" s="114"/>
      <c r="X352" s="17"/>
      <c r="Y352" s="17"/>
      <c r="Z352" s="113"/>
      <c r="AA352" s="17"/>
      <c r="AB352" s="17"/>
      <c r="AC352" s="113"/>
      <c r="AD352" s="114"/>
    </row>
    <row r="353" spans="1:30" ht="15">
      <c r="A353" s="23"/>
      <c r="B353" s="6" t="s">
        <v>10</v>
      </c>
      <c r="C353" s="13">
        <f>C354+C355+C356+C357+C358</f>
        <v>10423.151581073847</v>
      </c>
      <c r="D353" s="13">
        <f>D354+D355+D356+D357+D358</f>
        <v>12682.482328043501</v>
      </c>
      <c r="E353" s="111">
        <f aca="true" t="shared" si="342" ref="E353:E358">((D353-C353)/C353)*100</f>
        <v>21.67608068822583</v>
      </c>
      <c r="F353" s="13">
        <f>F354+F355+F356+F357+F358</f>
        <v>59314.553586928654</v>
      </c>
      <c r="G353" s="13">
        <f>G354+G355+G356+G357+G358</f>
        <v>72481.17297021947</v>
      </c>
      <c r="H353" s="111">
        <f aca="true" t="shared" si="343" ref="H353:H358">((G353-F353)/F353)*100</f>
        <v>22.197957477660914</v>
      </c>
      <c r="I353" s="112">
        <f>(G353/G$179)*100</f>
        <v>33.763547361167305</v>
      </c>
      <c r="J353" s="24">
        <f>J354+J355+J356+J357+J358</f>
        <v>1107187</v>
      </c>
      <c r="K353" s="24">
        <f>K354+K355+K356+K357+K358</f>
        <v>1142661</v>
      </c>
      <c r="L353" s="111">
        <f aca="true" t="shared" si="344" ref="L353:L358">((K353-J353)/J353)*100</f>
        <v>3.2039754802034346</v>
      </c>
      <c r="M353" s="24">
        <f>M354+M355+M356+M357+M358</f>
        <v>6860602</v>
      </c>
      <c r="N353" s="24">
        <f>N354+N355+N356+N357+N358</f>
        <v>7254556</v>
      </c>
      <c r="O353" s="111">
        <f aca="true" t="shared" si="345" ref="O353:O358">((N353-M353)/M353)*100</f>
        <v>5.742265766182035</v>
      </c>
      <c r="P353" s="112">
        <f>(N353/N$179)*100</f>
        <v>25.287937609184</v>
      </c>
      <c r="Q353" s="24">
        <f>Q354+Q355+Q356+Q357+Q358</f>
        <v>19246949</v>
      </c>
      <c r="R353" s="24">
        <f>R354+R355+R356+R357+R358</f>
        <v>24132872</v>
      </c>
      <c r="S353" s="111">
        <f aca="true" t="shared" si="346" ref="S353:S358">((R353-Q353)/Q353)*100</f>
        <v>25.385441609472753</v>
      </c>
      <c r="T353" s="24">
        <f>T354+T355+T356+T357+T358</f>
        <v>125590537</v>
      </c>
      <c r="U353" s="24">
        <f>U354+U355+U356+U357+U358</f>
        <v>168352325</v>
      </c>
      <c r="V353" s="111">
        <f aca="true" t="shared" si="347" ref="V353:V358">((U353-T353)/T353)*100</f>
        <v>34.04857485401149</v>
      </c>
      <c r="W353" s="112">
        <f>(U353/U$179)*100</f>
        <v>74.93882354473475</v>
      </c>
      <c r="X353" s="13">
        <f>X354+X355+X356+X357+X358</f>
        <v>375208.0405705472</v>
      </c>
      <c r="Y353" s="13">
        <f>Y354+Y355+Y356+Y357+Y358</f>
        <v>451914.8143799406</v>
      </c>
      <c r="Z353" s="111">
        <f aca="true" t="shared" si="348" ref="Z353:Z358">((Y353-X353)/X353)*100</f>
        <v>20.443797977450558</v>
      </c>
      <c r="AA353" s="13">
        <f>AA354+AA355+AA356+AA357+AA358</f>
        <v>2650203.0507644294</v>
      </c>
      <c r="AB353" s="13">
        <f>AB354+AB355+AB356+AB357+AB358</f>
        <v>3259324.0633578766</v>
      </c>
      <c r="AC353" s="111">
        <f aca="true" t="shared" si="349" ref="AC353:AC358">((AB353-AA353)/AA353)*100</f>
        <v>22.983937491799026</v>
      </c>
      <c r="AD353" s="112">
        <f>(AB353/AB$179)*100</f>
        <v>75.21155918539047</v>
      </c>
    </row>
    <row r="354" spans="1:30" ht="12.75">
      <c r="A354" s="8"/>
      <c r="B354" s="8" t="s">
        <v>3</v>
      </c>
      <c r="C354" s="14">
        <f>C193+C200+C207+C214+C221+C228+C235+C242+C249+C256+C263+C270+C277+C284+C291+C298+C305+C312+C319+C326+C333+C340+C347</f>
        <v>1151.1263973260043</v>
      </c>
      <c r="D354" s="14">
        <f>D193+D200+D207+D214+D221+D228+D235+D242+D249+D256+D263+D270+D277+D284+D291+D298+D305+D312+D319+D326+D333+D340+D347</f>
        <v>1186.1416355438319</v>
      </c>
      <c r="E354" s="113">
        <f t="shared" si="342"/>
        <v>3.0418239299494667</v>
      </c>
      <c r="F354" s="14">
        <f>F193+F200+F207+F214+F221+F228+F235+F242+F249+F256+F263+F270+F277+F284+F291+F298+F305+F312+F319+F326+F333+F340+F347</f>
        <v>5218.323081678583</v>
      </c>
      <c r="G354" s="14">
        <f>G193+G200+G207+G214+G221+G228+G235+G242+G249+G256+G263+G270+G277+G284+G291+G298+G305+G312+G319+G326+G333+G340+G347</f>
        <v>7273.761087489232</v>
      </c>
      <c r="H354" s="113">
        <f t="shared" si="343"/>
        <v>39.38886062894891</v>
      </c>
      <c r="I354" s="114">
        <f>(G354/G$180)*100</f>
        <v>22.96930725754942</v>
      </c>
      <c r="J354" s="15">
        <f>J193+J200+J207+J214+J221+J228+J235+J242+J249+J256+J263+J270+J277+J284+J291+J298+J305+J312+J319+J326+J333+J340+J347</f>
        <v>80570</v>
      </c>
      <c r="K354" s="15">
        <f>K193+K200+K207+K214+K221+K228+K235+K242+K249+K256+K263+K270+K277+K284+K291+K298+K305+K312+K319+K326+K333+K340+K347</f>
        <v>39318</v>
      </c>
      <c r="L354" s="113">
        <f t="shared" si="344"/>
        <v>-51.20019858508129</v>
      </c>
      <c r="M354" s="15">
        <f>M193+M200+M207+M214+M221+M228+M235+M242+M249+M256+M263+M270+M277+M284+M291+M298+M305+M312+M319+M326+M333+M340+M347</f>
        <v>277307</v>
      </c>
      <c r="N354" s="15">
        <f>N193+N200+N207+N214+N221+N228+N235+N242+N249+N256+N263+N270+N277+N284+N291+N298+N305+N312+N319+N326+N333+N340+N347</f>
        <v>259949</v>
      </c>
      <c r="O354" s="113">
        <f t="shared" si="345"/>
        <v>-6.259488581247498</v>
      </c>
      <c r="P354" s="114">
        <f>(N354/N$180)*100</f>
        <v>18.735238600433735</v>
      </c>
      <c r="Q354" s="15">
        <f>Q193+Q200+Q207+Q214+Q221+Q228+Q235+Q242+Q249+Q256+Q263+Q270+Q277+Q284+Q291+Q298+Q305+Q312+Q319+Q326+Q333+Q340+Q347</f>
        <v>0</v>
      </c>
      <c r="R354" s="15">
        <f>R193+R200+R207+R214+R221+R228+R235+R242+R249+R256+R263+R270+R277+R284+R291+R298+R305+R312+R319+R326+R333+R340+R347</f>
        <v>0</v>
      </c>
      <c r="S354" s="115" t="s">
        <v>54</v>
      </c>
      <c r="T354" s="15">
        <f>T193+T200+T207+T214+T221+T228+T235+T242+T249+T256+T263+T270+T277+T284+T291+T298+T305+T312+T319+T326+T333+T340+T347</f>
        <v>0</v>
      </c>
      <c r="U354" s="15">
        <f>U193+U200+U207+U214+U221+U228+U235+U242+U249+U256+U263+U270+U277+U284+U291+U298+U305+U312+U319+U326+U333+U340+U347</f>
        <v>0</v>
      </c>
      <c r="V354" s="115" t="s">
        <v>54</v>
      </c>
      <c r="W354" s="115" t="s">
        <v>54</v>
      </c>
      <c r="X354" s="14">
        <f>X193+X200+X207+X214+X221+X228+X235+X242+X249+X256+X263+X270+X277+X284+X291+X298+X305+X312+X319+X326+X333+X340+X347</f>
        <v>4260.501391142002</v>
      </c>
      <c r="Y354" s="14">
        <f>Y193+Y200+Y207+Y214+Y221+Y228+Y235+Y242+Y249+Y256+Y263+Y270+Y277+Y284+Y291+Y298+Y305+Y312+Y319+Y326+Y333+Y340+Y347</f>
        <v>2997.829847420009</v>
      </c>
      <c r="Z354" s="113">
        <f t="shared" si="348"/>
        <v>-29.636688919928766</v>
      </c>
      <c r="AA354" s="14">
        <f>AA193+AA200+AA207+AA214+AA221+AA228+AA235+AA242+AA249+AA256+AA263+AA270+AA277+AA284+AA291+AA298+AA305+AA312+AA319+AA326+AA333+AA340+AA347</f>
        <v>23169.190994637003</v>
      </c>
      <c r="AB354" s="14">
        <f>AB193+AB200+AB207+AB214+AB221+AB228+AB235+AB242+AB249+AB256+AB263+AB270+AB277+AB284+AB291+AB298+AB305+AB312+AB319+AB326+AB333+AB340+AB347</f>
        <v>21065.310548271</v>
      </c>
      <c r="AC354" s="113">
        <f t="shared" si="349"/>
        <v>-9.080508882908294</v>
      </c>
      <c r="AD354" s="114">
        <f>(AB354/AB$180)*100</f>
        <v>59.444141949238386</v>
      </c>
    </row>
    <row r="355" spans="1:30" ht="12.75">
      <c r="A355" s="8"/>
      <c r="B355" s="8" t="s">
        <v>4</v>
      </c>
      <c r="C355" s="14">
        <f aca="true" t="shared" si="350" ref="C355:D358">C194+C201+C208+C215+C222+C229+C236+C243+C250+C257+C264+C271+C278+C285+C292+C299+C306+C313+C320+C327+C334+C341+C348</f>
        <v>5751.667857826692</v>
      </c>
      <c r="D355" s="14">
        <f t="shared" si="350"/>
        <v>6833.4697047203845</v>
      </c>
      <c r="E355" s="113">
        <f t="shared" si="342"/>
        <v>18.808489530938576</v>
      </c>
      <c r="F355" s="14">
        <f aca="true" t="shared" si="351" ref="F355:G358">F194+F201+F208+F215+F222+F229+F236+F243+F250+F257+F264+F271+F278+F285+F292+F299+F306+F313+F320+F327+F334+F341+F348</f>
        <v>35147.496678335425</v>
      </c>
      <c r="G355" s="14">
        <f t="shared" si="351"/>
        <v>39397.27218468974</v>
      </c>
      <c r="H355" s="113">
        <f t="shared" si="343"/>
        <v>12.091260852081781</v>
      </c>
      <c r="I355" s="114">
        <f>(G355/G$181)*100</f>
        <v>59.67846199722673</v>
      </c>
      <c r="J355" s="15">
        <f aca="true" t="shared" si="352" ref="J355:K358">J194+J201+J208+J215+J222+J229+J236+J243+J250+J257+J264+J271+J278+J285+J292+J299+J306+J313+J320+J327+J334+J341+J348</f>
        <v>1025688</v>
      </c>
      <c r="K355" s="15">
        <f t="shared" si="352"/>
        <v>1102421</v>
      </c>
      <c r="L355" s="113">
        <f t="shared" si="344"/>
        <v>7.481124864481206</v>
      </c>
      <c r="M355" s="15">
        <f aca="true" t="shared" si="353" ref="M355:N358">M194+M201+M208+M215+M222+M229+M236+M243+M250+M257+M264+M271+M278+M285+M292+M299+M306+M313+M320+M327+M334+M341+M348</f>
        <v>6576132</v>
      </c>
      <c r="N355" s="15">
        <f t="shared" si="353"/>
        <v>6987362</v>
      </c>
      <c r="O355" s="113">
        <f t="shared" si="345"/>
        <v>6.253372043018601</v>
      </c>
      <c r="P355" s="114">
        <f>(N355/N$181)*100</f>
        <v>25.628783208635912</v>
      </c>
      <c r="Q355" s="15">
        <f aca="true" t="shared" si="354" ref="Q355:R358">Q194+Q201+Q208+Q215+Q222+Q229+Q236+Q243+Q250+Q257+Q264+Q271+Q278+Q285+Q292+Q299+Q306+Q313+Q320+Q327+Q334+Q341+Q348</f>
        <v>0</v>
      </c>
      <c r="R355" s="15">
        <f t="shared" si="354"/>
        <v>0</v>
      </c>
      <c r="S355" s="115" t="s">
        <v>54</v>
      </c>
      <c r="T355" s="15">
        <f aca="true" t="shared" si="355" ref="T355:U358">T194+T201+T208+T215+T222+T229+T236+T243+T250+T257+T264+T271+T278+T285+T292+T299+T306+T313+T320+T327+T334+T341+T348</f>
        <v>0</v>
      </c>
      <c r="U355" s="15">
        <f t="shared" si="355"/>
        <v>0</v>
      </c>
      <c r="V355" s="115" t="s">
        <v>54</v>
      </c>
      <c r="W355" s="115" t="s">
        <v>54</v>
      </c>
      <c r="X355" s="14">
        <f aca="true" t="shared" si="356" ref="X355:Y358">X194+X201+X208+X215+X222+X229+X236+X243+X250+X257+X264+X271+X278+X285+X292+X299+X306+X313+X320+X327+X334+X341+X348</f>
        <v>144624.81188385797</v>
      </c>
      <c r="Y355" s="14">
        <f t="shared" si="356"/>
        <v>183402.80771706588</v>
      </c>
      <c r="Z355" s="113">
        <f t="shared" si="348"/>
        <v>26.81282369746408</v>
      </c>
      <c r="AA355" s="14">
        <f aca="true" t="shared" si="357" ref="AA355:AB358">AA194+AA201+AA208+AA215+AA222+AA229+AA236+AA243+AA250+AA257+AA264+AA271+AA278+AA285+AA292+AA299+AA306+AA313+AA320+AA327+AA334+AA341+AA348</f>
        <v>867080.0750292498</v>
      </c>
      <c r="AB355" s="14">
        <f t="shared" si="357"/>
        <v>1153453.5536938235</v>
      </c>
      <c r="AC355" s="113">
        <f t="shared" si="349"/>
        <v>33.027339332519354</v>
      </c>
      <c r="AD355" s="114">
        <f>(AB355/AB$181)*100</f>
        <v>67.28762801651962</v>
      </c>
    </row>
    <row r="356" spans="1:30" ht="12.75">
      <c r="A356" s="8"/>
      <c r="B356" s="8" t="s">
        <v>5</v>
      </c>
      <c r="C356" s="14">
        <f t="shared" si="350"/>
        <v>3052.19423586335</v>
      </c>
      <c r="D356" s="14">
        <f t="shared" si="350"/>
        <v>3980.463054890478</v>
      </c>
      <c r="E356" s="113">
        <f t="shared" si="342"/>
        <v>30.41316336031137</v>
      </c>
      <c r="F356" s="14">
        <f t="shared" si="351"/>
        <v>15276.311323362357</v>
      </c>
      <c r="G356" s="14">
        <f t="shared" si="351"/>
        <v>21881.305041881373</v>
      </c>
      <c r="H356" s="113">
        <f t="shared" si="343"/>
        <v>43.23683629318206</v>
      </c>
      <c r="I356" s="114">
        <f>(G356/G$182)*100</f>
        <v>20.184081635196176</v>
      </c>
      <c r="J356" s="15">
        <f t="shared" si="352"/>
        <v>114</v>
      </c>
      <c r="K356" s="15">
        <f t="shared" si="352"/>
        <v>142</v>
      </c>
      <c r="L356" s="113">
        <f t="shared" si="344"/>
        <v>24.561403508771928</v>
      </c>
      <c r="M356" s="15">
        <f t="shared" si="353"/>
        <v>854</v>
      </c>
      <c r="N356" s="15">
        <f t="shared" si="353"/>
        <v>1016</v>
      </c>
      <c r="O356" s="113">
        <f t="shared" si="345"/>
        <v>18.969555035128806</v>
      </c>
      <c r="P356" s="114">
        <f>(N356/N$182)*100</f>
        <v>58.76229034123771</v>
      </c>
      <c r="Q356" s="15">
        <f t="shared" si="354"/>
        <v>11028134</v>
      </c>
      <c r="R356" s="15">
        <f t="shared" si="354"/>
        <v>15380725</v>
      </c>
      <c r="S356" s="113">
        <f t="shared" si="346"/>
        <v>39.468064134875405</v>
      </c>
      <c r="T356" s="15">
        <f t="shared" si="355"/>
        <v>58095776</v>
      </c>
      <c r="U356" s="15">
        <f t="shared" si="355"/>
        <v>101792061</v>
      </c>
      <c r="V356" s="113">
        <f t="shared" si="347"/>
        <v>75.21422039357904</v>
      </c>
      <c r="W356" s="114">
        <f>(U356/U$182)*100</f>
        <v>99.84993777333477</v>
      </c>
      <c r="X356" s="14">
        <f t="shared" si="356"/>
        <v>87481.87038684399</v>
      </c>
      <c r="Y356" s="14">
        <f t="shared" si="356"/>
        <v>108397.77563715902</v>
      </c>
      <c r="Z356" s="113">
        <f t="shared" si="348"/>
        <v>23.908845521735074</v>
      </c>
      <c r="AA356" s="14">
        <f t="shared" si="357"/>
        <v>587715.0793306633</v>
      </c>
      <c r="AB356" s="14">
        <f t="shared" si="357"/>
        <v>886867.1500162754</v>
      </c>
      <c r="AC356" s="113">
        <f t="shared" si="349"/>
        <v>50.900866968788726</v>
      </c>
      <c r="AD356" s="114">
        <f>(AB356/AB$182)*100</f>
        <v>99.86486962607451</v>
      </c>
    </row>
    <row r="357" spans="1:30" ht="12.75">
      <c r="A357" s="8"/>
      <c r="B357" s="8" t="s">
        <v>6</v>
      </c>
      <c r="C357" s="14">
        <f t="shared" si="350"/>
        <v>87.88603244473128</v>
      </c>
      <c r="D357" s="14">
        <f t="shared" si="350"/>
        <v>106.05423565230001</v>
      </c>
      <c r="E357" s="113">
        <f t="shared" si="342"/>
        <v>20.672458071189098</v>
      </c>
      <c r="F357" s="14">
        <f t="shared" si="351"/>
        <v>692.641017060256</v>
      </c>
      <c r="G357" s="14">
        <f t="shared" si="351"/>
        <v>399.4800535280699</v>
      </c>
      <c r="H357" s="113">
        <f t="shared" si="343"/>
        <v>-42.32509428570019</v>
      </c>
      <c r="I357" s="114">
        <f>(G357/G$183)*100</f>
        <v>10.337288952548583</v>
      </c>
      <c r="J357" s="15">
        <f t="shared" si="352"/>
        <v>75</v>
      </c>
      <c r="K357" s="15">
        <f t="shared" si="352"/>
        <v>52</v>
      </c>
      <c r="L357" s="113">
        <f t="shared" si="344"/>
        <v>-30.666666666666664</v>
      </c>
      <c r="M357" s="15">
        <f t="shared" si="353"/>
        <v>599</v>
      </c>
      <c r="N357" s="15">
        <f t="shared" si="353"/>
        <v>494</v>
      </c>
      <c r="O357" s="113">
        <f t="shared" si="345"/>
        <v>-17.529215358931552</v>
      </c>
      <c r="P357" s="114">
        <f>(N357/N$183)*100</f>
        <v>13.061872025383394</v>
      </c>
      <c r="Q357" s="15">
        <f t="shared" si="354"/>
        <v>734118</v>
      </c>
      <c r="R357" s="15">
        <f t="shared" si="354"/>
        <v>269708</v>
      </c>
      <c r="S357" s="113">
        <f t="shared" si="346"/>
        <v>-63.260947150185665</v>
      </c>
      <c r="T357" s="15">
        <f t="shared" si="355"/>
        <v>4375999</v>
      </c>
      <c r="U357" s="15">
        <f t="shared" si="355"/>
        <v>3375218</v>
      </c>
      <c r="V357" s="113">
        <f t="shared" si="347"/>
        <v>-22.869772136602407</v>
      </c>
      <c r="W357" s="114">
        <f>(U357/U$183)*100</f>
        <v>41.041074902723736</v>
      </c>
      <c r="X357" s="14">
        <f t="shared" si="356"/>
        <v>28652.3483504</v>
      </c>
      <c r="Y357" s="14">
        <f t="shared" si="356"/>
        <v>16362.077769900005</v>
      </c>
      <c r="Z357" s="113">
        <f t="shared" si="348"/>
        <v>-42.89446166924191</v>
      </c>
      <c r="AA357" s="14">
        <f t="shared" si="357"/>
        <v>213564.5474002728</v>
      </c>
      <c r="AB357" s="14">
        <f t="shared" si="357"/>
        <v>105944.75926919999</v>
      </c>
      <c r="AC357" s="113">
        <f t="shared" si="349"/>
        <v>-50.3921598603942</v>
      </c>
      <c r="AD357" s="114">
        <f>(AB357/AB$183)*100</f>
        <v>84.26528932752836</v>
      </c>
    </row>
    <row r="358" spans="1:30" ht="12.75">
      <c r="A358" s="8"/>
      <c r="B358" s="27" t="s">
        <v>25</v>
      </c>
      <c r="C358" s="14">
        <f t="shared" si="350"/>
        <v>380.2770576130716</v>
      </c>
      <c r="D358" s="14">
        <f t="shared" si="350"/>
        <v>576.3536972365082</v>
      </c>
      <c r="E358" s="113">
        <f t="shared" si="342"/>
        <v>51.561522237016675</v>
      </c>
      <c r="F358" s="14">
        <f t="shared" si="351"/>
        <v>2979.7814864920347</v>
      </c>
      <c r="G358" s="14">
        <f t="shared" si="351"/>
        <v>3529.3546026310496</v>
      </c>
      <c r="H358" s="113">
        <f t="shared" si="343"/>
        <v>18.44340327068758</v>
      </c>
      <c r="I358" s="114">
        <f>(G358/G$184)*100</f>
        <v>74.830315210538</v>
      </c>
      <c r="J358" s="15">
        <f t="shared" si="352"/>
        <v>740</v>
      </c>
      <c r="K358" s="15">
        <f t="shared" si="352"/>
        <v>728</v>
      </c>
      <c r="L358" s="113">
        <f t="shared" si="344"/>
        <v>-1.6216216216216217</v>
      </c>
      <c r="M358" s="15">
        <f t="shared" si="353"/>
        <v>5710</v>
      </c>
      <c r="N358" s="15">
        <f t="shared" si="353"/>
        <v>5735</v>
      </c>
      <c r="O358" s="113">
        <f t="shared" si="345"/>
        <v>0.43782837127845886</v>
      </c>
      <c r="P358" s="114">
        <f>(N358/N$184)*100</f>
        <v>18.449412900112595</v>
      </c>
      <c r="Q358" s="15">
        <f t="shared" si="354"/>
        <v>7484697</v>
      </c>
      <c r="R358" s="15">
        <f t="shared" si="354"/>
        <v>8482439</v>
      </c>
      <c r="S358" s="113">
        <f t="shared" si="346"/>
        <v>13.330426068015846</v>
      </c>
      <c r="T358" s="15">
        <f t="shared" si="355"/>
        <v>63118762</v>
      </c>
      <c r="U358" s="15">
        <f t="shared" si="355"/>
        <v>63185046</v>
      </c>
      <c r="V358" s="113">
        <f t="shared" si="347"/>
        <v>0.10501473397085956</v>
      </c>
      <c r="W358" s="114">
        <f>(U358/U$184)*100</f>
        <v>55.191172570350474</v>
      </c>
      <c r="X358" s="14">
        <f t="shared" si="356"/>
        <v>110188.50855830328</v>
      </c>
      <c r="Y358" s="14">
        <f t="shared" si="356"/>
        <v>140754.3234083957</v>
      </c>
      <c r="Z358" s="113">
        <f t="shared" si="348"/>
        <v>27.739566720716013</v>
      </c>
      <c r="AA358" s="14">
        <f t="shared" si="357"/>
        <v>958674.1580096066</v>
      </c>
      <c r="AB358" s="14">
        <f t="shared" si="357"/>
        <v>1091993.2898303072</v>
      </c>
      <c r="AC358" s="113">
        <f t="shared" si="349"/>
        <v>13.906615788778218</v>
      </c>
      <c r="AD358" s="114">
        <f>(AB358/AB$184)*100</f>
        <v>69.54946022197427</v>
      </c>
    </row>
    <row r="359" spans="1:30" ht="12.75">
      <c r="A359" s="8"/>
      <c r="B359" s="27"/>
      <c r="C359" s="14"/>
      <c r="D359" s="14"/>
      <c r="E359" s="113"/>
      <c r="F359" s="14"/>
      <c r="G359" s="14"/>
      <c r="H359" s="113"/>
      <c r="I359" s="114"/>
      <c r="J359" s="15"/>
      <c r="K359" s="15"/>
      <c r="L359" s="113"/>
      <c r="M359" s="15"/>
      <c r="N359" s="15"/>
      <c r="O359" s="113"/>
      <c r="P359" s="114"/>
      <c r="Q359" s="15"/>
      <c r="R359" s="15"/>
      <c r="S359" s="113"/>
      <c r="T359" s="15"/>
      <c r="U359" s="15"/>
      <c r="V359" s="113"/>
      <c r="W359" s="114"/>
      <c r="X359" s="14"/>
      <c r="Y359" s="14"/>
      <c r="Z359" s="113"/>
      <c r="AA359" s="14"/>
      <c r="AB359" s="14"/>
      <c r="AC359" s="113"/>
      <c r="AD359" s="114"/>
    </row>
    <row r="360" spans="1:30" ht="15">
      <c r="A360" s="18">
        <v>24</v>
      </c>
      <c r="B360" s="6" t="s">
        <v>52</v>
      </c>
      <c r="C360" s="13">
        <f>C361+C362+C363+C364+C365</f>
        <v>18748.159405841998</v>
      </c>
      <c r="D360" s="13">
        <f>D361+D362+D363+D364+D365</f>
        <v>24776.873140536016</v>
      </c>
      <c r="E360" s="111">
        <f aca="true" t="shared" si="358" ref="E360:E365">((D360-C360)/C360)*100</f>
        <v>32.156296541917854</v>
      </c>
      <c r="F360" s="13">
        <f>F361+F362+F363+F364+F365</f>
        <v>134551.68368260097</v>
      </c>
      <c r="G360" s="13">
        <f>G361+G362+G363+G364+G365</f>
        <v>142191.68765929702</v>
      </c>
      <c r="H360" s="111">
        <f aca="true" t="shared" si="359" ref="H360:H365">((G360-F360)/F360)*100</f>
        <v>5.678118450541539</v>
      </c>
      <c r="I360" s="112">
        <f>(G360/G$179)*100</f>
        <v>66.23645263883272</v>
      </c>
      <c r="J360" s="24">
        <f>J361+J362+J363+J364+J365</f>
        <v>4612895</v>
      </c>
      <c r="K360" s="24">
        <f>K361+K362+K363+K364+K365</f>
        <v>4396535</v>
      </c>
      <c r="L360" s="111">
        <f aca="true" t="shared" si="360" ref="L360:L365">((K360-J360)/J360)*100</f>
        <v>-4.690330042196928</v>
      </c>
      <c r="M360" s="24">
        <f>M361+M362+M363+M364+M365</f>
        <v>21338176</v>
      </c>
      <c r="N360" s="24">
        <f>N361+N362+N363+N364+N365</f>
        <v>21433256</v>
      </c>
      <c r="O360" s="111">
        <f aca="true" t="shared" si="361" ref="O360:O365">((N360-M360)/M360)*100</f>
        <v>0.4455863518981191</v>
      </c>
      <c r="P360" s="112">
        <f>(N360/N$179)*100</f>
        <v>74.712062390816</v>
      </c>
      <c r="Q360" s="24">
        <f>Q361+Q362+Q363+Q364+Q365</f>
        <v>13649137</v>
      </c>
      <c r="R360" s="24">
        <f>R361+R362+R363+R364+R365</f>
        <v>8640417</v>
      </c>
      <c r="S360" s="111">
        <f aca="true" t="shared" si="362" ref="S360:S365">((R360-Q360)/Q360)*100</f>
        <v>-36.69623947653247</v>
      </c>
      <c r="T360" s="24">
        <f>T361+T362+T363+T364+T365</f>
        <v>60542332</v>
      </c>
      <c r="U360" s="24">
        <f>U361+U362+U363+U364+U365</f>
        <v>56300688</v>
      </c>
      <c r="V360" s="111">
        <f aca="true" t="shared" si="363" ref="V360:V365">((U360-T360)/T360)*100</f>
        <v>-7.006079646882449</v>
      </c>
      <c r="W360" s="112">
        <f>(U360/U$179)*100</f>
        <v>25.06117645526526</v>
      </c>
      <c r="X360" s="13">
        <f>X361+X362+X363+X364+X365</f>
        <v>310600.6038968</v>
      </c>
      <c r="Y360" s="13">
        <f>Y361+Y362+Y363+Y364+Y365</f>
        <v>213202.45314705</v>
      </c>
      <c r="Z360" s="111">
        <f aca="true" t="shared" si="364" ref="Z360:Z365">((Y360-X360)/X360)*100</f>
        <v>-31.35800430771586</v>
      </c>
      <c r="AA360" s="13">
        <f>AA361+AA362+AA363+AA364+AA365</f>
        <v>1231968.5995104</v>
      </c>
      <c r="AB360" s="13">
        <f>AB361+AB362+AB363+AB364+AB365</f>
        <v>1074217.3479083139</v>
      </c>
      <c r="AC360" s="111">
        <f aca="true" t="shared" si="365" ref="AC360:AC365">((AB360-AA360)/AA360)*100</f>
        <v>-12.804811069436234</v>
      </c>
      <c r="AD360" s="112">
        <f>(AB360/AB$179)*100</f>
        <v>24.78844081460952</v>
      </c>
    </row>
    <row r="361" spans="1:30" ht="12.75">
      <c r="A361" s="8"/>
      <c r="B361" s="8" t="s">
        <v>3</v>
      </c>
      <c r="C361" s="17">
        <v>2547.1629000000003</v>
      </c>
      <c r="D361" s="17">
        <v>3580.2960064999997</v>
      </c>
      <c r="E361" s="113">
        <f t="shared" si="358"/>
        <v>40.56015053061582</v>
      </c>
      <c r="F361" s="17">
        <v>26602.237800000003</v>
      </c>
      <c r="G361" s="17">
        <v>24393.5460974</v>
      </c>
      <c r="H361" s="113">
        <f t="shared" si="359"/>
        <v>-8.30265378125445</v>
      </c>
      <c r="I361" s="114">
        <f>(G361/G$180)*100</f>
        <v>77.03069274245058</v>
      </c>
      <c r="J361" s="104">
        <v>178335</v>
      </c>
      <c r="K361" s="104">
        <v>174702</v>
      </c>
      <c r="L361" s="113">
        <f t="shared" si="360"/>
        <v>-2.037177222642779</v>
      </c>
      <c r="M361" s="104">
        <v>1213172</v>
      </c>
      <c r="N361" s="104">
        <v>1127538</v>
      </c>
      <c r="O361" s="113">
        <f t="shared" si="361"/>
        <v>-7.058685825258084</v>
      </c>
      <c r="P361" s="114">
        <f>(N361/N$180)*100</f>
        <v>81.26476139956627</v>
      </c>
      <c r="Q361" s="104">
        <v>0</v>
      </c>
      <c r="R361" s="104">
        <v>0</v>
      </c>
      <c r="S361" s="115" t="s">
        <v>54</v>
      </c>
      <c r="T361" s="104">
        <v>0</v>
      </c>
      <c r="U361" s="104">
        <v>0</v>
      </c>
      <c r="V361" s="115" t="s">
        <v>54</v>
      </c>
      <c r="W361" s="115" t="s">
        <v>54</v>
      </c>
      <c r="X361" s="17">
        <v>3585.6831</v>
      </c>
      <c r="Y361" s="17">
        <v>2145.9988967</v>
      </c>
      <c r="Z361" s="113">
        <f t="shared" si="364"/>
        <v>-40.15090467141394</v>
      </c>
      <c r="AA361" s="17">
        <v>19506.801900000002</v>
      </c>
      <c r="AB361" s="17">
        <v>14371.840796699998</v>
      </c>
      <c r="AC361" s="113">
        <f t="shared" si="365"/>
        <v>-26.323951663752748</v>
      </c>
      <c r="AD361" s="114">
        <f>(AB361/AB$180)*100</f>
        <v>40.55585805076161</v>
      </c>
    </row>
    <row r="362" spans="1:30" ht="12.75">
      <c r="A362" s="8"/>
      <c r="B362" s="8" t="s">
        <v>4</v>
      </c>
      <c r="C362" s="17">
        <v>4809.6523</v>
      </c>
      <c r="D362" s="17">
        <v>4682.220262400003</v>
      </c>
      <c r="E362" s="113">
        <f t="shared" si="358"/>
        <v>-2.6495062356170087</v>
      </c>
      <c r="F362" s="17">
        <v>25141.6137</v>
      </c>
      <c r="G362" s="17">
        <v>26618.6251193</v>
      </c>
      <c r="H362" s="113">
        <f t="shared" si="359"/>
        <v>5.8747677731600705</v>
      </c>
      <c r="I362" s="114">
        <f>(G362/G$181)*100</f>
        <v>40.32153800277327</v>
      </c>
      <c r="J362" s="104">
        <v>4431039</v>
      </c>
      <c r="K362" s="104">
        <v>4217746</v>
      </c>
      <c r="L362" s="113">
        <f t="shared" si="360"/>
        <v>-4.813611435150989</v>
      </c>
      <c r="M362" s="104">
        <v>20097526</v>
      </c>
      <c r="N362" s="104">
        <v>20276367</v>
      </c>
      <c r="O362" s="113">
        <f t="shared" si="361"/>
        <v>0.8898657476547114</v>
      </c>
      <c r="P362" s="114">
        <f>(N362/N$181)*100</f>
        <v>74.37121679136409</v>
      </c>
      <c r="Q362" s="104">
        <v>0</v>
      </c>
      <c r="R362" s="104">
        <v>0</v>
      </c>
      <c r="S362" s="115" t="s">
        <v>54</v>
      </c>
      <c r="T362" s="104">
        <v>0</v>
      </c>
      <c r="U362" s="104">
        <v>0</v>
      </c>
      <c r="V362" s="115" t="s">
        <v>54</v>
      </c>
      <c r="W362" s="115" t="s">
        <v>54</v>
      </c>
      <c r="X362" s="17">
        <v>124863.5681</v>
      </c>
      <c r="Y362" s="17">
        <v>119254.03677400001</v>
      </c>
      <c r="Z362" s="113">
        <f t="shared" si="364"/>
        <v>-4.492528454342637</v>
      </c>
      <c r="AA362" s="17">
        <v>528860.3962</v>
      </c>
      <c r="AB362" s="17">
        <v>560759.8725999999</v>
      </c>
      <c r="AC362" s="113">
        <f t="shared" si="365"/>
        <v>6.031738551270996</v>
      </c>
      <c r="AD362" s="114">
        <f>(AB362/AB$181)*100</f>
        <v>32.71237198348039</v>
      </c>
    </row>
    <row r="363" spans="1:30" ht="12.75">
      <c r="A363" s="8"/>
      <c r="B363" s="8" t="s">
        <v>5</v>
      </c>
      <c r="C363" s="17">
        <v>10963.267612199998</v>
      </c>
      <c r="D363" s="17">
        <v>13960.510815023012</v>
      </c>
      <c r="E363" s="113">
        <f t="shared" si="358"/>
        <v>27.33895868315448</v>
      </c>
      <c r="F363" s="17">
        <v>79850.990995156</v>
      </c>
      <c r="G363" s="17">
        <v>86527.41742248701</v>
      </c>
      <c r="H363" s="113">
        <f t="shared" si="359"/>
        <v>8.361106536218221</v>
      </c>
      <c r="I363" s="114">
        <f>(G363/G$182)*100</f>
        <v>79.81591836480382</v>
      </c>
      <c r="J363" s="104">
        <v>38</v>
      </c>
      <c r="K363" s="104">
        <v>76</v>
      </c>
      <c r="L363" s="113">
        <f t="shared" si="360"/>
        <v>100</v>
      </c>
      <c r="M363" s="104">
        <v>693</v>
      </c>
      <c r="N363" s="104">
        <v>713</v>
      </c>
      <c r="O363" s="113">
        <f t="shared" si="361"/>
        <v>2.886002886002886</v>
      </c>
      <c r="P363" s="114">
        <f>(N363/N$182)*100</f>
        <v>41.23770965876229</v>
      </c>
      <c r="Q363" s="104">
        <v>34328</v>
      </c>
      <c r="R363" s="104">
        <v>36883</v>
      </c>
      <c r="S363" s="113">
        <f t="shared" si="362"/>
        <v>7.442903752039151</v>
      </c>
      <c r="T363" s="104">
        <v>629694</v>
      </c>
      <c r="U363" s="104">
        <v>152981</v>
      </c>
      <c r="V363" s="113">
        <f t="shared" si="363"/>
        <v>-75.70550140226841</v>
      </c>
      <c r="W363" s="114">
        <f>(U363/U$182)*100</f>
        <v>0.15006222666522614</v>
      </c>
      <c r="X363" s="17">
        <v>152.39296500000012</v>
      </c>
      <c r="Y363" s="17">
        <v>311.23667159999997</v>
      </c>
      <c r="Z363" s="113">
        <f t="shared" si="364"/>
        <v>104.23296547842594</v>
      </c>
      <c r="AA363" s="17">
        <v>1045.7448399</v>
      </c>
      <c r="AB363" s="17">
        <v>1200.0485261000001</v>
      </c>
      <c r="AC363" s="113">
        <f t="shared" si="365"/>
        <v>14.755385856339059</v>
      </c>
      <c r="AD363" s="114">
        <f>(AB363/AB$182)*100</f>
        <v>0.1351303739254973</v>
      </c>
    </row>
    <row r="364" spans="1:30" ht="12.75">
      <c r="A364" s="8"/>
      <c r="B364" s="8" t="s">
        <v>6</v>
      </c>
      <c r="C364" s="17">
        <v>200.52647713900012</v>
      </c>
      <c r="D364" s="17">
        <v>2346.168655622</v>
      </c>
      <c r="E364" s="113">
        <f t="shared" si="358"/>
        <v>1070.0044248998063</v>
      </c>
      <c r="F364" s="17">
        <v>2083.3728400759996</v>
      </c>
      <c r="G364" s="17">
        <v>3464.9766271529998</v>
      </c>
      <c r="H364" s="113">
        <f t="shared" si="359"/>
        <v>66.31572421893532</v>
      </c>
      <c r="I364" s="114">
        <f>(G364/G$183)*100</f>
        <v>89.66271104745141</v>
      </c>
      <c r="J364" s="104">
        <v>973</v>
      </c>
      <c r="K364" s="104">
        <v>848</v>
      </c>
      <c r="L364" s="113">
        <f t="shared" si="360"/>
        <v>-12.846865364850975</v>
      </c>
      <c r="M364" s="104">
        <v>3799</v>
      </c>
      <c r="N364" s="104">
        <v>3288</v>
      </c>
      <c r="O364" s="113">
        <f t="shared" si="361"/>
        <v>-13.4509081337194</v>
      </c>
      <c r="P364" s="114">
        <f>(N364/N$183)*100</f>
        <v>86.9381279746166</v>
      </c>
      <c r="Q364" s="104">
        <v>1028617</v>
      </c>
      <c r="R364" s="104">
        <v>1229866</v>
      </c>
      <c r="S364" s="113">
        <f t="shared" si="362"/>
        <v>19.56500816144396</v>
      </c>
      <c r="T364" s="104">
        <v>3934018</v>
      </c>
      <c r="U364" s="104">
        <v>4848782</v>
      </c>
      <c r="V364" s="113">
        <f t="shared" si="363"/>
        <v>23.25266432436252</v>
      </c>
      <c r="W364" s="114">
        <f>(U364/U$183)*100</f>
        <v>58.95892509727626</v>
      </c>
      <c r="X364" s="17">
        <v>4014.7885315999984</v>
      </c>
      <c r="Y364" s="17">
        <v>4173.771344800005</v>
      </c>
      <c r="Z364" s="113">
        <f t="shared" si="364"/>
        <v>3.9599299427272148</v>
      </c>
      <c r="AA364" s="17">
        <v>12323.9425958</v>
      </c>
      <c r="AB364" s="17">
        <v>19782.880325564005</v>
      </c>
      <c r="AC364" s="113">
        <f t="shared" si="365"/>
        <v>60.5239571004332</v>
      </c>
      <c r="AD364" s="114">
        <f>(AB364/AB$183)*100</f>
        <v>15.734710672471635</v>
      </c>
    </row>
    <row r="365" spans="1:30" ht="12.75">
      <c r="A365" s="8"/>
      <c r="B365" s="27" t="s">
        <v>25</v>
      </c>
      <c r="C365" s="17">
        <v>227.5501165029999</v>
      </c>
      <c r="D365" s="17">
        <v>207.67740099100004</v>
      </c>
      <c r="E365" s="113">
        <f t="shared" si="358"/>
        <v>-8.733335678928505</v>
      </c>
      <c r="F365" s="17">
        <v>873.468347369</v>
      </c>
      <c r="G365" s="17">
        <v>1187.1223929569999</v>
      </c>
      <c r="H365" s="113">
        <f t="shared" si="359"/>
        <v>35.909033971610604</v>
      </c>
      <c r="I365" s="114">
        <f>(G365/G$184)*100</f>
        <v>25.169684789462003</v>
      </c>
      <c r="J365" s="104">
        <v>2510</v>
      </c>
      <c r="K365" s="104">
        <v>3163</v>
      </c>
      <c r="L365" s="113">
        <f t="shared" si="360"/>
        <v>26.015936254980083</v>
      </c>
      <c r="M365" s="104">
        <v>22986</v>
      </c>
      <c r="N365" s="104">
        <v>25350</v>
      </c>
      <c r="O365" s="113">
        <f t="shared" si="361"/>
        <v>10.284521012790394</v>
      </c>
      <c r="P365" s="114">
        <f>(N365/N$184)*100</f>
        <v>81.55058709988741</v>
      </c>
      <c r="Q365" s="104">
        <v>12586192</v>
      </c>
      <c r="R365" s="104">
        <v>7373668</v>
      </c>
      <c r="S365" s="113">
        <f t="shared" si="362"/>
        <v>-41.41462326333493</v>
      </c>
      <c r="T365" s="104">
        <v>55978620</v>
      </c>
      <c r="U365" s="104">
        <v>51298925</v>
      </c>
      <c r="V365" s="113">
        <f t="shared" si="363"/>
        <v>-8.359789862629697</v>
      </c>
      <c r="W365" s="114">
        <f>(U365/U$184)*100</f>
        <v>44.80882742964952</v>
      </c>
      <c r="X365" s="17">
        <v>177984.1712002</v>
      </c>
      <c r="Y365" s="17">
        <v>87317.40945995</v>
      </c>
      <c r="Z365" s="113">
        <f t="shared" si="364"/>
        <v>-50.94091296369625</v>
      </c>
      <c r="AA365" s="17">
        <v>670231.7139747001</v>
      </c>
      <c r="AB365" s="17">
        <v>478102.70565995</v>
      </c>
      <c r="AC365" s="113">
        <f t="shared" si="365"/>
        <v>-28.666057470685814</v>
      </c>
      <c r="AD365" s="114">
        <f>(AB365/AB$184)*100</f>
        <v>30.450539778025735</v>
      </c>
    </row>
    <row r="366" spans="1:30" ht="12.75">
      <c r="A366" s="8"/>
      <c r="B366" s="27"/>
      <c r="C366" s="17"/>
      <c r="D366" s="17"/>
      <c r="E366" s="113"/>
      <c r="F366" s="17"/>
      <c r="G366" s="17"/>
      <c r="H366" s="113"/>
      <c r="I366" s="114"/>
      <c r="J366" s="104"/>
      <c r="K366" s="104"/>
      <c r="L366" s="113"/>
      <c r="M366" s="104"/>
      <c r="N366" s="104"/>
      <c r="O366" s="113"/>
      <c r="P366" s="114"/>
      <c r="Q366" s="104"/>
      <c r="R366" s="104"/>
      <c r="S366" s="113"/>
      <c r="T366" s="104"/>
      <c r="U366" s="104"/>
      <c r="V366" s="113"/>
      <c r="W366" s="114"/>
      <c r="X366" s="17"/>
      <c r="Y366" s="17"/>
      <c r="Z366" s="113"/>
      <c r="AA366" s="17"/>
      <c r="AB366" s="17"/>
      <c r="AC366" s="113"/>
      <c r="AD366" s="114"/>
    </row>
    <row r="367" spans="1:30" ht="15">
      <c r="A367" s="23"/>
      <c r="B367" s="6" t="s">
        <v>11</v>
      </c>
      <c r="C367" s="13">
        <f>C368+C369+C370+C371+C372</f>
        <v>29171.310986915843</v>
      </c>
      <c r="D367" s="13">
        <f>D368+D369+D370+D371+D372</f>
        <v>37459.355468579524</v>
      </c>
      <c r="E367" s="111">
        <f aca="true" t="shared" si="366" ref="E367:E372">((D367-C367)/C367)*100</f>
        <v>28.411628415949846</v>
      </c>
      <c r="F367" s="13">
        <f>F368+F369+F370+F371+F372</f>
        <v>193866.23726952967</v>
      </c>
      <c r="G367" s="13">
        <f>G368+G369+G370+G371+G372</f>
        <v>214672.86062951645</v>
      </c>
      <c r="H367" s="111">
        <f aca="true" t="shared" si="367" ref="H367:H372">((G367-F367)/F367)*100</f>
        <v>10.73246360636773</v>
      </c>
      <c r="I367" s="112">
        <f>(G367/G$179)*100</f>
        <v>100</v>
      </c>
      <c r="J367" s="24">
        <f>J368+J369+J370+J371+J372</f>
        <v>5720082</v>
      </c>
      <c r="K367" s="24">
        <f>K368+K369+K370+K371+K372</f>
        <v>5539196</v>
      </c>
      <c r="L367" s="111">
        <f aca="true" t="shared" si="368" ref="L367:L372">((K367-J367)/J367)*100</f>
        <v>-3.162297323709695</v>
      </c>
      <c r="M367" s="24">
        <f>M368+M369+M370+M371+M372</f>
        <v>28198778</v>
      </c>
      <c r="N367" s="24">
        <f>N368+N369+N370+N371+N372</f>
        <v>28687812</v>
      </c>
      <c r="O367" s="111">
        <f aca="true" t="shared" si="369" ref="O367:O372">((N367-M367)/M367)*100</f>
        <v>1.7342382708924478</v>
      </c>
      <c r="P367" s="112">
        <f>(N367/N$179)*100</f>
        <v>100</v>
      </c>
      <c r="Q367" s="24">
        <f>Q368+Q369+Q370+Q371+Q372</f>
        <v>32896086</v>
      </c>
      <c r="R367" s="24">
        <f>R368+R369+R370+R371+R372</f>
        <v>32773289</v>
      </c>
      <c r="S367" s="111">
        <f aca="true" t="shared" si="370" ref="S367:S372">((R367-Q367)/Q367)*100</f>
        <v>-0.3732875698342958</v>
      </c>
      <c r="T367" s="24">
        <f>T368+T369+T370+T371+T372</f>
        <v>186132869</v>
      </c>
      <c r="U367" s="24">
        <f>U368+U369+U370+U371+U372</f>
        <v>224653013</v>
      </c>
      <c r="V367" s="111">
        <f aca="true" t="shared" si="371" ref="V367:V372">((U367-T367)/T367)*100</f>
        <v>20.69497139701855</v>
      </c>
      <c r="W367" s="112">
        <f>(U367/U$179)*100</f>
        <v>100</v>
      </c>
      <c r="X367" s="13">
        <f>X368+X369+X370+X371+X372</f>
        <v>685808.6444673473</v>
      </c>
      <c r="Y367" s="13">
        <f>Y368+Y369+Y370+Y371+Y372</f>
        <v>665117.2675269906</v>
      </c>
      <c r="Z367" s="111">
        <f aca="true" t="shared" si="372" ref="Z367:Z372">((Y367-X367)/X367)*100</f>
        <v>-3.0170773009761676</v>
      </c>
      <c r="AA367" s="13">
        <f>AA368+AA369+AA370+AA371+AA372</f>
        <v>3882171.6502748295</v>
      </c>
      <c r="AB367" s="13">
        <f>AB368+AB369+AB370+AB371+AB372</f>
        <v>4333541.411266191</v>
      </c>
      <c r="AC367" s="111">
        <f aca="true" t="shared" si="373" ref="AC367:AC372">((AB367-AA367)/AA367)*100</f>
        <v>11.626733737015666</v>
      </c>
      <c r="AD367" s="112">
        <f>(AB367/AB$179)*100</f>
        <v>100</v>
      </c>
    </row>
    <row r="368" spans="1:30" ht="12.75">
      <c r="A368" s="8"/>
      <c r="B368" s="8" t="s">
        <v>3</v>
      </c>
      <c r="C368" s="12">
        <f>C354+C361</f>
        <v>3698.2892973260045</v>
      </c>
      <c r="D368" s="12">
        <f>D354+D361</f>
        <v>4766.437642043831</v>
      </c>
      <c r="E368" s="113">
        <f t="shared" si="366"/>
        <v>28.882227939554</v>
      </c>
      <c r="F368" s="12">
        <f>F354+F361</f>
        <v>31820.560881678586</v>
      </c>
      <c r="G368" s="12">
        <f>G354+G361</f>
        <v>31667.307184889232</v>
      </c>
      <c r="H368" s="113">
        <f t="shared" si="367"/>
        <v>-0.4816184647379775</v>
      </c>
      <c r="I368" s="114">
        <f>(G368/G$180)*100</f>
        <v>100</v>
      </c>
      <c r="J368" s="16">
        <f>J354+J361</f>
        <v>258905</v>
      </c>
      <c r="K368" s="16">
        <f>K354+K361</f>
        <v>214020</v>
      </c>
      <c r="L368" s="113">
        <f t="shared" si="368"/>
        <v>-17.336474768737567</v>
      </c>
      <c r="M368" s="16">
        <f>M354+M361</f>
        <v>1490479</v>
      </c>
      <c r="N368" s="16">
        <f>N354+N361</f>
        <v>1387487</v>
      </c>
      <c r="O368" s="113">
        <f t="shared" si="369"/>
        <v>-6.9099933645492495</v>
      </c>
      <c r="P368" s="114">
        <f>(N368/N$180)*100</f>
        <v>100</v>
      </c>
      <c r="Q368" s="16">
        <f>Q354+Q361</f>
        <v>0</v>
      </c>
      <c r="R368" s="16">
        <f>R354+R361</f>
        <v>0</v>
      </c>
      <c r="S368" s="115" t="s">
        <v>54</v>
      </c>
      <c r="T368" s="16">
        <f>T354+T361</f>
        <v>0</v>
      </c>
      <c r="U368" s="16">
        <f>U354+U361</f>
        <v>0</v>
      </c>
      <c r="V368" s="115" t="s">
        <v>54</v>
      </c>
      <c r="W368" s="115" t="s">
        <v>54</v>
      </c>
      <c r="X368" s="12">
        <f>X354+X361</f>
        <v>7846.184491142002</v>
      </c>
      <c r="Y368" s="12">
        <f>Y354+Y361</f>
        <v>5143.828744120009</v>
      </c>
      <c r="Z368" s="113">
        <f t="shared" si="372"/>
        <v>-34.441654412700004</v>
      </c>
      <c r="AA368" s="12">
        <f>AA354+AA361</f>
        <v>42675.992894637006</v>
      </c>
      <c r="AB368" s="12">
        <f>AB354+AB361</f>
        <v>35437.151344971004</v>
      </c>
      <c r="AC368" s="113">
        <f t="shared" si="373"/>
        <v>-16.962327197724534</v>
      </c>
      <c r="AD368" s="114">
        <f>(AB368/AB$180)*100</f>
        <v>100</v>
      </c>
    </row>
    <row r="369" spans="1:30" ht="12.75">
      <c r="A369" s="8"/>
      <c r="B369" s="8" t="s">
        <v>4</v>
      </c>
      <c r="C369" s="12">
        <f aca="true" t="shared" si="374" ref="C369:D372">C355+C362</f>
        <v>10561.320157826693</v>
      </c>
      <c r="D369" s="12">
        <f t="shared" si="374"/>
        <v>11515.689967120386</v>
      </c>
      <c r="E369" s="113">
        <f t="shared" si="366"/>
        <v>9.036463198082654</v>
      </c>
      <c r="F369" s="12">
        <f aca="true" t="shared" si="375" ref="F369:G372">F355+F362</f>
        <v>60289.11037833543</v>
      </c>
      <c r="G369" s="12">
        <f t="shared" si="375"/>
        <v>66015.89730398974</v>
      </c>
      <c r="H369" s="113">
        <f t="shared" si="367"/>
        <v>9.498874489467012</v>
      </c>
      <c r="I369" s="114">
        <f>(G369/G$181)*100</f>
        <v>100</v>
      </c>
      <c r="J369" s="16">
        <f aca="true" t="shared" si="376" ref="J369:K372">J355+J362</f>
        <v>5456727</v>
      </c>
      <c r="K369" s="16">
        <f t="shared" si="376"/>
        <v>5320167</v>
      </c>
      <c r="L369" s="113">
        <f t="shared" si="368"/>
        <v>-2.5025990854957563</v>
      </c>
      <c r="M369" s="16">
        <f aca="true" t="shared" si="377" ref="M369:N372">M355+M362</f>
        <v>26673658</v>
      </c>
      <c r="N369" s="16">
        <f t="shared" si="377"/>
        <v>27263729</v>
      </c>
      <c r="O369" s="113">
        <f t="shared" si="369"/>
        <v>2.2121862700646457</v>
      </c>
      <c r="P369" s="114">
        <f>(N369/N$181)*100</f>
        <v>100</v>
      </c>
      <c r="Q369" s="16">
        <f aca="true" t="shared" si="378" ref="Q369:R372">Q355+Q362</f>
        <v>0</v>
      </c>
      <c r="R369" s="16">
        <f t="shared" si="378"/>
        <v>0</v>
      </c>
      <c r="S369" s="115" t="s">
        <v>54</v>
      </c>
      <c r="T369" s="16">
        <f aca="true" t="shared" si="379" ref="T369:U372">T355+T362</f>
        <v>0</v>
      </c>
      <c r="U369" s="16">
        <f t="shared" si="379"/>
        <v>0</v>
      </c>
      <c r="V369" s="115" t="s">
        <v>54</v>
      </c>
      <c r="W369" s="115" t="s">
        <v>54</v>
      </c>
      <c r="X369" s="12">
        <f aca="true" t="shared" si="380" ref="X369:Y372">X355+X362</f>
        <v>269488.379983858</v>
      </c>
      <c r="Y369" s="12">
        <f t="shared" si="380"/>
        <v>302656.8444910659</v>
      </c>
      <c r="Z369" s="113">
        <f t="shared" si="372"/>
        <v>12.307938661100959</v>
      </c>
      <c r="AA369" s="12">
        <f aca="true" t="shared" si="381" ref="AA369:AB372">AA355+AA362</f>
        <v>1395940.4712292496</v>
      </c>
      <c r="AB369" s="12">
        <f t="shared" si="381"/>
        <v>1714213.4262938234</v>
      </c>
      <c r="AC369" s="113">
        <f t="shared" si="373"/>
        <v>22.79989452446394</v>
      </c>
      <c r="AD369" s="114">
        <f>(AB369/AB$181)*100</f>
        <v>100</v>
      </c>
    </row>
    <row r="370" spans="1:30" ht="12.75">
      <c r="A370" s="8"/>
      <c r="B370" s="8" t="s">
        <v>5</v>
      </c>
      <c r="C370" s="12">
        <f t="shared" si="374"/>
        <v>14015.461848063347</v>
      </c>
      <c r="D370" s="12">
        <f t="shared" si="374"/>
        <v>17940.97386991349</v>
      </c>
      <c r="E370" s="113">
        <f t="shared" si="366"/>
        <v>28.00843856881227</v>
      </c>
      <c r="F370" s="12">
        <f t="shared" si="375"/>
        <v>95127.30231851836</v>
      </c>
      <c r="G370" s="12">
        <f t="shared" si="375"/>
        <v>108408.72246436839</v>
      </c>
      <c r="H370" s="113">
        <f t="shared" si="367"/>
        <v>13.96173319556498</v>
      </c>
      <c r="I370" s="114">
        <f>(G370/G$182)*100</f>
        <v>100</v>
      </c>
      <c r="J370" s="16">
        <f t="shared" si="376"/>
        <v>152</v>
      </c>
      <c r="K370" s="16">
        <f t="shared" si="376"/>
        <v>218</v>
      </c>
      <c r="L370" s="113">
        <f t="shared" si="368"/>
        <v>43.42105263157895</v>
      </c>
      <c r="M370" s="16">
        <f t="shared" si="377"/>
        <v>1547</v>
      </c>
      <c r="N370" s="16">
        <f t="shared" si="377"/>
        <v>1729</v>
      </c>
      <c r="O370" s="113">
        <f t="shared" si="369"/>
        <v>11.76470588235294</v>
      </c>
      <c r="P370" s="114">
        <f>(N370/N$182)*100</f>
        <v>100</v>
      </c>
      <c r="Q370" s="16">
        <f t="shared" si="378"/>
        <v>11062462</v>
      </c>
      <c r="R370" s="16">
        <f t="shared" si="378"/>
        <v>15417608</v>
      </c>
      <c r="S370" s="113">
        <f t="shared" si="370"/>
        <v>39.368686644980116</v>
      </c>
      <c r="T370" s="16">
        <f t="shared" si="379"/>
        <v>58725470</v>
      </c>
      <c r="U370" s="16">
        <f t="shared" si="379"/>
        <v>101945042</v>
      </c>
      <c r="V370" s="113">
        <f t="shared" si="371"/>
        <v>73.59595759727424</v>
      </c>
      <c r="W370" s="114">
        <f>(U370/U$182)*100</f>
        <v>100</v>
      </c>
      <c r="X370" s="12">
        <f t="shared" si="380"/>
        <v>87634.263351844</v>
      </c>
      <c r="Y370" s="12">
        <f t="shared" si="380"/>
        <v>108709.01230875902</v>
      </c>
      <c r="Z370" s="113">
        <f t="shared" si="372"/>
        <v>24.0485263992027</v>
      </c>
      <c r="AA370" s="12">
        <f t="shared" si="381"/>
        <v>588760.8241705634</v>
      </c>
      <c r="AB370" s="12">
        <f t="shared" si="381"/>
        <v>888067.1985423754</v>
      </c>
      <c r="AC370" s="113">
        <f t="shared" si="373"/>
        <v>50.83666611029528</v>
      </c>
      <c r="AD370" s="114">
        <f>(AB370/AB$182)*100</f>
        <v>100</v>
      </c>
    </row>
    <row r="371" spans="1:30" ht="12.75">
      <c r="A371" s="8"/>
      <c r="B371" s="8" t="s">
        <v>6</v>
      </c>
      <c r="C371" s="12">
        <f t="shared" si="374"/>
        <v>288.41250958373143</v>
      </c>
      <c r="D371" s="12">
        <f t="shared" si="374"/>
        <v>2452.2228912743003</v>
      </c>
      <c r="E371" s="113">
        <f t="shared" si="366"/>
        <v>750.2484496298781</v>
      </c>
      <c r="F371" s="12">
        <f t="shared" si="375"/>
        <v>2776.013857136256</v>
      </c>
      <c r="G371" s="12">
        <f t="shared" si="375"/>
        <v>3864.45668068107</v>
      </c>
      <c r="H371" s="113">
        <f t="shared" si="367"/>
        <v>39.20883970902273</v>
      </c>
      <c r="I371" s="114">
        <f>(G371/G$183)*100</f>
        <v>100</v>
      </c>
      <c r="J371" s="16">
        <f t="shared" si="376"/>
        <v>1048</v>
      </c>
      <c r="K371" s="16">
        <f t="shared" si="376"/>
        <v>900</v>
      </c>
      <c r="L371" s="113">
        <f t="shared" si="368"/>
        <v>-14.122137404580155</v>
      </c>
      <c r="M371" s="16">
        <f t="shared" si="377"/>
        <v>4398</v>
      </c>
      <c r="N371" s="16">
        <f t="shared" si="377"/>
        <v>3782</v>
      </c>
      <c r="O371" s="113">
        <f t="shared" si="369"/>
        <v>-14.006366530241019</v>
      </c>
      <c r="P371" s="114">
        <f>(N371/N$183)*100</f>
        <v>100</v>
      </c>
      <c r="Q371" s="16">
        <f t="shared" si="378"/>
        <v>1762735</v>
      </c>
      <c r="R371" s="16">
        <f t="shared" si="378"/>
        <v>1499574</v>
      </c>
      <c r="S371" s="113">
        <f t="shared" si="370"/>
        <v>-14.929130016706992</v>
      </c>
      <c r="T371" s="16">
        <f t="shared" si="379"/>
        <v>8310017</v>
      </c>
      <c r="U371" s="16">
        <f t="shared" si="379"/>
        <v>8224000</v>
      </c>
      <c r="V371" s="113">
        <f t="shared" si="371"/>
        <v>-1.0351001688684873</v>
      </c>
      <c r="W371" s="114">
        <f>(U371/U$183)*100</f>
        <v>100</v>
      </c>
      <c r="X371" s="12">
        <f t="shared" si="380"/>
        <v>32667.136882</v>
      </c>
      <c r="Y371" s="12">
        <f t="shared" si="380"/>
        <v>20535.84911470001</v>
      </c>
      <c r="Z371" s="113">
        <f t="shared" si="372"/>
        <v>-37.13606065667934</v>
      </c>
      <c r="AA371" s="12">
        <f t="shared" si="381"/>
        <v>225888.4899960728</v>
      </c>
      <c r="AB371" s="12">
        <f t="shared" si="381"/>
        <v>125727.639594764</v>
      </c>
      <c r="AC371" s="113">
        <f t="shared" si="373"/>
        <v>-44.34083843893514</v>
      </c>
      <c r="AD371" s="114">
        <f>(AB371/AB$183)*100</f>
        <v>100</v>
      </c>
    </row>
    <row r="372" spans="1:30" ht="12.75">
      <c r="A372" s="8"/>
      <c r="B372" s="27" t="s">
        <v>25</v>
      </c>
      <c r="C372" s="12">
        <f t="shared" si="374"/>
        <v>607.8271741160715</v>
      </c>
      <c r="D372" s="12">
        <f t="shared" si="374"/>
        <v>784.0310982275082</v>
      </c>
      <c r="E372" s="113">
        <f t="shared" si="366"/>
        <v>28.989148826338674</v>
      </c>
      <c r="F372" s="12">
        <f t="shared" si="375"/>
        <v>3853.249833861035</v>
      </c>
      <c r="G372" s="12">
        <f t="shared" si="375"/>
        <v>4716.476995588049</v>
      </c>
      <c r="H372" s="113">
        <f t="shared" si="367"/>
        <v>22.402574422796853</v>
      </c>
      <c r="I372" s="114">
        <f>(G372/G$184)*100</f>
        <v>100</v>
      </c>
      <c r="J372" s="16">
        <f t="shared" si="376"/>
        <v>3250</v>
      </c>
      <c r="K372" s="16">
        <f t="shared" si="376"/>
        <v>3891</v>
      </c>
      <c r="L372" s="113">
        <f t="shared" si="368"/>
        <v>19.723076923076924</v>
      </c>
      <c r="M372" s="16">
        <f t="shared" si="377"/>
        <v>28696</v>
      </c>
      <c r="N372" s="16">
        <f t="shared" si="377"/>
        <v>31085</v>
      </c>
      <c r="O372" s="113">
        <f t="shared" si="369"/>
        <v>8.325202118762197</v>
      </c>
      <c r="P372" s="114">
        <f>(N372/N$184)*100</f>
        <v>100</v>
      </c>
      <c r="Q372" s="16">
        <f t="shared" si="378"/>
        <v>20070889</v>
      </c>
      <c r="R372" s="16">
        <f t="shared" si="378"/>
        <v>15856107</v>
      </c>
      <c r="S372" s="113">
        <f t="shared" si="370"/>
        <v>-20.99947839878941</v>
      </c>
      <c r="T372" s="16">
        <f t="shared" si="379"/>
        <v>119097382</v>
      </c>
      <c r="U372" s="16">
        <f t="shared" si="379"/>
        <v>114483971</v>
      </c>
      <c r="V372" s="113">
        <f t="shared" si="371"/>
        <v>-3.8736460218747713</v>
      </c>
      <c r="W372" s="114">
        <f>(U372/U$184)*100</f>
        <v>100</v>
      </c>
      <c r="X372" s="12">
        <f t="shared" si="380"/>
        <v>288172.6797585033</v>
      </c>
      <c r="Y372" s="12">
        <f t="shared" si="380"/>
        <v>228071.7328683457</v>
      </c>
      <c r="Z372" s="113">
        <f t="shared" si="372"/>
        <v>-20.85587951658841</v>
      </c>
      <c r="AA372" s="12">
        <f t="shared" si="381"/>
        <v>1628905.8719843067</v>
      </c>
      <c r="AB372" s="12">
        <f t="shared" si="381"/>
        <v>1570095.9954902572</v>
      </c>
      <c r="AC372" s="113">
        <f t="shared" si="373"/>
        <v>-3.6103913372482555</v>
      </c>
      <c r="AD372" s="114">
        <f>(AB372/AB$184)*100</f>
        <v>100</v>
      </c>
    </row>
    <row r="373" spans="1:17" ht="12.75">
      <c r="A373" s="142" t="s">
        <v>24</v>
      </c>
      <c r="N373" s="29"/>
      <c r="O373" s="29"/>
      <c r="P373" s="29"/>
      <c r="Q373" s="29"/>
    </row>
  </sheetData>
  <sheetProtection/>
  <mergeCells count="18">
    <mergeCell ref="B189:I189"/>
    <mergeCell ref="R189:W189"/>
    <mergeCell ref="Y189:AD189"/>
    <mergeCell ref="A190:A191"/>
    <mergeCell ref="B190:B191"/>
    <mergeCell ref="C190:I190"/>
    <mergeCell ref="J190:P190"/>
    <mergeCell ref="Q190:W190"/>
    <mergeCell ref="X190:AD190"/>
    <mergeCell ref="X2:AD2"/>
    <mergeCell ref="A185:N185"/>
    <mergeCell ref="Q2:W2"/>
    <mergeCell ref="Y1:AD1"/>
    <mergeCell ref="A1:N1"/>
    <mergeCell ref="A2:A3"/>
    <mergeCell ref="B2:B3"/>
    <mergeCell ref="C2:I2"/>
    <mergeCell ref="J2:P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IRDA</dc:creator>
  <cp:keywords/>
  <dc:description/>
  <cp:lastModifiedBy>Srikant Kalkar</cp:lastModifiedBy>
  <cp:lastPrinted>2018-04-20T05:20:04Z</cp:lastPrinted>
  <dcterms:created xsi:type="dcterms:W3CDTF">2002-04-18T04:47:59Z</dcterms:created>
  <dcterms:modified xsi:type="dcterms:W3CDTF">2019-04-18T12:40:51Z</dcterms:modified>
  <cp:category/>
  <cp:version/>
  <cp:contentType/>
  <cp:contentStatus/>
</cp:coreProperties>
</file>