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25" tabRatio="695" firstSheet="2" activeTab="2"/>
  </bookViews>
  <sheets>
    <sheet name="FYP as at 31st March, 2018_TEMP" sheetId="1" state="hidden" r:id="rId1"/>
    <sheet name="Authority Vs Life Council" sheetId="2" state="hidden" r:id="rId2"/>
    <sheet name="FYP as at 31st July' 2019" sheetId="3" r:id="rId3"/>
  </sheets>
  <definedNames>
    <definedName name="_xlnm.Print_Area" localSheetId="0">'FYP as at 31st March, 2018_TEMP'!$A$1:$J$31</definedName>
    <definedName name="_xlnm.Print_Titles" localSheetId="2">'FYP as at 31st July' 2019'!$A:$B,'FYP as at 31st July' 2019'!$1:$3</definedName>
    <definedName name="_xlnm.Print_Titles" localSheetId="0">'FYP as at 31st March, 2018_TEMP'!$A:$B,'FYP as at 31st March, 2018_TEMP'!$1:$3</definedName>
  </definedNames>
  <calcPr fullCalcOnLoad="1"/>
</workbook>
</file>

<file path=xl/sharedStrings.xml><?xml version="1.0" encoding="utf-8"?>
<sst xmlns="http://schemas.openxmlformats.org/spreadsheetml/2006/main" count="755" uniqueCount="65">
  <si>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</si>
  <si>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</si>
  <si>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</si>
  <si>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</si>
  <si>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</si>
  <si>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</si>
  <si>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</si>
  <si>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</si>
  <si>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</si>
  <si>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</si>
  <si>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</si>
  <si>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</si>
  <si>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</si>
  <si>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</si>
  <si>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</si>
  <si>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</si>
  <si>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</si>
  <si>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</si>
  <si>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</si>
  <si>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</si>
  <si>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</si>
  <si>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</si>
  <si>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</si>
  <si>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</si>
  <si>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</si>
  <si>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</si>
  <si>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</si>
  <si>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</si>
  <si>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</si>
  <si>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</si>
  <si>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</si>
  <si>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</si>
  <si>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</si>
  <si>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</si>
  <si>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</si>
  <si>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</si>
  <si>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</si>
  <si>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</si>
  <si>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</si>
  <si>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</si>
  <si>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</si>
  <si>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</si>
  <si>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</si>
  <si>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</si>
  <si>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</si>
  <si>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</si>
  <si>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</si>
  <si>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</si>
  <si>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</si>
  <si>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</si>
  <si>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</si>
  <si>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</si>
  <si>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</si>
  <si>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</si>
  <si>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</si>
  <si>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</si>
  <si>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</si>
  <si>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Star Union Dai-ichi Life</t>
  </si>
  <si>
    <t>HDFC Life</t>
  </si>
  <si>
    <t>NA</t>
  </si>
  <si>
    <t>First Year Premium of Life Insurers for the Period ended 31st July, 2019</t>
  </si>
  <si>
    <t>For July, 2018</t>
  </si>
  <si>
    <t>For July, 2019</t>
  </si>
  <si>
    <t>Up to 31st July, 2018</t>
  </si>
  <si>
    <t>Up to 31st July, 2019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</si>
</sst>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7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65" applyFont="1" applyFill="1" applyBorder="1" applyAlignment="1">
      <alignment horizontal="center"/>
    </xf>
    <xf numFmtId="0" fontId="3" fillId="33" borderId="0" xfId="65" applyFont="1" applyFill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4" fillId="33" borderId="10" xfId="65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65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 quotePrefix="1">
      <alignment horizontal="left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49" fillId="34" borderId="10" xfId="0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0" fillId="34" borderId="10" xfId="0" applyFont="1" applyFill="1" applyBorder="1" applyAlignment="1">
      <alignment horizontal="right" wrapText="1"/>
    </xf>
    <xf numFmtId="2" fontId="50" fillId="34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Border="1" applyAlignment="1">
      <alignment/>
    </xf>
    <xf numFmtId="1" fontId="50" fillId="34" borderId="10" xfId="0" applyNumberFormat="1" applyFont="1" applyFill="1" applyBorder="1" applyAlignment="1">
      <alignment horizontal="right" wrapText="1"/>
    </xf>
    <xf numFmtId="1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2" fontId="7" fillId="0" borderId="10" xfId="42" applyNumberFormat="1" applyFont="1" applyBorder="1" applyAlignment="1">
      <alignment/>
    </xf>
    <xf numFmtId="1" fontId="7" fillId="0" borderId="10" xfId="42" applyNumberFormat="1" applyFont="1" applyBorder="1" applyAlignment="1">
      <alignment/>
    </xf>
    <xf numFmtId="2" fontId="9" fillId="0" borderId="10" xfId="42" applyNumberFormat="1" applyFont="1" applyBorder="1" applyAlignment="1">
      <alignment/>
    </xf>
    <xf numFmtId="1" fontId="9" fillId="0" borderId="10" xfId="42" applyNumberFormat="1" applyFont="1" applyBorder="1" applyAlignment="1">
      <alignment/>
    </xf>
    <xf numFmtId="2" fontId="7" fillId="33" borderId="10" xfId="42" applyNumberFormat="1" applyFont="1" applyFill="1" applyBorder="1" applyAlignment="1">
      <alignment/>
    </xf>
    <xf numFmtId="1" fontId="7" fillId="33" borderId="10" xfId="42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7" fillId="0" borderId="10" xfId="42" applyNumberFormat="1" applyFont="1" applyFill="1" applyBorder="1" applyAlignment="1">
      <alignment/>
    </xf>
    <xf numFmtId="1" fontId="7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7" fillId="33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2" fontId="9" fillId="0" borderId="10" xfId="42" applyNumberFormat="1" applyFont="1" applyFill="1" applyBorder="1" applyAlignment="1">
      <alignment/>
    </xf>
    <xf numFmtId="1" fontId="9" fillId="0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2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0" xfId="65" applyFont="1" applyFill="1" applyBorder="1" applyAlignment="1">
      <alignment horizontal="center"/>
    </xf>
    <xf numFmtId="0" fontId="7" fillId="33" borderId="10" xfId="65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right" wrapText="1"/>
    </xf>
    <xf numFmtId="1" fontId="49" fillId="34" borderId="1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0" fontId="7" fillId="0" borderId="0" xfId="65" applyFont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2" fontId="3" fillId="33" borderId="12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2" fontId="15" fillId="33" borderId="10" xfId="0" applyNumberFormat="1" applyFont="1" applyFill="1" applyBorder="1" applyAlignment="1">
      <alignment/>
    </xf>
    <xf numFmtId="2" fontId="15" fillId="0" borderId="1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2" fontId="3" fillId="0" borderId="10" xfId="42" applyNumberFormat="1" applyFont="1" applyFill="1" applyBorder="1" applyAlignment="1">
      <alignment/>
    </xf>
    <xf numFmtId="1" fontId="3" fillId="0" borderId="10" xfId="42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2" fontId="15" fillId="33" borderId="10" xfId="0" applyNumberFormat="1" applyFont="1" applyFill="1" applyBorder="1" applyAlignment="1">
      <alignment horizontal="right"/>
    </xf>
    <xf numFmtId="2" fontId="14" fillId="33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quotePrefix="1">
      <alignment horizontal="left"/>
    </xf>
    <xf numFmtId="0" fontId="5" fillId="33" borderId="13" xfId="0" applyFont="1" applyFill="1" applyBorder="1" applyAlignment="1" quotePrefix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_companywise Month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55" zoomScalePageLayoutView="0" workbookViewId="0" topLeftCell="A1">
      <pane xSplit="2" ySplit="3" topLeftCell="C4" activePane="bottomRight" state="frozen"/>
      <selection pane="topLeft"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1875" style="1" customWidth="1"/>
    <col min="2" max="2" width="30.00390625" style="1" customWidth="1"/>
    <col min="3" max="11" width="12.7109375" style="1" customWidth="1"/>
    <col min="12" max="16384" width="9.140625" style="1" customWidth="1"/>
  </cols>
  <sheetData>
    <row r="1" spans="1:11" ht="15">
      <c r="A1" s="124" t="s">
        <v>49</v>
      </c>
      <c r="B1" s="125"/>
      <c r="C1" s="125"/>
      <c r="D1" s="125"/>
      <c r="E1" s="125"/>
      <c r="F1" s="125"/>
      <c r="G1" s="125"/>
      <c r="H1" s="125"/>
      <c r="I1" s="121" t="s">
        <v>26</v>
      </c>
      <c r="J1" s="121"/>
      <c r="K1" s="121"/>
    </row>
    <row r="2" spans="1:11" ht="41.25" customHeight="1">
      <c r="A2" s="122" t="s">
        <v>2</v>
      </c>
      <c r="B2" s="122" t="s">
        <v>0</v>
      </c>
      <c r="C2" s="122" t="s">
        <v>51</v>
      </c>
      <c r="D2" s="122"/>
      <c r="E2" s="122"/>
      <c r="F2" s="122" t="s">
        <v>8</v>
      </c>
      <c r="G2" s="122"/>
      <c r="H2" s="122"/>
      <c r="I2" s="123" t="s">
        <v>9</v>
      </c>
      <c r="J2" s="123"/>
      <c r="K2" s="123"/>
    </row>
    <row r="3" spans="1:11" s="4" customFormat="1" ht="39.75" customHeight="1">
      <c r="A3" s="122"/>
      <c r="B3" s="122"/>
      <c r="C3" s="103" t="s">
        <v>47</v>
      </c>
      <c r="D3" s="103" t="s">
        <v>48</v>
      </c>
      <c r="E3" s="2" t="s">
        <v>23</v>
      </c>
      <c r="F3" s="103" t="s">
        <v>47</v>
      </c>
      <c r="G3" s="103" t="s">
        <v>48</v>
      </c>
      <c r="H3" s="2" t="s">
        <v>23</v>
      </c>
      <c r="I3" s="103" t="s">
        <v>47</v>
      </c>
      <c r="J3" s="103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</v>
      </c>
    </row>
    <row r="5" spans="1:11" s="4" customFormat="1" ht="15">
      <c r="A5" s="17">
        <v>2</v>
      </c>
      <c r="B5" s="101" t="s">
        <v>22</v>
      </c>
      <c r="C5" s="11">
        <v>91.420272973</v>
      </c>
      <c r="D5" s="11">
        <v>147.097021619</v>
      </c>
      <c r="E5" s="3">
        <v>60.90197155990066</v>
      </c>
      <c r="F5" s="15">
        <v>47848</v>
      </c>
      <c r="G5" s="15">
        <v>68891</v>
      </c>
      <c r="H5" s="3">
        <v>43.97884969068718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101" t="s">
        <v>30</v>
      </c>
      <c r="C6" s="11">
        <v>243.95895651754572</v>
      </c>
      <c r="D6" s="11">
        <v>325.57377821410876</v>
      </c>
      <c r="E6" s="3">
        <v>33.45432480184151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101" t="s">
        <v>31</v>
      </c>
      <c r="C7" s="11">
        <v>3290.177277036638</v>
      </c>
      <c r="D7" s="11">
        <v>4290.853589971339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101" t="s">
        <v>14</v>
      </c>
      <c r="C8" s="11">
        <v>609.0246402401689</v>
      </c>
      <c r="D8" s="11">
        <v>730.7060525238475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101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</v>
      </c>
    </row>
    <row r="10" spans="1:11" s="4" customFormat="1" ht="15">
      <c r="A10" s="17">
        <v>7</v>
      </c>
      <c r="B10" s="101" t="s">
        <v>33</v>
      </c>
      <c r="C10" s="11">
        <v>876.5574072437917</v>
      </c>
      <c r="D10" s="11">
        <v>1449.8351395156137</v>
      </c>
      <c r="E10" s="3">
        <v>65.40104818398731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101" t="s">
        <v>34</v>
      </c>
      <c r="C11" s="11">
        <v>228.14296333299296</v>
      </c>
      <c r="D11" s="11">
        <v>342.51799301847666</v>
      </c>
      <c r="E11" s="3">
        <v>50.13305166837171</v>
      </c>
      <c r="F11" s="15">
        <v>45868</v>
      </c>
      <c r="G11" s="15">
        <v>64805</v>
      </c>
      <c r="H11" s="3">
        <v>41.28586378302956</v>
      </c>
      <c r="I11" s="15">
        <v>536969</v>
      </c>
      <c r="J11" s="15">
        <v>194761</v>
      </c>
      <c r="K11" s="3">
        <v>-63.72956353160052</v>
      </c>
    </row>
    <row r="12" spans="1:11" s="4" customFormat="1" ht="15">
      <c r="A12" s="17">
        <v>9</v>
      </c>
      <c r="B12" s="101" t="s">
        <v>20</v>
      </c>
      <c r="C12" s="11">
        <v>865.1975021507875</v>
      </c>
      <c r="D12" s="11">
        <v>760.0949906724666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271.0010560969134</v>
      </c>
    </row>
    <row r="13" spans="1:11" s="4" customFormat="1" ht="15">
      <c r="A13" s="18">
        <v>10</v>
      </c>
      <c r="B13" s="102" t="s">
        <v>17</v>
      </c>
      <c r="C13" s="11">
        <v>399.890879778888</v>
      </c>
      <c r="D13" s="11">
        <v>582.201204235</v>
      </c>
      <c r="E13" s="3">
        <v>45.59001809616588</v>
      </c>
      <c r="F13" s="15">
        <v>41861</v>
      </c>
      <c r="G13" s="15">
        <v>79793</v>
      </c>
      <c r="H13" s="3">
        <v>90.61417548553547</v>
      </c>
      <c r="I13" s="15">
        <v>504289</v>
      </c>
      <c r="J13" s="15">
        <v>655118</v>
      </c>
      <c r="K13" s="3">
        <v>29.90923855170349</v>
      </c>
    </row>
    <row r="14" spans="1:11" s="4" customFormat="1" ht="15">
      <c r="A14" s="17">
        <v>11</v>
      </c>
      <c r="B14" s="101" t="s">
        <v>35</v>
      </c>
      <c r="C14" s="11">
        <v>8696.213129717558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-3.042590356329098</v>
      </c>
      <c r="I14" s="15">
        <v>19774194</v>
      </c>
      <c r="J14" s="15">
        <v>32170045</v>
      </c>
      <c r="K14" s="3">
        <v>62.6870101507045</v>
      </c>
    </row>
    <row r="15" spans="1:11" s="4" customFormat="1" ht="15">
      <c r="A15" s="17">
        <v>12</v>
      </c>
      <c r="B15" s="101" t="s">
        <v>36</v>
      </c>
      <c r="C15" s="11">
        <v>7863.400204297002</v>
      </c>
      <c r="D15" s="11">
        <v>9118.06735144</v>
      </c>
      <c r="E15" s="3">
        <v>15.955783942643256</v>
      </c>
      <c r="F15" s="15">
        <v>702734</v>
      </c>
      <c r="G15" s="15">
        <v>837130</v>
      </c>
      <c r="H15" s="3">
        <v>19.12473282920707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101" t="s">
        <v>37</v>
      </c>
      <c r="C16" s="11">
        <v>793.5508762055</v>
      </c>
      <c r="D16" s="11">
        <v>833.0258757638001</v>
      </c>
      <c r="E16" s="3">
        <v>4.974476210908689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-47.75112084429789</v>
      </c>
    </row>
    <row r="17" spans="1:11" s="4" customFormat="1" ht="15">
      <c r="A17" s="17">
        <v>14</v>
      </c>
      <c r="B17" s="101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-60.34733180019788</v>
      </c>
    </row>
    <row r="18" spans="1:11" s="4" customFormat="1" ht="15">
      <c r="A18" s="17">
        <v>15</v>
      </c>
      <c r="B18" s="101" t="s">
        <v>50</v>
      </c>
      <c r="C18" s="11">
        <v>2849.7434056604534</v>
      </c>
      <c r="D18" s="11">
        <v>3404.213791671002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101" t="s">
        <v>19</v>
      </c>
      <c r="C19" s="11">
        <v>3667.3845333100003</v>
      </c>
      <c r="D19" s="11">
        <v>4348.034017797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</v>
      </c>
    </row>
    <row r="20" spans="1:11" s="4" customFormat="1" ht="15">
      <c r="A20" s="17">
        <v>17</v>
      </c>
      <c r="B20" s="101" t="s">
        <v>21</v>
      </c>
      <c r="C20" s="11">
        <v>1150.1764106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-48.16627861069919</v>
      </c>
    </row>
    <row r="21" spans="1:11" s="4" customFormat="1" ht="15">
      <c r="A21" s="17">
        <v>18</v>
      </c>
      <c r="B21" s="101" t="s">
        <v>40</v>
      </c>
      <c r="C21" s="11">
        <v>1051.5799908449308</v>
      </c>
      <c r="D21" s="11">
        <v>915.6195983508787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-53.30123499681655</v>
      </c>
    </row>
    <row r="22" spans="1:11" s="4" customFormat="1" ht="15">
      <c r="A22" s="17">
        <v>19</v>
      </c>
      <c r="B22" s="101" t="s">
        <v>12</v>
      </c>
      <c r="C22" s="11">
        <v>44.6765147</v>
      </c>
      <c r="D22" s="11">
        <v>4.2627053</v>
      </c>
      <c r="E22" s="3">
        <v>-90.45873356813127</v>
      </c>
      <c r="F22" s="15">
        <v>16058</v>
      </c>
      <c r="G22" s="15">
        <v>1622</v>
      </c>
      <c r="H22" s="3">
        <v>-89.89911570556733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101" t="s">
        <v>7</v>
      </c>
      <c r="C23" s="11">
        <v>10145.763925078296</v>
      </c>
      <c r="D23" s="11">
        <v>10965.285823341987</v>
      </c>
      <c r="E23" s="3">
        <v>8.077478485754993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101" t="s">
        <v>13</v>
      </c>
      <c r="C24" s="11">
        <v>739.3643597205689</v>
      </c>
      <c r="D24" s="11">
        <v>815.91632277537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</v>
      </c>
    </row>
    <row r="25" spans="1:11" s="21" customFormat="1" ht="15">
      <c r="A25" s="20">
        <v>22</v>
      </c>
      <c r="B25" s="101" t="s">
        <v>41</v>
      </c>
      <c r="C25" s="11">
        <v>700.1059361200007</v>
      </c>
      <c r="D25" s="11">
        <v>700.7248894930001</v>
      </c>
      <c r="E25" s="3">
        <v>0.08840853091885434</v>
      </c>
      <c r="F25" s="15">
        <v>119797</v>
      </c>
      <c r="G25" s="15">
        <v>113211</v>
      </c>
      <c r="H25" s="3">
        <v>-5.497633496665192</v>
      </c>
      <c r="I25" s="15">
        <v>240241</v>
      </c>
      <c r="J25" s="15">
        <v>420351</v>
      </c>
      <c r="K25" s="3">
        <v>74.97055040563434</v>
      </c>
    </row>
    <row r="26" spans="1:11" s="21" customFormat="1" ht="15">
      <c r="A26" s="20">
        <v>23</v>
      </c>
      <c r="B26" s="101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</v>
      </c>
      <c r="I27" s="23">
        <v>126661517</v>
      </c>
      <c r="J27" s="23">
        <v>125590537</v>
      </c>
      <c r="K27" s="7">
        <v>-0.845544902166299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</v>
      </c>
      <c r="F28" s="105">
        <v>20131500</v>
      </c>
      <c r="G28" s="105">
        <v>21338176</v>
      </c>
      <c r="H28" s="13">
        <v>5.993969649554181</v>
      </c>
      <c r="I28" s="105">
        <v>53174202</v>
      </c>
      <c r="J28" s="105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6.584859871688191</v>
      </c>
      <c r="I29" s="23">
        <v>179835719</v>
      </c>
      <c r="J29" s="23">
        <v>186132869</v>
      </c>
      <c r="K29" s="7">
        <v>3.5016124911202984</v>
      </c>
    </row>
    <row r="30" spans="1:11" ht="12.75">
      <c r="A30" s="10" t="s">
        <v>24</v>
      </c>
      <c r="F30" s="104"/>
      <c r="G30" s="104"/>
      <c r="H30" s="104"/>
      <c r="I30" s="104"/>
      <c r="J30" s="104"/>
      <c r="K30" s="104"/>
    </row>
    <row r="31" ht="12.75">
      <c r="A31" s="10" t="s">
        <v>16</v>
      </c>
    </row>
  </sheetData>
  <sheetProtection/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5" footer="0.196850393700787"/>
  <pageSetup fitToHeight="2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46">
      <selection activeCell="F153" sqref="F153"/>
    </sheetView>
  </sheetViews>
  <sheetFormatPr defaultColWidth="9.140625" defaultRowHeight="12.75"/>
  <cols>
    <col min="1" max="1" width="6.421875" style="37" customWidth="1"/>
    <col min="2" max="2" width="33.7109375" style="37" customWidth="1"/>
    <col min="3" max="13" width="12.7109375" style="37" customWidth="1"/>
    <col min="14" max="14" width="12.00390625" style="37" bestFit="1" customWidth="1"/>
    <col min="15" max="16384" width="9.140625" style="37" customWidth="1"/>
  </cols>
  <sheetData>
    <row r="1" spans="1:13" ht="15">
      <c r="A1" s="128" t="s">
        <v>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5">
      <c r="A2" s="38"/>
      <c r="B2" s="39"/>
      <c r="C2" s="39"/>
      <c r="D2" s="39"/>
      <c r="E2" s="39"/>
      <c r="F2" s="39"/>
      <c r="G2" s="39"/>
      <c r="H2" s="39"/>
      <c r="I2" s="39"/>
      <c r="J2" s="131" t="s">
        <v>26</v>
      </c>
      <c r="K2" s="131"/>
      <c r="L2" s="132"/>
      <c r="M2" s="132"/>
    </row>
    <row r="3" spans="1:14" ht="41.25" customHeight="1">
      <c r="A3" s="130" t="s">
        <v>2</v>
      </c>
      <c r="B3" s="130" t="s">
        <v>0</v>
      </c>
      <c r="C3" s="130" t="s">
        <v>15</v>
      </c>
      <c r="D3" s="130"/>
      <c r="E3" s="130"/>
      <c r="F3" s="130"/>
      <c r="G3" s="130"/>
      <c r="H3" s="40"/>
      <c r="I3" s="130" t="s">
        <v>8</v>
      </c>
      <c r="J3" s="130"/>
      <c r="K3" s="130"/>
      <c r="L3" s="130"/>
      <c r="M3" s="130"/>
      <c r="N3" s="41"/>
    </row>
    <row r="4" spans="1:14" ht="41.25" customHeight="1">
      <c r="A4" s="130"/>
      <c r="B4" s="130"/>
      <c r="C4" s="40" t="s">
        <v>43</v>
      </c>
      <c r="D4" s="40" t="s">
        <v>44</v>
      </c>
      <c r="E4" s="126" t="s">
        <v>45</v>
      </c>
      <c r="F4" s="40" t="s">
        <v>43</v>
      </c>
      <c r="G4" s="40" t="s">
        <v>44</v>
      </c>
      <c r="H4" s="126" t="s">
        <v>45</v>
      </c>
      <c r="I4" s="40" t="s">
        <v>43</v>
      </c>
      <c r="J4" s="40" t="s">
        <v>44</v>
      </c>
      <c r="K4" s="126" t="s">
        <v>45</v>
      </c>
      <c r="L4" s="40" t="s">
        <v>43</v>
      </c>
      <c r="M4" s="40" t="s">
        <v>44</v>
      </c>
      <c r="N4" s="126" t="s">
        <v>45</v>
      </c>
    </row>
    <row r="5" spans="1:14" s="43" customFormat="1" ht="39.75" customHeight="1">
      <c r="A5" s="130"/>
      <c r="B5" s="130"/>
      <c r="C5" s="42" t="s">
        <v>28</v>
      </c>
      <c r="D5" s="42" t="s">
        <v>28</v>
      </c>
      <c r="E5" s="127"/>
      <c r="F5" s="42" t="s">
        <v>29</v>
      </c>
      <c r="G5" s="42" t="s">
        <v>29</v>
      </c>
      <c r="H5" s="127"/>
      <c r="I5" s="42" t="s">
        <v>28</v>
      </c>
      <c r="J5" s="42" t="s">
        <v>28</v>
      </c>
      <c r="K5" s="127"/>
      <c r="L5" s="42" t="s">
        <v>29</v>
      </c>
      <c r="M5" s="42" t="s">
        <v>29</v>
      </c>
      <c r="N5" s="127"/>
    </row>
    <row r="6" spans="1:14" s="43" customFormat="1" ht="15">
      <c r="A6" s="44">
        <v>1</v>
      </c>
      <c r="B6" s="45" t="s">
        <v>22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 ht="14.25">
      <c r="A7" s="48"/>
      <c r="B7" s="49" t="s">
        <v>3</v>
      </c>
      <c r="C7" s="50">
        <v>1.18</v>
      </c>
      <c r="D7" s="51">
        <v>1.179590969</v>
      </c>
      <c r="E7" s="52">
        <f>C7-D7</f>
        <v>0.00040903100000000414</v>
      </c>
      <c r="F7" s="50">
        <v>1.34</v>
      </c>
      <c r="G7" s="53">
        <v>1.3442410779999998</v>
      </c>
      <c r="H7" s="52">
        <f>F7-G7</f>
        <v>-0.004241077999999732</v>
      </c>
      <c r="I7" s="50">
        <v>1461</v>
      </c>
      <c r="J7" s="54">
        <v>1461</v>
      </c>
      <c r="K7" s="55">
        <f>I7-J7</f>
        <v>0</v>
      </c>
      <c r="L7" s="50">
        <v>1467</v>
      </c>
      <c r="M7" s="56">
        <v>1467</v>
      </c>
      <c r="N7" s="55">
        <f>L7-M7</f>
        <v>0</v>
      </c>
    </row>
    <row r="8" spans="1:14" ht="14.25">
      <c r="A8" s="48"/>
      <c r="B8" s="49" t="s">
        <v>4</v>
      </c>
      <c r="C8" s="50">
        <v>37.36</v>
      </c>
      <c r="D8" s="51">
        <v>37.362601903000005</v>
      </c>
      <c r="E8" s="52">
        <f>C8-D8</f>
        <v>-0.002601903000005734</v>
      </c>
      <c r="F8" s="50">
        <v>66</v>
      </c>
      <c r="G8" s="53">
        <v>65.997021204</v>
      </c>
      <c r="H8" s="52">
        <f>F8-G8</f>
        <v>0.002978795999993622</v>
      </c>
      <c r="I8" s="50">
        <v>17013</v>
      </c>
      <c r="J8" s="54">
        <v>17013</v>
      </c>
      <c r="K8" s="55">
        <f>I8-J8</f>
        <v>0</v>
      </c>
      <c r="L8" s="50">
        <v>30108</v>
      </c>
      <c r="M8" s="56">
        <v>30108</v>
      </c>
      <c r="N8" s="55">
        <f>L8-M8</f>
        <v>0</v>
      </c>
    </row>
    <row r="9" spans="1:14" ht="14.25">
      <c r="A9" s="48"/>
      <c r="B9" s="49" t="s">
        <v>5</v>
      </c>
      <c r="C9" s="50">
        <v>0</v>
      </c>
      <c r="D9" s="51">
        <v>0</v>
      </c>
      <c r="E9" s="52">
        <f>C9-D9</f>
        <v>0</v>
      </c>
      <c r="F9" s="50">
        <v>0</v>
      </c>
      <c r="G9" s="53">
        <v>0</v>
      </c>
      <c r="H9" s="52">
        <f>F9-G9</f>
        <v>0</v>
      </c>
      <c r="I9" s="50">
        <v>0</v>
      </c>
      <c r="J9" s="54">
        <v>0</v>
      </c>
      <c r="K9" s="55">
        <f>I9-J9</f>
        <v>0</v>
      </c>
      <c r="L9" s="50">
        <v>0</v>
      </c>
      <c r="M9" s="56">
        <v>0</v>
      </c>
      <c r="N9" s="55">
        <f>L9-M9</f>
        <v>0</v>
      </c>
    </row>
    <row r="10" spans="1:14" ht="14.25">
      <c r="A10" s="48"/>
      <c r="B10" s="49" t="s">
        <v>6</v>
      </c>
      <c r="C10" s="50">
        <v>0</v>
      </c>
      <c r="D10" s="51">
        <v>0</v>
      </c>
      <c r="E10" s="52">
        <f>C10-D10</f>
        <v>0</v>
      </c>
      <c r="F10" s="50">
        <v>0.03</v>
      </c>
      <c r="G10" s="53">
        <v>0.030315753</v>
      </c>
      <c r="H10" s="52">
        <f>F10-G10</f>
        <v>-0.00031575300000000195</v>
      </c>
      <c r="I10" s="50">
        <v>0</v>
      </c>
      <c r="J10" s="54">
        <v>0</v>
      </c>
      <c r="K10" s="55">
        <f>I10-J10</f>
        <v>0</v>
      </c>
      <c r="L10" s="50">
        <v>1</v>
      </c>
      <c r="M10" s="56">
        <v>1</v>
      </c>
      <c r="N10" s="55">
        <f>L10-M10</f>
        <v>0</v>
      </c>
    </row>
    <row r="11" spans="1:14" ht="14.25">
      <c r="A11" s="48"/>
      <c r="B11" s="49" t="s">
        <v>25</v>
      </c>
      <c r="C11" s="50">
        <v>0</v>
      </c>
      <c r="D11" s="51">
        <v>0</v>
      </c>
      <c r="E11" s="52">
        <f>C11-D11</f>
        <v>0</v>
      </c>
      <c r="F11" s="50">
        <v>1.34</v>
      </c>
      <c r="G11" s="53">
        <v>1.343449637</v>
      </c>
      <c r="H11" s="52">
        <f>F11-G11</f>
        <v>-0.0034496369999998944</v>
      </c>
      <c r="I11" s="50">
        <v>0</v>
      </c>
      <c r="J11" s="54">
        <v>0</v>
      </c>
      <c r="K11" s="55">
        <f>I11-J11</f>
        <v>0</v>
      </c>
      <c r="L11" s="50">
        <v>17</v>
      </c>
      <c r="M11" s="56">
        <v>17</v>
      </c>
      <c r="N11" s="55">
        <f>L11-M11</f>
        <v>0</v>
      </c>
    </row>
    <row r="12" spans="1:14" s="43" customFormat="1" ht="15">
      <c r="A12" s="44"/>
      <c r="B12" s="57"/>
      <c r="C12" s="58">
        <f>C7+C8+C9+C10+C11</f>
        <v>38.54</v>
      </c>
      <c r="D12" s="59">
        <f>D7+D8+D9+D10+D11</f>
        <v>38.54219287200001</v>
      </c>
      <c r="E12" s="60">
        <f>C12-D12</f>
        <v>-0.0021928720000090607</v>
      </c>
      <c r="F12" s="58">
        <f>F7+F8+F9+F10+F11</f>
        <v>68.71000000000001</v>
      </c>
      <c r="G12" s="59">
        <f>G7+G8+G9+G10+G11</f>
        <v>68.715027672</v>
      </c>
      <c r="H12" s="60">
        <f>F12-G12</f>
        <v>-0.0050276719999970965</v>
      </c>
      <c r="I12" s="58">
        <f>I7+I8+I9+I10+I11</f>
        <v>18474</v>
      </c>
      <c r="J12" s="61">
        <f>J7+J8+J9+J10+J11</f>
        <v>18474</v>
      </c>
      <c r="K12" s="62">
        <f>I12-J12</f>
        <v>0</v>
      </c>
      <c r="L12" s="58">
        <f>L7+L8+L9+L10+L11</f>
        <v>31593</v>
      </c>
      <c r="M12" s="61">
        <f>M7+M8+M9+M10+M11</f>
        <v>31593</v>
      </c>
      <c r="N12" s="62">
        <f>L12-M12</f>
        <v>0</v>
      </c>
    </row>
    <row r="13" spans="1:14" ht="14.25">
      <c r="A13" s="48"/>
      <c r="B13" s="49"/>
      <c r="C13" s="50"/>
      <c r="D13" s="51"/>
      <c r="E13" s="52"/>
      <c r="F13" s="50"/>
      <c r="G13" s="53"/>
      <c r="H13" s="52"/>
      <c r="I13" s="50"/>
      <c r="J13" s="54"/>
      <c r="K13" s="55"/>
      <c r="L13" s="50"/>
      <c r="M13" s="56"/>
      <c r="N13" s="55"/>
    </row>
    <row r="14" spans="1:14" s="43" customFormat="1" ht="15">
      <c r="A14" s="44">
        <v>2</v>
      </c>
      <c r="B14" s="45" t="s">
        <v>30</v>
      </c>
      <c r="C14" s="50"/>
      <c r="D14" s="46"/>
      <c r="E14" s="63"/>
      <c r="F14" s="50"/>
      <c r="G14" s="46"/>
      <c r="H14" s="63"/>
      <c r="I14" s="50"/>
      <c r="J14" s="46"/>
      <c r="K14" s="64"/>
      <c r="L14" s="50"/>
      <c r="M14" s="46"/>
      <c r="N14" s="64"/>
    </row>
    <row r="15" spans="1:14" ht="14.25">
      <c r="A15" s="48"/>
      <c r="B15" s="49" t="s">
        <v>3</v>
      </c>
      <c r="C15" s="50">
        <v>4.09</v>
      </c>
      <c r="D15" s="51">
        <v>4.088708</v>
      </c>
      <c r="E15" s="52">
        <f>C15-D15</f>
        <v>0.001292000000000293</v>
      </c>
      <c r="F15" s="50">
        <v>3.6</v>
      </c>
      <c r="G15" s="53">
        <v>3.6012961000000003</v>
      </c>
      <c r="H15" s="52">
        <f>F15-G15</f>
        <v>-0.0012961000000002443</v>
      </c>
      <c r="I15" s="50">
        <v>659</v>
      </c>
      <c r="J15" s="54">
        <v>659</v>
      </c>
      <c r="K15" s="55">
        <f>I15-J15</f>
        <v>0</v>
      </c>
      <c r="L15" s="50">
        <v>2060</v>
      </c>
      <c r="M15" s="56">
        <v>2060</v>
      </c>
      <c r="N15" s="55">
        <f>L15-M15</f>
        <v>0</v>
      </c>
    </row>
    <row r="16" spans="1:14" ht="14.25">
      <c r="A16" s="48"/>
      <c r="B16" s="49" t="s">
        <v>4</v>
      </c>
      <c r="C16" s="50">
        <v>63.99</v>
      </c>
      <c r="D16" s="51">
        <v>63.9856095</v>
      </c>
      <c r="E16" s="52">
        <f>C16-D16</f>
        <v>0.00439049999999952</v>
      </c>
      <c r="F16" s="50">
        <v>84.79</v>
      </c>
      <c r="G16" s="65">
        <v>84.7868882</v>
      </c>
      <c r="H16" s="52">
        <f>F16-G16</f>
        <v>0.0031117999999992207</v>
      </c>
      <c r="I16" s="50">
        <v>11691</v>
      </c>
      <c r="J16" s="54">
        <v>11691</v>
      </c>
      <c r="K16" s="55">
        <f>I16-J16</f>
        <v>0</v>
      </c>
      <c r="L16" s="50">
        <v>14437</v>
      </c>
      <c r="M16" s="66">
        <v>14437</v>
      </c>
      <c r="N16" s="55">
        <f>L16-M16</f>
        <v>0</v>
      </c>
    </row>
    <row r="17" spans="1:14" ht="14.25">
      <c r="A17" s="48"/>
      <c r="B17" s="49" t="s">
        <v>5</v>
      </c>
      <c r="C17" s="50">
        <v>0.08</v>
      </c>
      <c r="D17" s="51">
        <v>0.084438539</v>
      </c>
      <c r="E17" s="52">
        <f>C17-D17</f>
        <v>-0.004438539000000005</v>
      </c>
      <c r="F17" s="50">
        <v>7.75</v>
      </c>
      <c r="G17" s="53">
        <v>7.7461793944177115</v>
      </c>
      <c r="H17" s="52">
        <f>F17-G17</f>
        <v>0.003820605582288472</v>
      </c>
      <c r="I17" s="50">
        <v>1</v>
      </c>
      <c r="J17" s="54">
        <v>1</v>
      </c>
      <c r="K17" s="55">
        <f>I17-J17</f>
        <v>0</v>
      </c>
      <c r="L17" s="50">
        <v>3</v>
      </c>
      <c r="M17" s="56">
        <v>3</v>
      </c>
      <c r="N17" s="55">
        <f>L17-M17</f>
        <v>0</v>
      </c>
    </row>
    <row r="18" spans="1:14" ht="14.25">
      <c r="A18" s="48"/>
      <c r="B18" s="49" t="s">
        <v>6</v>
      </c>
      <c r="C18" s="50">
        <v>0.82</v>
      </c>
      <c r="D18" s="51">
        <v>32.530486606359204</v>
      </c>
      <c r="E18" s="52">
        <f>C18-D18</f>
        <v>-31.710486606359204</v>
      </c>
      <c r="F18" s="50">
        <v>1.05</v>
      </c>
      <c r="G18" s="53">
        <v>1.0502897</v>
      </c>
      <c r="H18" s="52">
        <f>F18-G18</f>
        <v>-0.00028969999999994833</v>
      </c>
      <c r="I18" s="50">
        <v>0</v>
      </c>
      <c r="J18" s="54">
        <v>14</v>
      </c>
      <c r="K18" s="55">
        <f>I18-J18</f>
        <v>-14</v>
      </c>
      <c r="L18" s="50">
        <v>0</v>
      </c>
      <c r="M18" s="56">
        <v>0</v>
      </c>
      <c r="N18" s="55">
        <f>L18-M18</f>
        <v>0</v>
      </c>
    </row>
    <row r="19" spans="1:14" ht="14.25">
      <c r="A19" s="48"/>
      <c r="B19" s="49" t="s">
        <v>25</v>
      </c>
      <c r="C19" s="50">
        <v>31.71</v>
      </c>
      <c r="D19" s="51">
        <v>0</v>
      </c>
      <c r="E19" s="52">
        <f>C19-D19</f>
        <v>31.71</v>
      </c>
      <c r="F19" s="50">
        <v>70.93</v>
      </c>
      <c r="G19" s="53">
        <v>70.92525094600278</v>
      </c>
      <c r="H19" s="52">
        <f>F19-G19</f>
        <v>0.004749053997230135</v>
      </c>
      <c r="I19" s="50">
        <v>14</v>
      </c>
      <c r="J19" s="54">
        <v>0</v>
      </c>
      <c r="K19" s="55">
        <f>I19-J19</f>
        <v>14</v>
      </c>
      <c r="L19" s="50">
        <v>64</v>
      </c>
      <c r="M19" s="56">
        <v>64</v>
      </c>
      <c r="N19" s="55">
        <f>L19-M19</f>
        <v>0</v>
      </c>
    </row>
    <row r="20" spans="1:14" s="43" customFormat="1" ht="15">
      <c r="A20" s="44"/>
      <c r="B20" s="57"/>
      <c r="C20" s="58">
        <f>C15+C16+C17+C18+C19</f>
        <v>100.69</v>
      </c>
      <c r="D20" s="59">
        <f>D15+D16+D17+D18+D19</f>
        <v>100.68924264535922</v>
      </c>
      <c r="E20" s="60">
        <f>C20-D20</f>
        <v>0.000757354640782637</v>
      </c>
      <c r="F20" s="58">
        <f>F15+F16+F17+F18+F19</f>
        <v>168.12</v>
      </c>
      <c r="G20" s="59">
        <f>G15+G16+G17+G18+G19</f>
        <v>168.10990434042048</v>
      </c>
      <c r="H20" s="60">
        <f>F20-G20</f>
        <v>0.010095659579519634</v>
      </c>
      <c r="I20" s="58">
        <f>I15+I16+I17+I18+I19</f>
        <v>12365</v>
      </c>
      <c r="J20" s="61">
        <f>J15+J16+J17+J18+J19</f>
        <v>12365</v>
      </c>
      <c r="K20" s="62">
        <f>I20-J20</f>
        <v>0</v>
      </c>
      <c r="L20" s="58">
        <f>L15+L16+L17+L18+L19</f>
        <v>16564</v>
      </c>
      <c r="M20" s="61">
        <f>M15+M16+M17+M18+M19</f>
        <v>16564</v>
      </c>
      <c r="N20" s="62">
        <f>L20-M20</f>
        <v>0</v>
      </c>
    </row>
    <row r="21" spans="1:14" ht="14.25">
      <c r="A21" s="48"/>
      <c r="B21" s="49"/>
      <c r="C21" s="50"/>
      <c r="D21" s="51"/>
      <c r="E21" s="52"/>
      <c r="F21" s="50"/>
      <c r="G21" s="53"/>
      <c r="H21" s="52"/>
      <c r="I21" s="50"/>
      <c r="J21" s="54"/>
      <c r="K21" s="55"/>
      <c r="L21" s="50"/>
      <c r="M21" s="56"/>
      <c r="N21" s="55"/>
    </row>
    <row r="22" spans="1:14" s="43" customFormat="1" ht="15">
      <c r="A22" s="44">
        <v>3</v>
      </c>
      <c r="B22" s="45" t="s">
        <v>31</v>
      </c>
      <c r="C22" s="50"/>
      <c r="D22" s="46"/>
      <c r="E22" s="63"/>
      <c r="F22" s="50"/>
      <c r="G22" s="46"/>
      <c r="H22" s="63"/>
      <c r="I22" s="50"/>
      <c r="J22" s="46"/>
      <c r="K22" s="64"/>
      <c r="L22" s="50"/>
      <c r="M22" s="46"/>
      <c r="N22" s="64"/>
    </row>
    <row r="23" spans="1:14" ht="14.25">
      <c r="A23" s="48"/>
      <c r="B23" s="49" t="s">
        <v>3</v>
      </c>
      <c r="C23" s="50">
        <v>34.09</v>
      </c>
      <c r="D23" s="51">
        <v>34.091961141</v>
      </c>
      <c r="E23" s="52">
        <f>C23-D23</f>
        <v>-0.0019611409999953366</v>
      </c>
      <c r="F23" s="50">
        <v>40.05</v>
      </c>
      <c r="G23" s="53">
        <v>40.0517929332</v>
      </c>
      <c r="H23" s="52">
        <f>F23-G23</f>
        <v>-0.0017929332000008458</v>
      </c>
      <c r="I23" s="50">
        <v>1601</v>
      </c>
      <c r="J23" s="54">
        <v>1601</v>
      </c>
      <c r="K23" s="55">
        <f>I23-J23</f>
        <v>0</v>
      </c>
      <c r="L23" s="50">
        <v>1538</v>
      </c>
      <c r="M23" s="56">
        <v>1538</v>
      </c>
      <c r="N23" s="55">
        <f>L23-M23</f>
        <v>0</v>
      </c>
    </row>
    <row r="24" spans="1:14" ht="14.25">
      <c r="A24" s="48"/>
      <c r="B24" s="49" t="s">
        <v>4</v>
      </c>
      <c r="C24" s="50">
        <v>496.82</v>
      </c>
      <c r="D24" s="67">
        <v>496.8177046371982</v>
      </c>
      <c r="E24" s="52">
        <f>C24-D24</f>
        <v>0.002295362801817191</v>
      </c>
      <c r="F24" s="50">
        <v>769.95</v>
      </c>
      <c r="G24" s="53">
        <v>769.950442073147</v>
      </c>
      <c r="H24" s="52">
        <f>F24-G24</f>
        <v>-0.0004420731469281236</v>
      </c>
      <c r="I24" s="50">
        <v>141189</v>
      </c>
      <c r="J24" s="68">
        <v>141189</v>
      </c>
      <c r="K24" s="55">
        <f>I24-J24</f>
        <v>0</v>
      </c>
      <c r="L24" s="50">
        <v>181317</v>
      </c>
      <c r="M24" s="56">
        <v>181317</v>
      </c>
      <c r="N24" s="55">
        <f>L24-M24</f>
        <v>0</v>
      </c>
    </row>
    <row r="25" spans="1:14" ht="14.25">
      <c r="A25" s="48"/>
      <c r="B25" s="49" t="s">
        <v>5</v>
      </c>
      <c r="C25" s="50">
        <v>772.84</v>
      </c>
      <c r="D25" s="51">
        <v>772.839873561</v>
      </c>
      <c r="E25" s="52">
        <f>C25-D25</f>
        <v>0.00012643900004150055</v>
      </c>
      <c r="F25" s="50">
        <v>1565.16</v>
      </c>
      <c r="G25" s="53">
        <v>1565.1588795795499</v>
      </c>
      <c r="H25" s="52">
        <f>F25-G25</f>
        <v>0.0011204204502064385</v>
      </c>
      <c r="I25" s="50">
        <v>35</v>
      </c>
      <c r="J25" s="54">
        <v>35</v>
      </c>
      <c r="K25" s="55">
        <f>I25-J25</f>
        <v>0</v>
      </c>
      <c r="L25" s="50">
        <v>57</v>
      </c>
      <c r="M25" s="56">
        <v>57</v>
      </c>
      <c r="N25" s="55">
        <f>L25-M25</f>
        <v>0</v>
      </c>
    </row>
    <row r="26" spans="1:14" ht="14.25">
      <c r="A26" s="48"/>
      <c r="B26" s="49" t="s">
        <v>6</v>
      </c>
      <c r="C26" s="50">
        <v>295.07</v>
      </c>
      <c r="D26" s="51">
        <v>527.2226548341031</v>
      </c>
      <c r="E26" s="52">
        <f>C26-D26</f>
        <v>-232.1526548341031</v>
      </c>
      <c r="F26" s="50">
        <v>2.78</v>
      </c>
      <c r="G26" s="65">
        <v>2.7842274230000807</v>
      </c>
      <c r="H26" s="52">
        <f>F26-G26</f>
        <v>-0.004227423000080943</v>
      </c>
      <c r="I26" s="50">
        <v>0</v>
      </c>
      <c r="J26" s="54">
        <v>87</v>
      </c>
      <c r="K26" s="55">
        <f>I26-J26</f>
        <v>-87</v>
      </c>
      <c r="L26" s="50">
        <v>6</v>
      </c>
      <c r="M26" s="66">
        <v>6</v>
      </c>
      <c r="N26" s="55">
        <f>L26-M26</f>
        <v>0</v>
      </c>
    </row>
    <row r="27" spans="1:14" ht="14.25">
      <c r="A27" s="48"/>
      <c r="B27" s="49" t="s">
        <v>25</v>
      </c>
      <c r="C27" s="50">
        <v>232.15</v>
      </c>
      <c r="D27" s="51">
        <v>0</v>
      </c>
      <c r="E27" s="52">
        <f>C27-D27</f>
        <v>232.15</v>
      </c>
      <c r="F27" s="50">
        <v>230</v>
      </c>
      <c r="G27" s="53">
        <v>229.99580761624972</v>
      </c>
      <c r="H27" s="52">
        <f>F27-G27</f>
        <v>0.004192383750279305</v>
      </c>
      <c r="I27" s="50">
        <v>87</v>
      </c>
      <c r="J27" s="54">
        <v>0</v>
      </c>
      <c r="K27" s="55">
        <f>I27-J27</f>
        <v>87</v>
      </c>
      <c r="L27" s="50">
        <v>39</v>
      </c>
      <c r="M27" s="56">
        <v>39</v>
      </c>
      <c r="N27" s="55">
        <f>L27-M27</f>
        <v>0</v>
      </c>
    </row>
    <row r="28" spans="1:14" s="43" customFormat="1" ht="15">
      <c r="A28" s="44"/>
      <c r="B28" s="57"/>
      <c r="C28" s="58">
        <f>C23+C24+C25+C26+C27</f>
        <v>1830.97</v>
      </c>
      <c r="D28" s="59">
        <f>D23+D24+D25+D26+D27</f>
        <v>1830.9721941733014</v>
      </c>
      <c r="E28" s="60">
        <f>C28-D28</f>
        <v>-0.0021941733014045894</v>
      </c>
      <c r="F28" s="58">
        <f>F23+F24+F25+F26+F27</f>
        <v>2607.94</v>
      </c>
      <c r="G28" s="59">
        <f>G23+G24+G25+G26+G27</f>
        <v>2607.941149625147</v>
      </c>
      <c r="H28" s="60">
        <f>F28-G28</f>
        <v>-0.0011496251468088303</v>
      </c>
      <c r="I28" s="58">
        <f>I23+I24+I25+I26+I27</f>
        <v>142912</v>
      </c>
      <c r="J28" s="61">
        <f>J23+J24+J25+J26+J27</f>
        <v>142912</v>
      </c>
      <c r="K28" s="62">
        <f>I28-J28</f>
        <v>0</v>
      </c>
      <c r="L28" s="58">
        <f>L23+L24+L25+L26+L27</f>
        <v>182957</v>
      </c>
      <c r="M28" s="61">
        <f>M23+M24+M25+M26+M27</f>
        <v>182957</v>
      </c>
      <c r="N28" s="62">
        <f>L28-M28</f>
        <v>0</v>
      </c>
    </row>
    <row r="29" spans="1:14" ht="14.25">
      <c r="A29" s="48"/>
      <c r="B29" s="49"/>
      <c r="C29" s="50"/>
      <c r="D29" s="51"/>
      <c r="E29" s="52"/>
      <c r="F29" s="50"/>
      <c r="G29" s="53"/>
      <c r="H29" s="52"/>
      <c r="I29" s="50"/>
      <c r="J29" s="54"/>
      <c r="K29" s="55"/>
      <c r="L29" s="50"/>
      <c r="M29" s="56"/>
      <c r="N29" s="55"/>
    </row>
    <row r="30" spans="1:14" s="43" customFormat="1" ht="15">
      <c r="A30" s="44">
        <v>4</v>
      </c>
      <c r="B30" s="45" t="s">
        <v>14</v>
      </c>
      <c r="C30" s="50"/>
      <c r="D30" s="46"/>
      <c r="E30" s="63"/>
      <c r="F30" s="50"/>
      <c r="G30" s="46"/>
      <c r="H30" s="63"/>
      <c r="I30" s="50"/>
      <c r="J30" s="46"/>
      <c r="K30" s="64"/>
      <c r="L30" s="50"/>
      <c r="M30" s="46"/>
      <c r="N30" s="64"/>
    </row>
    <row r="31" spans="1:14" ht="14.25">
      <c r="A31" s="48"/>
      <c r="B31" s="49" t="s">
        <v>3</v>
      </c>
      <c r="C31" s="50">
        <v>6.28</v>
      </c>
      <c r="D31" s="51">
        <v>6.279956955</v>
      </c>
      <c r="E31" s="52">
        <f>C31-D31</f>
        <v>4.304499999996381E-05</v>
      </c>
      <c r="F31" s="50">
        <v>5.7</v>
      </c>
      <c r="G31" s="53">
        <v>5.701022085</v>
      </c>
      <c r="H31" s="52">
        <f>F31-G31</f>
        <v>-0.0010220849999997839</v>
      </c>
      <c r="I31" s="50">
        <v>141</v>
      </c>
      <c r="J31" s="54">
        <v>141</v>
      </c>
      <c r="K31" s="55">
        <f>I31-J31</f>
        <v>0</v>
      </c>
      <c r="L31" s="50">
        <v>139</v>
      </c>
      <c r="M31" s="56">
        <v>139</v>
      </c>
      <c r="N31" s="55">
        <f>L31-M31</f>
        <v>0</v>
      </c>
    </row>
    <row r="32" spans="1:14" ht="14.25">
      <c r="A32" s="48"/>
      <c r="B32" s="49" t="s">
        <v>4</v>
      </c>
      <c r="C32" s="50">
        <v>221.71</v>
      </c>
      <c r="D32" s="51">
        <v>221.70827241164798</v>
      </c>
      <c r="E32" s="52">
        <f>C32-D32</f>
        <v>0.0017275883520255775</v>
      </c>
      <c r="F32" s="50">
        <v>216.01</v>
      </c>
      <c r="G32" s="53">
        <v>216.0059090670055</v>
      </c>
      <c r="H32" s="52">
        <f>F32-G32</f>
        <v>0.004090932994500918</v>
      </c>
      <c r="I32" s="50">
        <v>57116</v>
      </c>
      <c r="J32" s="54">
        <v>57116</v>
      </c>
      <c r="K32" s="55">
        <f>I32-J32</f>
        <v>0</v>
      </c>
      <c r="L32" s="50">
        <v>56189</v>
      </c>
      <c r="M32" s="56">
        <v>56189</v>
      </c>
      <c r="N32" s="55">
        <f>L32-M32</f>
        <v>0</v>
      </c>
    </row>
    <row r="33" spans="1:14" ht="14.25">
      <c r="A33" s="48"/>
      <c r="B33" s="49" t="s">
        <v>5</v>
      </c>
      <c r="C33" s="50">
        <v>146.1</v>
      </c>
      <c r="D33" s="51">
        <v>146.10067447599988</v>
      </c>
      <c r="E33" s="52">
        <f>C33-D33</f>
        <v>-0.0006744759998866812</v>
      </c>
      <c r="F33" s="50">
        <v>150.65</v>
      </c>
      <c r="G33" s="53">
        <v>150.64587784899993</v>
      </c>
      <c r="H33" s="52">
        <f>F33-G33</f>
        <v>0.0041221510000752914</v>
      </c>
      <c r="I33" s="50">
        <v>1</v>
      </c>
      <c r="J33" s="54">
        <v>1</v>
      </c>
      <c r="K33" s="55">
        <f>I33-J33</f>
        <v>0</v>
      </c>
      <c r="L33" s="50">
        <v>1</v>
      </c>
      <c r="M33" s="56">
        <v>1</v>
      </c>
      <c r="N33" s="55">
        <f>L33-M33</f>
        <v>0</v>
      </c>
    </row>
    <row r="34" spans="1:14" ht="14.25">
      <c r="A34" s="48"/>
      <c r="B34" s="49" t="s">
        <v>6</v>
      </c>
      <c r="C34" s="50">
        <v>0.05</v>
      </c>
      <c r="D34" s="51">
        <v>0.04778399999999999</v>
      </c>
      <c r="E34" s="52">
        <f>C34-D34</f>
        <v>0.0022160000000000096</v>
      </c>
      <c r="F34" s="50">
        <v>0</v>
      </c>
      <c r="G34" s="53">
        <v>0</v>
      </c>
      <c r="H34" s="52">
        <f>F34-G34</f>
        <v>0</v>
      </c>
      <c r="I34" s="50">
        <v>1</v>
      </c>
      <c r="J34" s="54">
        <v>1</v>
      </c>
      <c r="K34" s="55">
        <f>I34-J34</f>
        <v>0</v>
      </c>
      <c r="L34" s="50">
        <v>0</v>
      </c>
      <c r="M34" s="56">
        <v>0</v>
      </c>
      <c r="N34" s="55">
        <f>L34-M34</f>
        <v>0</v>
      </c>
    </row>
    <row r="35" spans="1:14" ht="17.25" customHeight="1">
      <c r="A35" s="48"/>
      <c r="B35" s="49" t="s">
        <v>25</v>
      </c>
      <c r="C35" s="50">
        <v>0</v>
      </c>
      <c r="D35" s="51">
        <v>0</v>
      </c>
      <c r="E35" s="52">
        <f>C35-D35</f>
        <v>0</v>
      </c>
      <c r="F35" s="50">
        <v>0</v>
      </c>
      <c r="G35" s="53">
        <v>0</v>
      </c>
      <c r="H35" s="52">
        <f>F35-G35</f>
        <v>0</v>
      </c>
      <c r="I35" s="50">
        <v>0</v>
      </c>
      <c r="J35" s="54">
        <v>0</v>
      </c>
      <c r="K35" s="55">
        <f>I35-J35</f>
        <v>0</v>
      </c>
      <c r="L35" s="50">
        <v>0</v>
      </c>
      <c r="M35" s="56">
        <v>0</v>
      </c>
      <c r="N35" s="55">
        <f>L35-M35</f>
        <v>0</v>
      </c>
    </row>
    <row r="36" spans="1:14" s="43" customFormat="1" ht="17.25" customHeight="1">
      <c r="A36" s="44"/>
      <c r="B36" s="57"/>
      <c r="C36" s="58">
        <f>C31+C32+C33+C34+C35</f>
        <v>374.14000000000004</v>
      </c>
      <c r="D36" s="59">
        <f>D31+D32+D33+D34+D35</f>
        <v>374.1366878426478</v>
      </c>
      <c r="E36" s="60">
        <f>C36-D36</f>
        <v>0.0033121573522407743</v>
      </c>
      <c r="F36" s="58">
        <f>F31+F32+F33+F34+F35</f>
        <v>372.36</v>
      </c>
      <c r="G36" s="59">
        <f>G31+G32+G33+G34+G35</f>
        <v>372.3528090010054</v>
      </c>
      <c r="H36" s="60">
        <f>F36-G36</f>
        <v>0.0071909989945879715</v>
      </c>
      <c r="I36" s="58">
        <f>I31+I32+I33+I34+I35</f>
        <v>57259</v>
      </c>
      <c r="J36" s="61">
        <f>J31+J32+J33+J34+J35</f>
        <v>57259</v>
      </c>
      <c r="K36" s="62">
        <f>I36-J36</f>
        <v>0</v>
      </c>
      <c r="L36" s="58">
        <f>L31+L32+L33+L34+L35</f>
        <v>56329</v>
      </c>
      <c r="M36" s="61">
        <f>M31+M32+M33+M34+M35</f>
        <v>56329</v>
      </c>
      <c r="N36" s="62">
        <f>L36-M36</f>
        <v>0</v>
      </c>
    </row>
    <row r="37" spans="1:14" ht="17.25" customHeight="1">
      <c r="A37" s="48"/>
      <c r="B37" s="49"/>
      <c r="C37" s="50"/>
      <c r="D37" s="51"/>
      <c r="E37" s="52"/>
      <c r="F37" s="50"/>
      <c r="G37" s="53"/>
      <c r="H37" s="52"/>
      <c r="I37" s="50"/>
      <c r="J37" s="54"/>
      <c r="K37" s="55"/>
      <c r="L37" s="50"/>
      <c r="M37" s="56"/>
      <c r="N37" s="55"/>
    </row>
    <row r="38" spans="1:14" s="43" customFormat="1" ht="15">
      <c r="A38" s="44">
        <v>5</v>
      </c>
      <c r="B38" s="45" t="s">
        <v>32</v>
      </c>
      <c r="C38" s="50"/>
      <c r="D38" s="46"/>
      <c r="E38" s="63"/>
      <c r="F38" s="50"/>
      <c r="G38" s="46"/>
      <c r="H38" s="63"/>
      <c r="I38" s="50"/>
      <c r="J38" s="46"/>
      <c r="K38" s="64"/>
      <c r="L38" s="50"/>
      <c r="M38" s="46"/>
      <c r="N38" s="64"/>
    </row>
    <row r="39" spans="1:14" ht="14.25">
      <c r="A39" s="48"/>
      <c r="B39" s="49" t="s">
        <v>3</v>
      </c>
      <c r="C39" s="50">
        <v>23.86</v>
      </c>
      <c r="D39" s="67">
        <v>23.8642564999108</v>
      </c>
      <c r="E39" s="52">
        <f>C39-D39</f>
        <v>-0.004256499910798794</v>
      </c>
      <c r="F39" s="50">
        <v>42.84</v>
      </c>
      <c r="G39" s="53">
        <v>42.842520819593304</v>
      </c>
      <c r="H39" s="52">
        <f>F39-G39</f>
        <v>-0.0025208195933004163</v>
      </c>
      <c r="I39" s="50">
        <v>621</v>
      </c>
      <c r="J39" s="68">
        <v>621</v>
      </c>
      <c r="K39" s="55">
        <f>I39-J39</f>
        <v>0</v>
      </c>
      <c r="L39" s="50">
        <v>628</v>
      </c>
      <c r="M39" s="56">
        <v>628</v>
      </c>
      <c r="N39" s="55">
        <f>L39-M39</f>
        <v>0</v>
      </c>
    </row>
    <row r="40" spans="1:14" ht="14.25">
      <c r="A40" s="48"/>
      <c r="B40" s="49" t="s">
        <v>4</v>
      </c>
      <c r="C40" s="50">
        <v>390.59</v>
      </c>
      <c r="D40" s="51">
        <v>390.5855830678621</v>
      </c>
      <c r="E40" s="52">
        <f>C40-D40</f>
        <v>0.004416932137871754</v>
      </c>
      <c r="F40" s="50">
        <v>483.14</v>
      </c>
      <c r="G40" s="53">
        <v>483.1418783579985</v>
      </c>
      <c r="H40" s="52">
        <f>F40-G40</f>
        <v>-0.0018783579985210963</v>
      </c>
      <c r="I40" s="50">
        <v>154973</v>
      </c>
      <c r="J40" s="54">
        <v>154973</v>
      </c>
      <c r="K40" s="55">
        <f>I40-J40</f>
        <v>0</v>
      </c>
      <c r="L40" s="50">
        <v>146793</v>
      </c>
      <c r="M40" s="56">
        <v>146793</v>
      </c>
      <c r="N40" s="55">
        <f>L40-M40</f>
        <v>0</v>
      </c>
    </row>
    <row r="41" spans="1:14" ht="14.25">
      <c r="A41" s="48"/>
      <c r="B41" s="49" t="s">
        <v>5</v>
      </c>
      <c r="C41" s="50">
        <v>12.04</v>
      </c>
      <c r="D41" s="51">
        <v>12.038073339000007</v>
      </c>
      <c r="E41" s="52">
        <f>C41-D41</f>
        <v>0.001926660999991725</v>
      </c>
      <c r="F41" s="50">
        <v>832.47</v>
      </c>
      <c r="G41" s="53">
        <v>832.4738022829994</v>
      </c>
      <c r="H41" s="52">
        <f>F41-G41</f>
        <v>-0.0038022829993451523</v>
      </c>
      <c r="I41" s="50">
        <v>2</v>
      </c>
      <c r="J41" s="54">
        <v>2</v>
      </c>
      <c r="K41" s="55">
        <f>I41-J41</f>
        <v>0</v>
      </c>
      <c r="L41" s="50">
        <v>32</v>
      </c>
      <c r="M41" s="56">
        <v>32</v>
      </c>
      <c r="N41" s="55">
        <f>L41-M41</f>
        <v>0</v>
      </c>
    </row>
    <row r="42" spans="1:14" ht="14.25">
      <c r="A42" s="48"/>
      <c r="B42" s="49" t="s">
        <v>6</v>
      </c>
      <c r="C42" s="50">
        <v>1038.51</v>
      </c>
      <c r="D42" s="67">
        <v>1085.965668466</v>
      </c>
      <c r="E42" s="52">
        <f>C42-D42</f>
        <v>-47.455668465999906</v>
      </c>
      <c r="F42" s="50">
        <v>65.68</v>
      </c>
      <c r="G42" s="53">
        <v>65.675931052</v>
      </c>
      <c r="H42" s="52">
        <f>F42-G42</f>
        <v>0.004068948000011119</v>
      </c>
      <c r="I42" s="50">
        <v>45</v>
      </c>
      <c r="J42" s="68">
        <v>305</v>
      </c>
      <c r="K42" s="55">
        <f>I42-J42</f>
        <v>-260</v>
      </c>
      <c r="L42" s="50">
        <v>8</v>
      </c>
      <c r="M42" s="56">
        <v>8</v>
      </c>
      <c r="N42" s="55">
        <f>L42-M42</f>
        <v>0</v>
      </c>
    </row>
    <row r="43" spans="1:14" ht="14.25">
      <c r="A43" s="48"/>
      <c r="B43" s="49" t="s">
        <v>25</v>
      </c>
      <c r="C43" s="50">
        <v>47.45</v>
      </c>
      <c r="D43" s="67">
        <v>0</v>
      </c>
      <c r="E43" s="52">
        <f>C43-D43</f>
        <v>47.45</v>
      </c>
      <c r="F43" s="50">
        <v>52.68</v>
      </c>
      <c r="G43" s="53">
        <v>52.6751572716457</v>
      </c>
      <c r="H43" s="52">
        <f>F43-G43</f>
        <v>0.004842728354297776</v>
      </c>
      <c r="I43" s="50">
        <v>260</v>
      </c>
      <c r="J43" s="68">
        <v>0</v>
      </c>
      <c r="K43" s="55">
        <f>I43-J43</f>
        <v>260</v>
      </c>
      <c r="L43" s="50">
        <v>486</v>
      </c>
      <c r="M43" s="56">
        <v>486</v>
      </c>
      <c r="N43" s="55">
        <f>L43-M43</f>
        <v>0</v>
      </c>
    </row>
    <row r="44" spans="1:14" s="43" customFormat="1" ht="15">
      <c r="A44" s="44"/>
      <c r="B44" s="57"/>
      <c r="C44" s="58">
        <f>C39+C40+C41+C42+C43</f>
        <v>1512.45</v>
      </c>
      <c r="D44" s="59">
        <f>D39+D40+D41+D42+D43</f>
        <v>1512.4535813727728</v>
      </c>
      <c r="E44" s="60">
        <f>C44-D44</f>
        <v>-0.0035813727727145306</v>
      </c>
      <c r="F44" s="58">
        <f>F39+F40+F41+F42+F43</f>
        <v>1476.8100000000002</v>
      </c>
      <c r="G44" s="59">
        <f>G39+G40+G41+G42+G43</f>
        <v>1476.8092897842369</v>
      </c>
      <c r="H44" s="60">
        <f>F44-G44</f>
        <v>0.0007102157633198658</v>
      </c>
      <c r="I44" s="58">
        <f>I39+I40+I41+I42+I43</f>
        <v>155901</v>
      </c>
      <c r="J44" s="61">
        <f>J39+J40+J41+J42+J43</f>
        <v>155901</v>
      </c>
      <c r="K44" s="62">
        <f>I44-J44</f>
        <v>0</v>
      </c>
      <c r="L44" s="58">
        <f>L39+L40+L41+L42+L43</f>
        <v>147947</v>
      </c>
      <c r="M44" s="61">
        <f>M39+M40+M41+M42+M43</f>
        <v>147947</v>
      </c>
      <c r="N44" s="62">
        <f>L44-M44</f>
        <v>0</v>
      </c>
    </row>
    <row r="45" spans="1:14" ht="14.25">
      <c r="A45" s="48"/>
      <c r="B45" s="49"/>
      <c r="C45" s="50"/>
      <c r="D45" s="67"/>
      <c r="E45" s="69"/>
      <c r="F45" s="50"/>
      <c r="G45" s="53"/>
      <c r="H45" s="69"/>
      <c r="I45" s="50"/>
      <c r="J45" s="68"/>
      <c r="K45" s="70"/>
      <c r="L45" s="50"/>
      <c r="M45" s="56"/>
      <c r="N45" s="70"/>
    </row>
    <row r="46" spans="1:14" s="43" customFormat="1" ht="15">
      <c r="A46" s="44">
        <v>6</v>
      </c>
      <c r="B46" s="45" t="s">
        <v>18</v>
      </c>
      <c r="C46" s="50"/>
      <c r="D46" s="46"/>
      <c r="E46" s="63"/>
      <c r="F46" s="50"/>
      <c r="G46" s="46"/>
      <c r="H46" s="63"/>
      <c r="I46" s="50"/>
      <c r="J46" s="46"/>
      <c r="K46" s="64"/>
      <c r="L46" s="50"/>
      <c r="M46" s="46"/>
      <c r="N46" s="64"/>
    </row>
    <row r="47" spans="1:14" ht="14.25">
      <c r="A47" s="48"/>
      <c r="B47" s="49" t="s">
        <v>3</v>
      </c>
      <c r="C47" s="50">
        <v>13.81</v>
      </c>
      <c r="D47" s="51">
        <v>13.812173556999996</v>
      </c>
      <c r="E47" s="52">
        <f>C47-D47</f>
        <v>-0.0021735569999954407</v>
      </c>
      <c r="F47" s="50">
        <v>8.95</v>
      </c>
      <c r="G47" s="53">
        <v>8.950453825999999</v>
      </c>
      <c r="H47" s="52">
        <f>F47-G47</f>
        <v>-0.0004538259999993244</v>
      </c>
      <c r="I47" s="50">
        <v>104</v>
      </c>
      <c r="J47" s="54">
        <v>104</v>
      </c>
      <c r="K47" s="55">
        <f>I47-J47</f>
        <v>0</v>
      </c>
      <c r="L47" s="50">
        <v>203</v>
      </c>
      <c r="M47" s="56">
        <v>203</v>
      </c>
      <c r="N47" s="55">
        <f>L47-M47</f>
        <v>0</v>
      </c>
    </row>
    <row r="48" spans="1:14" ht="14.25">
      <c r="A48" s="48"/>
      <c r="B48" s="49" t="s">
        <v>4</v>
      </c>
      <c r="C48" s="50">
        <v>259.36</v>
      </c>
      <c r="D48" s="51">
        <v>259.36089985799555</v>
      </c>
      <c r="E48" s="52">
        <f>C48-D48</f>
        <v>-0.0008998579955346031</v>
      </c>
      <c r="F48" s="50">
        <v>446.71</v>
      </c>
      <c r="G48" s="65">
        <v>446.7149951219937</v>
      </c>
      <c r="H48" s="52">
        <f>F48-G48</f>
        <v>-0.004995121993715657</v>
      </c>
      <c r="I48" s="50">
        <v>44559</v>
      </c>
      <c r="J48" s="54">
        <v>44559</v>
      </c>
      <c r="K48" s="55">
        <f>I48-J48</f>
        <v>0</v>
      </c>
      <c r="L48" s="50">
        <v>60240</v>
      </c>
      <c r="M48" s="66">
        <v>60240</v>
      </c>
      <c r="N48" s="55">
        <f>L48-M48</f>
        <v>0</v>
      </c>
    </row>
    <row r="49" spans="1:14" ht="14.25" customHeight="1">
      <c r="A49" s="48"/>
      <c r="B49" s="49" t="s">
        <v>5</v>
      </c>
      <c r="C49" s="50">
        <v>236.44</v>
      </c>
      <c r="D49" s="67">
        <v>236.69140735000002</v>
      </c>
      <c r="E49" s="52">
        <f>C49-D49</f>
        <v>-0.25140735000002223</v>
      </c>
      <c r="F49" s="50">
        <v>242.16</v>
      </c>
      <c r="G49" s="71">
        <v>242.16045490889832</v>
      </c>
      <c r="H49" s="52">
        <f>F49-G49</f>
        <v>-0.0004549088983196725</v>
      </c>
      <c r="I49" s="50">
        <v>0</v>
      </c>
      <c r="J49" s="68">
        <v>16</v>
      </c>
      <c r="K49" s="55">
        <f>I49-J49</f>
        <v>-16</v>
      </c>
      <c r="L49" s="50">
        <v>7</v>
      </c>
      <c r="M49" s="72">
        <v>7</v>
      </c>
      <c r="N49" s="55">
        <f>L49-M49</f>
        <v>0</v>
      </c>
    </row>
    <row r="50" spans="1:14" ht="14.25">
      <c r="A50" s="48"/>
      <c r="B50" s="49" t="s">
        <v>6</v>
      </c>
      <c r="C50" s="50">
        <v>2.06</v>
      </c>
      <c r="D50" s="67">
        <v>2.0641899390000003</v>
      </c>
      <c r="E50" s="52">
        <f>C50-D50</f>
        <v>-0.004189939000000198</v>
      </c>
      <c r="F50" s="50">
        <v>2.8</v>
      </c>
      <c r="G50" s="53">
        <v>2.800920652254238</v>
      </c>
      <c r="H50" s="52">
        <f>F50-G50</f>
        <v>-0.0009206522542379858</v>
      </c>
      <c r="I50" s="50">
        <v>0</v>
      </c>
      <c r="J50" s="68">
        <v>0</v>
      </c>
      <c r="K50" s="55">
        <f>I50-J50</f>
        <v>0</v>
      </c>
      <c r="L50" s="50">
        <v>3</v>
      </c>
      <c r="M50" s="56">
        <v>3</v>
      </c>
      <c r="N50" s="55">
        <f>L50-M50</f>
        <v>0</v>
      </c>
    </row>
    <row r="51" spans="1:14" ht="14.25">
      <c r="A51" s="48"/>
      <c r="B51" s="49" t="s">
        <v>25</v>
      </c>
      <c r="C51" s="50">
        <v>0.27</v>
      </c>
      <c r="D51" s="67">
        <v>0</v>
      </c>
      <c r="E51" s="52">
        <f>C51-D51</f>
        <v>0.27</v>
      </c>
      <c r="F51" s="50">
        <v>37.23</v>
      </c>
      <c r="G51" s="53">
        <v>37.231922632</v>
      </c>
      <c r="H51" s="52">
        <f>F51-G51</f>
        <v>-0.0019226320000029773</v>
      </c>
      <c r="I51" s="50">
        <v>16</v>
      </c>
      <c r="J51" s="68">
        <v>0</v>
      </c>
      <c r="K51" s="55">
        <f>I51-J51</f>
        <v>16</v>
      </c>
      <c r="L51" s="50">
        <v>9</v>
      </c>
      <c r="M51" s="56">
        <v>9</v>
      </c>
      <c r="N51" s="55">
        <f>L51-M51</f>
        <v>0</v>
      </c>
    </row>
    <row r="52" spans="1:14" s="43" customFormat="1" ht="15">
      <c r="A52" s="44"/>
      <c r="B52" s="57"/>
      <c r="C52" s="58">
        <f>C47+C48+C49+C50+C51</f>
        <v>511.94</v>
      </c>
      <c r="D52" s="59">
        <f>D47+D48+D49+D50+D51</f>
        <v>511.9286707039956</v>
      </c>
      <c r="E52" s="60">
        <f>C52-D52</f>
        <v>0.01132929600441912</v>
      </c>
      <c r="F52" s="58">
        <f>F47+F48+F49+F50+F51</f>
        <v>737.8499999999999</v>
      </c>
      <c r="G52" s="59">
        <f>G47+G48+G49+G50+G51</f>
        <v>737.8587471411462</v>
      </c>
      <c r="H52" s="60">
        <f>F52-G52</f>
        <v>-0.008747141146272952</v>
      </c>
      <c r="I52" s="58">
        <f>I47+I48+I49+I50+I51</f>
        <v>44679</v>
      </c>
      <c r="J52" s="61">
        <f>J47+J48+J49+J50+J51</f>
        <v>44679</v>
      </c>
      <c r="K52" s="62">
        <f>I52-J52</f>
        <v>0</v>
      </c>
      <c r="L52" s="58">
        <f>L47+L48+L49+L50+L51</f>
        <v>60462</v>
      </c>
      <c r="M52" s="61">
        <f>M47+M48+M49+M50+M51</f>
        <v>60462</v>
      </c>
      <c r="N52" s="62">
        <f>L52-M52</f>
        <v>0</v>
      </c>
    </row>
    <row r="53" spans="1:14" ht="14.25">
      <c r="A53" s="48"/>
      <c r="B53" s="49"/>
      <c r="C53" s="50"/>
      <c r="D53" s="67"/>
      <c r="E53" s="69"/>
      <c r="F53" s="50"/>
      <c r="G53" s="53"/>
      <c r="H53" s="69"/>
      <c r="I53" s="50"/>
      <c r="J53" s="68"/>
      <c r="K53" s="70"/>
      <c r="L53" s="50"/>
      <c r="M53" s="56"/>
      <c r="N53" s="70"/>
    </row>
    <row r="54" spans="1:14" s="43" customFormat="1" ht="15">
      <c r="A54" s="44">
        <v>7</v>
      </c>
      <c r="B54" s="45" t="s">
        <v>33</v>
      </c>
      <c r="C54" s="50"/>
      <c r="D54" s="46"/>
      <c r="E54" s="63"/>
      <c r="F54" s="50"/>
      <c r="G54" s="46"/>
      <c r="H54" s="63"/>
      <c r="I54" s="50"/>
      <c r="J54" s="46"/>
      <c r="K54" s="64"/>
      <c r="L54" s="50"/>
      <c r="M54" s="46"/>
      <c r="N54" s="64"/>
    </row>
    <row r="55" spans="1:14" ht="14.25">
      <c r="A55" s="48"/>
      <c r="B55" s="49" t="s">
        <v>3</v>
      </c>
      <c r="C55" s="50">
        <v>22.05</v>
      </c>
      <c r="D55" s="67">
        <v>22.052132099999998</v>
      </c>
      <c r="E55" s="52">
        <f>C55-D55</f>
        <v>-0.0021320999999971946</v>
      </c>
      <c r="F55" s="50">
        <v>21.99</v>
      </c>
      <c r="G55" s="71">
        <v>21.994518399999997</v>
      </c>
      <c r="H55" s="52">
        <f>F55-G55</f>
        <v>-0.004518399999998479</v>
      </c>
      <c r="I55" s="50">
        <v>2094</v>
      </c>
      <c r="J55" s="68">
        <v>2094</v>
      </c>
      <c r="K55" s="55">
        <f>I55-J55</f>
        <v>0</v>
      </c>
      <c r="L55" s="50">
        <v>4684</v>
      </c>
      <c r="M55" s="72">
        <v>4684</v>
      </c>
      <c r="N55" s="55">
        <f>L55-M55</f>
        <v>0</v>
      </c>
    </row>
    <row r="56" spans="1:14" ht="14.25">
      <c r="A56" s="48"/>
      <c r="B56" s="49" t="s">
        <v>4</v>
      </c>
      <c r="C56" s="50">
        <v>93.67</v>
      </c>
      <c r="D56" s="67">
        <v>93.670940287</v>
      </c>
      <c r="E56" s="52">
        <f>C56-D56</f>
        <v>-0.000940286999991713</v>
      </c>
      <c r="F56" s="50">
        <v>172.71</v>
      </c>
      <c r="G56" s="71">
        <v>172.71187394100002</v>
      </c>
      <c r="H56" s="52">
        <f>F56-G56</f>
        <v>-0.0018739410000137013</v>
      </c>
      <c r="I56" s="50">
        <v>34099</v>
      </c>
      <c r="J56" s="68">
        <v>34099</v>
      </c>
      <c r="K56" s="55">
        <f>I56-J56</f>
        <v>0</v>
      </c>
      <c r="L56" s="50">
        <v>46850</v>
      </c>
      <c r="M56" s="72">
        <v>46850</v>
      </c>
      <c r="N56" s="55">
        <f>L56-M56</f>
        <v>0</v>
      </c>
    </row>
    <row r="57" spans="1:14" ht="14.25">
      <c r="A57" s="48"/>
      <c r="B57" s="49" t="s">
        <v>5</v>
      </c>
      <c r="C57" s="50">
        <v>311.15</v>
      </c>
      <c r="D57" s="73">
        <v>387.0146652718169</v>
      </c>
      <c r="E57" s="52">
        <f>C57-D57</f>
        <v>-75.86466527181693</v>
      </c>
      <c r="F57" s="50">
        <v>508.39</v>
      </c>
      <c r="G57" s="71">
        <v>508.392848230189</v>
      </c>
      <c r="H57" s="52">
        <f>F57-G57</f>
        <v>-0.0028482301889880546</v>
      </c>
      <c r="I57" s="50">
        <v>12</v>
      </c>
      <c r="J57" s="74">
        <v>320</v>
      </c>
      <c r="K57" s="55">
        <f>I57-J57</f>
        <v>-308</v>
      </c>
      <c r="L57" s="50">
        <v>14</v>
      </c>
      <c r="M57" s="72">
        <v>14</v>
      </c>
      <c r="N57" s="55">
        <f>L57-M57</f>
        <v>0</v>
      </c>
    </row>
    <row r="58" spans="1:14" ht="14.25">
      <c r="A58" s="48"/>
      <c r="B58" s="49" t="s">
        <v>6</v>
      </c>
      <c r="C58" s="50">
        <v>0</v>
      </c>
      <c r="D58" s="51">
        <v>0</v>
      </c>
      <c r="E58" s="52">
        <f>C58-D58</f>
        <v>0</v>
      </c>
      <c r="F58" s="50">
        <v>0</v>
      </c>
      <c r="G58" s="65">
        <v>0</v>
      </c>
      <c r="H58" s="52">
        <f>F58-G58</f>
        <v>0</v>
      </c>
      <c r="I58" s="50">
        <v>0</v>
      </c>
      <c r="J58" s="54">
        <v>0</v>
      </c>
      <c r="K58" s="55">
        <f>I58-J58</f>
        <v>0</v>
      </c>
      <c r="L58" s="50">
        <v>0</v>
      </c>
      <c r="M58" s="66">
        <v>0</v>
      </c>
      <c r="N58" s="55">
        <f>L58-M58</f>
        <v>0</v>
      </c>
    </row>
    <row r="59" spans="1:14" ht="14.25">
      <c r="A59" s="48"/>
      <c r="B59" s="49" t="s">
        <v>25</v>
      </c>
      <c r="C59" s="50">
        <v>75.87</v>
      </c>
      <c r="D59" s="51">
        <v>0</v>
      </c>
      <c r="E59" s="52">
        <f>C59-D59</f>
        <v>75.87</v>
      </c>
      <c r="F59" s="50">
        <v>164.57</v>
      </c>
      <c r="G59" s="53">
        <v>164.57301198342503</v>
      </c>
      <c r="H59" s="52">
        <f>F59-G59</f>
        <v>-0.0030119834250399435</v>
      </c>
      <c r="I59" s="50">
        <v>308</v>
      </c>
      <c r="J59" s="54">
        <v>0</v>
      </c>
      <c r="K59" s="55">
        <f>I59-J59</f>
        <v>308</v>
      </c>
      <c r="L59" s="50">
        <v>766</v>
      </c>
      <c r="M59" s="56">
        <v>766</v>
      </c>
      <c r="N59" s="55">
        <f>L59-M59</f>
        <v>0</v>
      </c>
    </row>
    <row r="60" spans="1:14" s="43" customFormat="1" ht="15">
      <c r="A60" s="44"/>
      <c r="B60" s="57"/>
      <c r="C60" s="58">
        <f>C55+C56+C57+C58+C59</f>
        <v>502.74</v>
      </c>
      <c r="D60" s="59">
        <f>D55+D56+D57+D58+D59</f>
        <v>502.7377376588169</v>
      </c>
      <c r="E60" s="60">
        <f>C60-D60</f>
        <v>0.0022623411830977602</v>
      </c>
      <c r="F60" s="58">
        <f>F55+F56+F57+F58+F59</f>
        <v>867.6600000000001</v>
      </c>
      <c r="G60" s="59">
        <f>G55+G56+G57+G58+G59</f>
        <v>867.672252554614</v>
      </c>
      <c r="H60" s="60">
        <f>F60-G60</f>
        <v>-0.01225255461395136</v>
      </c>
      <c r="I60" s="58">
        <f>I55+I56+I57+I58+I59</f>
        <v>36513</v>
      </c>
      <c r="J60" s="61">
        <f>J55+J56+J57+J58+J59</f>
        <v>36513</v>
      </c>
      <c r="K60" s="62">
        <f>I60-J60</f>
        <v>0</v>
      </c>
      <c r="L60" s="58">
        <f>L55+L56+L57+L58+L59</f>
        <v>52314</v>
      </c>
      <c r="M60" s="61">
        <f>M55+M56+M57+M58+M59</f>
        <v>52314</v>
      </c>
      <c r="N60" s="62">
        <f>L60-M60</f>
        <v>0</v>
      </c>
    </row>
    <row r="61" spans="1:14" ht="14.25">
      <c r="A61" s="48"/>
      <c r="B61" s="49"/>
      <c r="C61" s="50"/>
      <c r="D61" s="51"/>
      <c r="E61" s="52"/>
      <c r="F61" s="50"/>
      <c r="G61" s="53"/>
      <c r="H61" s="52"/>
      <c r="I61" s="50"/>
      <c r="J61" s="54"/>
      <c r="K61" s="55"/>
      <c r="L61" s="50"/>
      <c r="M61" s="56"/>
      <c r="N61" s="55"/>
    </row>
    <row r="62" spans="1:14" s="43" customFormat="1" ht="15">
      <c r="A62" s="44">
        <v>8</v>
      </c>
      <c r="B62" s="45" t="s">
        <v>34</v>
      </c>
      <c r="C62" s="50"/>
      <c r="D62" s="46"/>
      <c r="E62" s="63"/>
      <c r="F62" s="50"/>
      <c r="G62" s="46"/>
      <c r="H62" s="63"/>
      <c r="I62" s="50"/>
      <c r="J62" s="46"/>
      <c r="K62" s="64"/>
      <c r="L62" s="50"/>
      <c r="M62" s="46"/>
      <c r="N62" s="64"/>
    </row>
    <row r="63" spans="1:14" ht="14.25">
      <c r="A63" s="48"/>
      <c r="B63" s="49" t="s">
        <v>3</v>
      </c>
      <c r="C63" s="50">
        <v>7.52</v>
      </c>
      <c r="D63" s="75">
        <v>7.518472721000002</v>
      </c>
      <c r="E63" s="52">
        <f>C63-D63</f>
        <v>0.0015272789999976055</v>
      </c>
      <c r="F63" s="50">
        <v>9.09</v>
      </c>
      <c r="G63" s="53">
        <v>9.091745244000002</v>
      </c>
      <c r="H63" s="52">
        <f>F63-G63</f>
        <v>-0.0017452440000020886</v>
      </c>
      <c r="I63" s="50">
        <v>233</v>
      </c>
      <c r="J63" s="76">
        <v>233</v>
      </c>
      <c r="K63" s="55">
        <f>I63-J63</f>
        <v>0</v>
      </c>
      <c r="L63" s="50">
        <v>711</v>
      </c>
      <c r="M63" s="56">
        <v>711</v>
      </c>
      <c r="N63" s="55">
        <f>L63-M63</f>
        <v>0</v>
      </c>
    </row>
    <row r="64" spans="1:14" ht="14.25">
      <c r="A64" s="48"/>
      <c r="B64" s="49" t="s">
        <v>4</v>
      </c>
      <c r="C64" s="50">
        <v>65.78</v>
      </c>
      <c r="D64" s="75">
        <v>65.78474303500067</v>
      </c>
      <c r="E64" s="52">
        <f>C64-D64</f>
        <v>-0.00474303500067208</v>
      </c>
      <c r="F64" s="50">
        <v>94.31</v>
      </c>
      <c r="G64" s="71">
        <v>94.31001357599976</v>
      </c>
      <c r="H64" s="52">
        <f>F64-G64</f>
        <v>-1.3575999759041224E-05</v>
      </c>
      <c r="I64" s="50">
        <v>19158</v>
      </c>
      <c r="J64" s="76">
        <v>19158</v>
      </c>
      <c r="K64" s="55">
        <f>I64-J64</f>
        <v>0</v>
      </c>
      <c r="L64" s="50">
        <v>26795</v>
      </c>
      <c r="M64" s="72">
        <v>26795</v>
      </c>
      <c r="N64" s="55">
        <f>L64-M64</f>
        <v>0</v>
      </c>
    </row>
    <row r="65" spans="1:14" ht="14.25">
      <c r="A65" s="48"/>
      <c r="B65" s="49" t="s">
        <v>5</v>
      </c>
      <c r="C65" s="50">
        <v>10.48</v>
      </c>
      <c r="D65" s="75">
        <v>10.475672536999998</v>
      </c>
      <c r="E65" s="52">
        <f>C65-D65</f>
        <v>0.004327463000002751</v>
      </c>
      <c r="F65" s="50">
        <v>18.67</v>
      </c>
      <c r="G65" s="71">
        <v>18.667444265</v>
      </c>
      <c r="H65" s="52">
        <f>F65-G65</f>
        <v>0.002555735000001391</v>
      </c>
      <c r="I65" s="50">
        <v>0</v>
      </c>
      <c r="J65" s="76">
        <v>0</v>
      </c>
      <c r="K65" s="55">
        <f>I65-J65</f>
        <v>0</v>
      </c>
      <c r="L65" s="50">
        <v>0</v>
      </c>
      <c r="M65" s="72">
        <v>0</v>
      </c>
      <c r="N65" s="55">
        <f>L65-M65</f>
        <v>0</v>
      </c>
    </row>
    <row r="66" spans="1:14" ht="14.25">
      <c r="A66" s="48"/>
      <c r="B66" s="49" t="s">
        <v>6</v>
      </c>
      <c r="C66" s="50">
        <v>0.98</v>
      </c>
      <c r="D66" s="51">
        <v>20.45227277699454</v>
      </c>
      <c r="E66" s="52">
        <f>C66-D66</f>
        <v>-19.47227277699454</v>
      </c>
      <c r="F66" s="50">
        <v>9.68</v>
      </c>
      <c r="G66" s="71">
        <v>9.6828967</v>
      </c>
      <c r="H66" s="52">
        <f>F66-G66</f>
        <v>-0.0028967000000008625</v>
      </c>
      <c r="I66" s="50">
        <v>3</v>
      </c>
      <c r="J66" s="54">
        <v>63</v>
      </c>
      <c r="K66" s="55">
        <f>I66-J66</f>
        <v>-60</v>
      </c>
      <c r="L66" s="50">
        <v>9</v>
      </c>
      <c r="M66" s="72">
        <v>9</v>
      </c>
      <c r="N66" s="55">
        <f>L66-M66</f>
        <v>0</v>
      </c>
    </row>
    <row r="67" spans="1:14" ht="14.25">
      <c r="A67" s="48"/>
      <c r="B67" s="49" t="s">
        <v>25</v>
      </c>
      <c r="C67" s="50">
        <v>19.47</v>
      </c>
      <c r="D67" s="51">
        <v>0</v>
      </c>
      <c r="E67" s="52">
        <f>C67-D67</f>
        <v>19.47</v>
      </c>
      <c r="F67" s="50">
        <v>12.94</v>
      </c>
      <c r="G67" s="71">
        <v>12.936288601479458</v>
      </c>
      <c r="H67" s="52">
        <f>F67-G67</f>
        <v>0.0037113985205419198</v>
      </c>
      <c r="I67" s="50">
        <v>60</v>
      </c>
      <c r="J67" s="54">
        <v>0</v>
      </c>
      <c r="K67" s="55">
        <f>I67-J67</f>
        <v>60</v>
      </c>
      <c r="L67" s="50">
        <v>36</v>
      </c>
      <c r="M67" s="72">
        <v>36</v>
      </c>
      <c r="N67" s="55">
        <f>L67-M67</f>
        <v>0</v>
      </c>
    </row>
    <row r="68" spans="1:14" s="43" customFormat="1" ht="15">
      <c r="A68" s="44"/>
      <c r="B68" s="57"/>
      <c r="C68" s="58">
        <f>C63+C64+C65+C66+C67</f>
        <v>104.23</v>
      </c>
      <c r="D68" s="59">
        <f>D63+D64+D65+D66+D67</f>
        <v>104.23116106999521</v>
      </c>
      <c r="E68" s="60">
        <f>C68-D68</f>
        <v>-0.0011610699952058212</v>
      </c>
      <c r="F68" s="58">
        <f>F63+F64+F65+F66+F67</f>
        <v>144.69</v>
      </c>
      <c r="G68" s="59">
        <f>G63+G64+G65+G66+G67</f>
        <v>144.6883883864792</v>
      </c>
      <c r="H68" s="60">
        <f>F68-G68</f>
        <v>0.0016116135207937532</v>
      </c>
      <c r="I68" s="58">
        <f>I63+I64+I65+I66+I67</f>
        <v>19454</v>
      </c>
      <c r="J68" s="61">
        <f>J63+J64+J65+J66+J67</f>
        <v>19454</v>
      </c>
      <c r="K68" s="62">
        <f>I68-J68</f>
        <v>0</v>
      </c>
      <c r="L68" s="58">
        <f>L63+L64+L65+L66+L67</f>
        <v>27551</v>
      </c>
      <c r="M68" s="61">
        <f>M63+M64+M65+M66+M67</f>
        <v>27551</v>
      </c>
      <c r="N68" s="62">
        <f>L68-M68</f>
        <v>0</v>
      </c>
    </row>
    <row r="69" spans="1:14" ht="14.25">
      <c r="A69" s="48"/>
      <c r="B69" s="49"/>
      <c r="C69" s="50"/>
      <c r="D69" s="51"/>
      <c r="E69" s="52"/>
      <c r="F69" s="50"/>
      <c r="G69" s="71"/>
      <c r="H69" s="52"/>
      <c r="I69" s="50"/>
      <c r="J69" s="54"/>
      <c r="K69" s="55"/>
      <c r="L69" s="50"/>
      <c r="M69" s="72"/>
      <c r="N69" s="55"/>
    </row>
    <row r="70" spans="1:14" s="77" customFormat="1" ht="15">
      <c r="A70" s="44">
        <v>9</v>
      </c>
      <c r="B70" s="45" t="s">
        <v>20</v>
      </c>
      <c r="C70" s="50"/>
      <c r="D70" s="46"/>
      <c r="E70" s="63"/>
      <c r="F70" s="50"/>
      <c r="G70" s="46"/>
      <c r="H70" s="63"/>
      <c r="I70" s="50"/>
      <c r="J70" s="46"/>
      <c r="K70" s="64"/>
      <c r="L70" s="50"/>
      <c r="M70" s="46"/>
      <c r="N70" s="64"/>
    </row>
    <row r="71" spans="1:14" s="80" customFormat="1" ht="14.25">
      <c r="A71" s="48"/>
      <c r="B71" s="49" t="s">
        <v>3</v>
      </c>
      <c r="C71" s="50">
        <v>206.98</v>
      </c>
      <c r="D71" s="78">
        <v>206.97788038000002</v>
      </c>
      <c r="E71" s="52">
        <f>C71-D71</f>
        <v>0.0021196199999735654</v>
      </c>
      <c r="F71" s="50">
        <v>19.08</v>
      </c>
      <c r="G71" s="71">
        <v>19.077341993999998</v>
      </c>
      <c r="H71" s="52">
        <f>F71-G71</f>
        <v>0.0026580060000007677</v>
      </c>
      <c r="I71" s="50">
        <v>285</v>
      </c>
      <c r="J71" s="79">
        <v>285</v>
      </c>
      <c r="K71" s="55">
        <f>I71-J71</f>
        <v>0</v>
      </c>
      <c r="L71" s="50">
        <v>292</v>
      </c>
      <c r="M71" s="72">
        <v>292</v>
      </c>
      <c r="N71" s="55">
        <f>L71-M71</f>
        <v>0</v>
      </c>
    </row>
    <row r="72" spans="1:14" s="80" customFormat="1" ht="14.25">
      <c r="A72" s="48"/>
      <c r="B72" s="49" t="s">
        <v>4</v>
      </c>
      <c r="C72" s="50">
        <v>324.88</v>
      </c>
      <c r="D72" s="78">
        <v>324.881555829</v>
      </c>
      <c r="E72" s="52">
        <f>C72-D72</f>
        <v>-0.0015558289999830777</v>
      </c>
      <c r="F72" s="50">
        <v>319.63</v>
      </c>
      <c r="G72" s="71">
        <v>319.625366858</v>
      </c>
      <c r="H72" s="52">
        <f>F72-G72</f>
        <v>0.004633141999988766</v>
      </c>
      <c r="I72" s="50">
        <v>104069</v>
      </c>
      <c r="J72" s="79">
        <v>104069</v>
      </c>
      <c r="K72" s="55">
        <f>I72-J72</f>
        <v>0</v>
      </c>
      <c r="L72" s="50">
        <v>111867</v>
      </c>
      <c r="M72" s="72">
        <v>111867</v>
      </c>
      <c r="N72" s="55">
        <f>L72-M72</f>
        <v>0</v>
      </c>
    </row>
    <row r="73" spans="1:14" s="80" customFormat="1" ht="14.25">
      <c r="A73" s="48"/>
      <c r="B73" s="49" t="s">
        <v>5</v>
      </c>
      <c r="C73" s="50">
        <v>0</v>
      </c>
      <c r="D73" s="78">
        <v>0</v>
      </c>
      <c r="E73" s="52">
        <f>C73-D73</f>
        <v>0</v>
      </c>
      <c r="F73" s="50">
        <v>0.25</v>
      </c>
      <c r="G73" s="53">
        <v>0.24548562999999998</v>
      </c>
      <c r="H73" s="52">
        <f>F73-G73</f>
        <v>0.0045143700000000175</v>
      </c>
      <c r="I73" s="50">
        <v>0</v>
      </c>
      <c r="J73" s="79">
        <v>0</v>
      </c>
      <c r="K73" s="55">
        <f>I73-J73</f>
        <v>0</v>
      </c>
      <c r="L73" s="50">
        <v>0</v>
      </c>
      <c r="M73" s="56">
        <v>0</v>
      </c>
      <c r="N73" s="55">
        <f>L73-M73</f>
        <v>0</v>
      </c>
    </row>
    <row r="74" spans="1:14" s="80" customFormat="1" ht="14.25">
      <c r="A74" s="48"/>
      <c r="B74" s="49" t="s">
        <v>6</v>
      </c>
      <c r="C74" s="50">
        <v>17.07</v>
      </c>
      <c r="D74" s="78">
        <v>31.029780949587433</v>
      </c>
      <c r="E74" s="52">
        <f>C74-D74</f>
        <v>-13.959780949587433</v>
      </c>
      <c r="F74" s="50">
        <v>44.92</v>
      </c>
      <c r="G74" s="81">
        <v>44.9245895023453</v>
      </c>
      <c r="H74" s="52">
        <f>F74-G74</f>
        <v>-0.004589502345297092</v>
      </c>
      <c r="I74" s="50">
        <v>154</v>
      </c>
      <c r="J74" s="79">
        <v>154</v>
      </c>
      <c r="K74" s="55">
        <f>I74-J74</f>
        <v>0</v>
      </c>
      <c r="L74" s="50">
        <v>144</v>
      </c>
      <c r="M74" s="82">
        <v>144</v>
      </c>
      <c r="N74" s="55">
        <f>L74-M74</f>
        <v>0</v>
      </c>
    </row>
    <row r="75" spans="1:14" s="80" customFormat="1" ht="14.25">
      <c r="A75" s="48"/>
      <c r="B75" s="49" t="s">
        <v>25</v>
      </c>
      <c r="C75" s="50">
        <v>13.96</v>
      </c>
      <c r="D75" s="78">
        <v>0</v>
      </c>
      <c r="E75" s="52">
        <f>C75-D75</f>
        <v>13.96</v>
      </c>
      <c r="F75" s="50">
        <v>17.84</v>
      </c>
      <c r="G75" s="53">
        <v>17.843249590678486</v>
      </c>
      <c r="H75" s="52">
        <f>F75-G75</f>
        <v>-0.0032495906784859585</v>
      </c>
      <c r="I75" s="50">
        <v>0</v>
      </c>
      <c r="J75" s="79">
        <v>0</v>
      </c>
      <c r="K75" s="55">
        <f>I75-J75</f>
        <v>0</v>
      </c>
      <c r="L75" s="50">
        <v>0</v>
      </c>
      <c r="M75" s="56">
        <v>0</v>
      </c>
      <c r="N75" s="55">
        <f>L75-M75</f>
        <v>0</v>
      </c>
    </row>
    <row r="76" spans="1:14" s="77" customFormat="1" ht="15">
      <c r="A76" s="44"/>
      <c r="B76" s="57"/>
      <c r="C76" s="58">
        <f>C71+C72+C73+C74+C75</f>
        <v>562.8900000000001</v>
      </c>
      <c r="D76" s="59">
        <f>D71+D72+D73+D74+D75</f>
        <v>562.8892171585875</v>
      </c>
      <c r="E76" s="60">
        <f>C76-D76</f>
        <v>0.0007828414126151984</v>
      </c>
      <c r="F76" s="58">
        <f>F71+F72+F73+F74+F75</f>
        <v>401.71999999999997</v>
      </c>
      <c r="G76" s="59">
        <f>G71+G72+G73+G74+G75</f>
        <v>401.71603357502386</v>
      </c>
      <c r="H76" s="60">
        <f>F76-G76</f>
        <v>0.003966424976113103</v>
      </c>
      <c r="I76" s="58">
        <f>I71+I72+I73+I74+I75</f>
        <v>104508</v>
      </c>
      <c r="J76" s="61">
        <f>J71+J72+J73+J74+J75</f>
        <v>104508</v>
      </c>
      <c r="K76" s="62">
        <f>I76-J76</f>
        <v>0</v>
      </c>
      <c r="L76" s="58">
        <f>L71+L72+L73+L74+L75</f>
        <v>112303</v>
      </c>
      <c r="M76" s="61">
        <f>M71+M72+M73+M74+M75</f>
        <v>112303</v>
      </c>
      <c r="N76" s="62">
        <f>L76-M76</f>
        <v>0</v>
      </c>
    </row>
    <row r="77" spans="1:14" s="80" customFormat="1" ht="14.25">
      <c r="A77" s="48"/>
      <c r="B77" s="49"/>
      <c r="C77" s="50"/>
      <c r="D77" s="78"/>
      <c r="E77" s="83"/>
      <c r="F77" s="50"/>
      <c r="G77" s="53"/>
      <c r="H77" s="83"/>
      <c r="I77" s="50"/>
      <c r="J77" s="79"/>
      <c r="K77" s="84"/>
      <c r="L77" s="50"/>
      <c r="M77" s="56"/>
      <c r="N77" s="84"/>
    </row>
    <row r="78" spans="1:14" s="87" customFormat="1" ht="15">
      <c r="A78" s="85">
        <v>10</v>
      </c>
      <c r="B78" s="86" t="s">
        <v>17</v>
      </c>
      <c r="C78" s="50"/>
      <c r="D78" s="46"/>
      <c r="E78" s="63"/>
      <c r="F78" s="50"/>
      <c r="G78" s="46"/>
      <c r="H78" s="63"/>
      <c r="I78" s="50"/>
      <c r="J78" s="46"/>
      <c r="K78" s="64"/>
      <c r="L78" s="50"/>
      <c r="M78" s="46"/>
      <c r="N78" s="64"/>
    </row>
    <row r="79" spans="1:14" ht="14.25">
      <c r="A79" s="48"/>
      <c r="B79" s="49" t="s">
        <v>3</v>
      </c>
      <c r="C79" s="50">
        <v>4.77</v>
      </c>
      <c r="D79" s="51">
        <v>4.773389542</v>
      </c>
      <c r="E79" s="52">
        <f>C79-D79</f>
        <v>-0.003389542000000745</v>
      </c>
      <c r="F79" s="50">
        <v>4.78</v>
      </c>
      <c r="G79" s="53">
        <v>4.780954464000001</v>
      </c>
      <c r="H79" s="52">
        <f>F79-G79</f>
        <v>-0.0009544640000003213</v>
      </c>
      <c r="I79" s="50">
        <v>912</v>
      </c>
      <c r="J79" s="54">
        <v>912</v>
      </c>
      <c r="K79" s="55">
        <f>I79-J79</f>
        <v>0</v>
      </c>
      <c r="L79" s="50">
        <v>611</v>
      </c>
      <c r="M79" s="56">
        <v>611</v>
      </c>
      <c r="N79" s="55">
        <f>L79-M79</f>
        <v>0</v>
      </c>
    </row>
    <row r="80" spans="1:14" ht="14.25">
      <c r="A80" s="48"/>
      <c r="B80" s="49" t="s">
        <v>4</v>
      </c>
      <c r="C80" s="50">
        <v>70.06</v>
      </c>
      <c r="D80" s="51">
        <v>70.061342417</v>
      </c>
      <c r="E80" s="52">
        <f>C80-D80</f>
        <v>-0.0013424170000035929</v>
      </c>
      <c r="F80" s="50">
        <v>121.12</v>
      </c>
      <c r="G80" s="65">
        <v>121.12481629899997</v>
      </c>
      <c r="H80" s="52">
        <f>F80-G80</f>
        <v>-0.004816298999969604</v>
      </c>
      <c r="I80" s="50">
        <v>19987</v>
      </c>
      <c r="J80" s="54">
        <v>19987</v>
      </c>
      <c r="K80" s="55">
        <f>I80-J80</f>
        <v>0</v>
      </c>
      <c r="L80" s="50">
        <v>42313</v>
      </c>
      <c r="M80" s="66">
        <v>42313</v>
      </c>
      <c r="N80" s="55">
        <f>L80-M80</f>
        <v>0</v>
      </c>
    </row>
    <row r="81" spans="1:14" ht="14.25">
      <c r="A81" s="48"/>
      <c r="B81" s="49" t="s">
        <v>5</v>
      </c>
      <c r="C81" s="50">
        <v>12.41</v>
      </c>
      <c r="D81" s="51">
        <v>12.408772627463257</v>
      </c>
      <c r="E81" s="52">
        <f>C81-D81</f>
        <v>0.0012273725367428767</v>
      </c>
      <c r="F81" s="50">
        <v>29.59</v>
      </c>
      <c r="G81" s="53">
        <v>29.586573885000004</v>
      </c>
      <c r="H81" s="52">
        <f>F81-G81</f>
        <v>0.0034261149999963436</v>
      </c>
      <c r="I81" s="50">
        <v>4</v>
      </c>
      <c r="J81" s="54">
        <v>4</v>
      </c>
      <c r="K81" s="55">
        <f>I81-J81</f>
        <v>0</v>
      </c>
      <c r="L81" s="50">
        <v>12</v>
      </c>
      <c r="M81" s="56">
        <v>12</v>
      </c>
      <c r="N81" s="55">
        <f>L81-M81</f>
        <v>0</v>
      </c>
    </row>
    <row r="82" spans="1:14" ht="14.25">
      <c r="A82" s="48"/>
      <c r="B82" s="49" t="s">
        <v>6</v>
      </c>
      <c r="C82" s="50">
        <v>0</v>
      </c>
      <c r="D82" s="51">
        <v>119.25290899999999</v>
      </c>
      <c r="E82" s="52">
        <f>C82-D82</f>
        <v>-119.25290899999999</v>
      </c>
      <c r="F82" s="50">
        <v>0</v>
      </c>
      <c r="G82" s="53">
        <v>0</v>
      </c>
      <c r="H82" s="52">
        <f>F82-G82</f>
        <v>0</v>
      </c>
      <c r="I82" s="50">
        <v>0</v>
      </c>
      <c r="J82" s="54">
        <v>53</v>
      </c>
      <c r="K82" s="55">
        <f>I82-J82</f>
        <v>-53</v>
      </c>
      <c r="L82" s="50">
        <v>0</v>
      </c>
      <c r="M82" s="56">
        <v>0</v>
      </c>
      <c r="N82" s="55">
        <f>L82-M82</f>
        <v>0</v>
      </c>
    </row>
    <row r="83" spans="1:14" ht="14.25">
      <c r="A83" s="48"/>
      <c r="B83" s="49" t="s">
        <v>25</v>
      </c>
      <c r="C83" s="50">
        <v>119.25</v>
      </c>
      <c r="D83" s="51">
        <v>0</v>
      </c>
      <c r="E83" s="52">
        <f>C83-D83</f>
        <v>119.25</v>
      </c>
      <c r="F83" s="50">
        <v>154.76</v>
      </c>
      <c r="G83" s="53">
        <v>154.75764679399998</v>
      </c>
      <c r="H83" s="52">
        <f>F83-G83</f>
        <v>0.0023532060000093225</v>
      </c>
      <c r="I83" s="50">
        <v>53</v>
      </c>
      <c r="J83" s="54">
        <v>0</v>
      </c>
      <c r="K83" s="55">
        <f>I83-J83</f>
        <v>53</v>
      </c>
      <c r="L83" s="50">
        <v>47</v>
      </c>
      <c r="M83" s="56">
        <v>47</v>
      </c>
      <c r="N83" s="55">
        <f>L83-M83</f>
        <v>0</v>
      </c>
    </row>
    <row r="84" spans="1:14" s="43" customFormat="1" ht="15">
      <c r="A84" s="44"/>
      <c r="B84" s="57"/>
      <c r="C84" s="58">
        <f>C79+C80+C81+C82+C83</f>
        <v>206.49</v>
      </c>
      <c r="D84" s="59">
        <f>D79+D80+D81+D82+D83</f>
        <v>206.49641358646326</v>
      </c>
      <c r="E84" s="60">
        <f>C84-D84</f>
        <v>-0.006413586463253296</v>
      </c>
      <c r="F84" s="58">
        <f>F79+F80+F81+F82+F83</f>
        <v>310.25</v>
      </c>
      <c r="G84" s="59">
        <f>G79+G80+G81+G82+G83</f>
        <v>310.24999144199995</v>
      </c>
      <c r="H84" s="60">
        <f>F84-G84</f>
        <v>8.55800004728735E-06</v>
      </c>
      <c r="I84" s="58">
        <f>I79+I80+I81+I82+I83</f>
        <v>20956</v>
      </c>
      <c r="J84" s="61">
        <f>J79+J80+J81+J82+J83</f>
        <v>20956</v>
      </c>
      <c r="K84" s="62">
        <f>I84-J84</f>
        <v>0</v>
      </c>
      <c r="L84" s="58">
        <f>L79+L80+L81+L82+L83</f>
        <v>42983</v>
      </c>
      <c r="M84" s="61">
        <f>M79+M80+M81+M82+M83</f>
        <v>42983</v>
      </c>
      <c r="N84" s="62">
        <f>L84-M84</f>
        <v>0</v>
      </c>
    </row>
    <row r="85" spans="1:14" ht="14.25">
      <c r="A85" s="48"/>
      <c r="B85" s="49"/>
      <c r="C85" s="50"/>
      <c r="D85" s="51"/>
      <c r="E85" s="52"/>
      <c r="F85" s="50"/>
      <c r="G85" s="53"/>
      <c r="H85" s="52"/>
      <c r="I85" s="50"/>
      <c r="J85" s="54"/>
      <c r="K85" s="55"/>
      <c r="L85" s="50"/>
      <c r="M85" s="56"/>
      <c r="N85" s="55"/>
    </row>
    <row r="86" spans="1:14" s="43" customFormat="1" ht="15">
      <c r="A86" s="44">
        <v>11</v>
      </c>
      <c r="B86" s="45" t="s">
        <v>35</v>
      </c>
      <c r="C86" s="50"/>
      <c r="D86" s="46"/>
      <c r="E86" s="63"/>
      <c r="F86" s="50"/>
      <c r="G86" s="46"/>
      <c r="H86" s="63"/>
      <c r="I86" s="50"/>
      <c r="J86" s="46"/>
      <c r="K86" s="64"/>
      <c r="L86" s="50"/>
      <c r="M86" s="46"/>
      <c r="N86" s="64"/>
    </row>
    <row r="87" spans="1:14" ht="14.25">
      <c r="A87" s="48"/>
      <c r="B87" s="49" t="s">
        <v>3</v>
      </c>
      <c r="C87" s="50">
        <v>354.86</v>
      </c>
      <c r="D87" s="51">
        <v>354.862174544</v>
      </c>
      <c r="E87" s="52">
        <f>C87-D87</f>
        <v>-0.0021745440000131566</v>
      </c>
      <c r="F87" s="50">
        <v>460.55</v>
      </c>
      <c r="G87" s="53">
        <v>460.550161361</v>
      </c>
      <c r="H87" s="52">
        <f>F87-G87</f>
        <v>-0.00016136099998220743</v>
      </c>
      <c r="I87" s="50">
        <v>143084</v>
      </c>
      <c r="J87" s="54">
        <v>143084</v>
      </c>
      <c r="K87" s="55">
        <f>I87-J87</f>
        <v>0</v>
      </c>
      <c r="L87" s="50">
        <v>12880</v>
      </c>
      <c r="M87" s="56">
        <v>12880</v>
      </c>
      <c r="N87" s="55">
        <f>L87-M87</f>
        <v>0</v>
      </c>
    </row>
    <row r="88" spans="1:14" ht="14.25">
      <c r="A88" s="48"/>
      <c r="B88" s="49" t="s">
        <v>4</v>
      </c>
      <c r="C88" s="50">
        <v>1737.58</v>
      </c>
      <c r="D88" s="51">
        <v>1737.5802345660004</v>
      </c>
      <c r="E88" s="52">
        <f>C88-D88</f>
        <v>-0.00023456600047211396</v>
      </c>
      <c r="F88" s="50">
        <v>2452.89</v>
      </c>
      <c r="G88" s="53">
        <v>2452.890605491</v>
      </c>
      <c r="H88" s="52">
        <f>F88-G88</f>
        <v>-0.0006054909999875235</v>
      </c>
      <c r="I88" s="50">
        <v>447547</v>
      </c>
      <c r="J88" s="54">
        <v>447547</v>
      </c>
      <c r="K88" s="55">
        <f>I88-J88</f>
        <v>0</v>
      </c>
      <c r="L88" s="50">
        <v>580030</v>
      </c>
      <c r="M88" s="56">
        <v>580030</v>
      </c>
      <c r="N88" s="55">
        <f>L88-M88</f>
        <v>0</v>
      </c>
    </row>
    <row r="89" spans="1:14" ht="14.25">
      <c r="A89" s="48"/>
      <c r="B89" s="49" t="s">
        <v>5</v>
      </c>
      <c r="C89" s="50">
        <v>2497.3</v>
      </c>
      <c r="D89" s="51">
        <v>2591.017475108127</v>
      </c>
      <c r="E89" s="52">
        <f>C89-D89</f>
        <v>-93.71747510812702</v>
      </c>
      <c r="F89" s="50">
        <v>3108.84</v>
      </c>
      <c r="G89" s="53">
        <v>3108.8398551835044</v>
      </c>
      <c r="H89" s="52">
        <f>F89-G89</f>
        <v>0.0001448164957764675</v>
      </c>
      <c r="I89" s="50">
        <v>65</v>
      </c>
      <c r="J89" s="54">
        <v>454</v>
      </c>
      <c r="K89" s="55">
        <f>I89-J89</f>
        <v>-389</v>
      </c>
      <c r="L89" s="50">
        <v>115</v>
      </c>
      <c r="M89" s="56">
        <v>115</v>
      </c>
      <c r="N89" s="55">
        <f>L89-M89</f>
        <v>0</v>
      </c>
    </row>
    <row r="90" spans="1:14" ht="14.25">
      <c r="A90" s="48"/>
      <c r="B90" s="49" t="s">
        <v>6</v>
      </c>
      <c r="C90" s="50">
        <v>0</v>
      </c>
      <c r="D90" s="51">
        <v>0</v>
      </c>
      <c r="E90" s="52">
        <f>C90-D90</f>
        <v>0</v>
      </c>
      <c r="F90" s="50">
        <v>0</v>
      </c>
      <c r="G90" s="65">
        <v>0</v>
      </c>
      <c r="H90" s="52">
        <f>F90-G90</f>
        <v>0</v>
      </c>
      <c r="I90" s="50">
        <v>0</v>
      </c>
      <c r="J90" s="54">
        <v>0</v>
      </c>
      <c r="K90" s="55">
        <f>I90-J90</f>
        <v>0</v>
      </c>
      <c r="L90" s="50">
        <v>0</v>
      </c>
      <c r="M90" s="66">
        <v>0</v>
      </c>
      <c r="N90" s="55">
        <f>L90-M90</f>
        <v>0</v>
      </c>
    </row>
    <row r="91" spans="1:14" ht="14.25">
      <c r="A91" s="48"/>
      <c r="B91" s="49" t="s">
        <v>25</v>
      </c>
      <c r="C91" s="50">
        <v>43.13</v>
      </c>
      <c r="D91" s="51">
        <v>0</v>
      </c>
      <c r="E91" s="52">
        <f>C91-D91</f>
        <v>43.13</v>
      </c>
      <c r="F91" s="50">
        <v>66.08</v>
      </c>
      <c r="G91" s="71">
        <v>66.08233399300056</v>
      </c>
      <c r="H91" s="52">
        <f>F91-G91</f>
        <v>-0.002333993000561918</v>
      </c>
      <c r="I91" s="50">
        <v>148</v>
      </c>
      <c r="J91" s="54">
        <v>0</v>
      </c>
      <c r="K91" s="55">
        <f>I91-J91</f>
        <v>148</v>
      </c>
      <c r="L91" s="50">
        <v>242</v>
      </c>
      <c r="M91" s="72">
        <v>242</v>
      </c>
      <c r="N91" s="55">
        <f>L91-M91</f>
        <v>0</v>
      </c>
    </row>
    <row r="92" spans="1:14" s="43" customFormat="1" ht="15">
      <c r="A92" s="44"/>
      <c r="B92" s="57"/>
      <c r="C92" s="58">
        <f>C87+C88+C89+C90+C91</f>
        <v>4632.87</v>
      </c>
      <c r="D92" s="59">
        <f>D87+D88+D89+D90+D91</f>
        <v>4683.459884218128</v>
      </c>
      <c r="E92" s="60">
        <f>C92-D92</f>
        <v>-50.589884218127736</v>
      </c>
      <c r="F92" s="58">
        <f>F87+F88+F89+F90+F91</f>
        <v>6088.360000000001</v>
      </c>
      <c r="G92" s="59">
        <f>G87+G88+G89+G90+G91</f>
        <v>6088.362956028504</v>
      </c>
      <c r="H92" s="60">
        <f>F92-G92</f>
        <v>-0.002956028503831476</v>
      </c>
      <c r="I92" s="58">
        <f>I87+I88+I89+I90+I91</f>
        <v>590844</v>
      </c>
      <c r="J92" s="61">
        <f>J87+J88+J89+J90+J91</f>
        <v>591085</v>
      </c>
      <c r="K92" s="62">
        <f>I92-J92</f>
        <v>-241</v>
      </c>
      <c r="L92" s="58">
        <f>L87+L88+L89+L90+L91</f>
        <v>593267</v>
      </c>
      <c r="M92" s="61">
        <f>M87+M88+M89+M90+M91</f>
        <v>593267</v>
      </c>
      <c r="N92" s="62">
        <f>L92-M92</f>
        <v>0</v>
      </c>
    </row>
    <row r="93" spans="1:14" ht="14.25">
      <c r="A93" s="48"/>
      <c r="B93" s="49"/>
      <c r="C93" s="50"/>
      <c r="D93" s="51"/>
      <c r="E93" s="52"/>
      <c r="F93" s="50"/>
      <c r="G93" s="71"/>
      <c r="H93" s="52"/>
      <c r="I93" s="50"/>
      <c r="J93" s="54"/>
      <c r="K93" s="55"/>
      <c r="L93" s="50"/>
      <c r="M93" s="72"/>
      <c r="N93" s="55"/>
    </row>
    <row r="94" spans="1:14" s="43" customFormat="1" ht="15">
      <c r="A94" s="44">
        <v>12</v>
      </c>
      <c r="B94" s="45" t="s">
        <v>36</v>
      </c>
      <c r="C94" s="50"/>
      <c r="D94" s="46"/>
      <c r="E94" s="63"/>
      <c r="F94" s="50"/>
      <c r="G94" s="46"/>
      <c r="H94" s="63"/>
      <c r="I94" s="50"/>
      <c r="J94" s="46"/>
      <c r="K94" s="64"/>
      <c r="L94" s="50"/>
      <c r="M94" s="46"/>
      <c r="N94" s="64"/>
    </row>
    <row r="95" spans="1:14" ht="14.25">
      <c r="A95" s="48"/>
      <c r="B95" s="49" t="s">
        <v>3</v>
      </c>
      <c r="C95" s="50">
        <v>384.13</v>
      </c>
      <c r="D95" s="67">
        <v>384.12598602500003</v>
      </c>
      <c r="E95" s="52">
        <f>C95-D95</f>
        <v>0.004013974999963921</v>
      </c>
      <c r="F95" s="50">
        <v>573.05</v>
      </c>
      <c r="G95" s="53">
        <v>573.0538607200001</v>
      </c>
      <c r="H95" s="52">
        <f>F95-G95</f>
        <v>-0.0038607200001479214</v>
      </c>
      <c r="I95" s="50">
        <v>21858</v>
      </c>
      <c r="J95" s="68">
        <v>21858</v>
      </c>
      <c r="K95" s="55">
        <f>I95-J95</f>
        <v>0</v>
      </c>
      <c r="L95" s="50">
        <v>27331</v>
      </c>
      <c r="M95" s="56">
        <v>27331</v>
      </c>
      <c r="N95" s="55">
        <f>L95-M95</f>
        <v>0</v>
      </c>
    </row>
    <row r="96" spans="1:14" ht="14.25">
      <c r="A96" s="48"/>
      <c r="B96" s="49" t="s">
        <v>4</v>
      </c>
      <c r="C96" s="50">
        <v>3497.99</v>
      </c>
      <c r="D96" s="67">
        <v>3497.988476722</v>
      </c>
      <c r="E96" s="52">
        <f>C96-D96</f>
        <v>0.001523277999694983</v>
      </c>
      <c r="F96" s="50">
        <v>4621.9</v>
      </c>
      <c r="G96" s="71">
        <v>4621.90009241</v>
      </c>
      <c r="H96" s="52">
        <f>F96-G96</f>
        <v>-9.241000043402892E-05</v>
      </c>
      <c r="I96" s="50">
        <v>383302</v>
      </c>
      <c r="J96" s="68">
        <v>383302</v>
      </c>
      <c r="K96" s="55">
        <f>I96-J96</f>
        <v>0</v>
      </c>
      <c r="L96" s="50">
        <v>489781</v>
      </c>
      <c r="M96" s="72">
        <v>489781</v>
      </c>
      <c r="N96" s="55">
        <f>L96-M96</f>
        <v>0</v>
      </c>
    </row>
    <row r="97" spans="1:14" ht="14.25">
      <c r="A97" s="48"/>
      <c r="B97" s="49" t="s">
        <v>5</v>
      </c>
      <c r="C97" s="50">
        <v>81.27</v>
      </c>
      <c r="D97" s="51">
        <v>593.175693149</v>
      </c>
      <c r="E97" s="52">
        <f>C97-D97</f>
        <v>-511.90569314900006</v>
      </c>
      <c r="F97" s="50">
        <v>99.4</v>
      </c>
      <c r="G97" s="71">
        <v>99.4038319</v>
      </c>
      <c r="H97" s="52">
        <f>F97-G97</f>
        <v>-0.003831899999994448</v>
      </c>
      <c r="I97" s="50">
        <v>72</v>
      </c>
      <c r="J97" s="54">
        <v>476</v>
      </c>
      <c r="K97" s="55">
        <f>I97-J97</f>
        <v>-404</v>
      </c>
      <c r="L97" s="50">
        <v>28</v>
      </c>
      <c r="M97" s="72">
        <v>28</v>
      </c>
      <c r="N97" s="55">
        <f>L97-M97</f>
        <v>0</v>
      </c>
    </row>
    <row r="98" spans="1:14" ht="14.25">
      <c r="A98" s="48"/>
      <c r="B98" s="49" t="s">
        <v>6</v>
      </c>
      <c r="C98" s="50">
        <v>0</v>
      </c>
      <c r="D98" s="51">
        <v>0</v>
      </c>
      <c r="E98" s="52">
        <f>C98-D98</f>
        <v>0</v>
      </c>
      <c r="F98" s="50">
        <v>0</v>
      </c>
      <c r="G98" s="71">
        <v>0</v>
      </c>
      <c r="H98" s="52">
        <f>F98-G98</f>
        <v>0</v>
      </c>
      <c r="I98" s="50">
        <v>0</v>
      </c>
      <c r="J98" s="54">
        <v>0</v>
      </c>
      <c r="K98" s="55">
        <f>I98-J98</f>
        <v>0</v>
      </c>
      <c r="L98" s="50">
        <v>0</v>
      </c>
      <c r="M98" s="72">
        <v>0</v>
      </c>
      <c r="N98" s="55">
        <f>L98-M98</f>
        <v>0</v>
      </c>
    </row>
    <row r="99" spans="1:14" ht="14.25">
      <c r="A99" s="48"/>
      <c r="B99" s="49" t="s">
        <v>25</v>
      </c>
      <c r="C99" s="50">
        <v>452.99</v>
      </c>
      <c r="D99" s="51">
        <v>0</v>
      </c>
      <c r="E99" s="52">
        <f>C99-D99</f>
        <v>452.99</v>
      </c>
      <c r="F99" s="50">
        <v>403.12</v>
      </c>
      <c r="G99" s="71">
        <v>403.11610801999996</v>
      </c>
      <c r="H99" s="52">
        <f>F99-G99</f>
        <v>0.003891980000048534</v>
      </c>
      <c r="I99" s="50">
        <v>268</v>
      </c>
      <c r="J99" s="54">
        <v>0</v>
      </c>
      <c r="K99" s="55">
        <f>I99-J99</f>
        <v>268</v>
      </c>
      <c r="L99" s="50">
        <v>248</v>
      </c>
      <c r="M99" s="72">
        <v>248</v>
      </c>
      <c r="N99" s="55">
        <f>L99-M99</f>
        <v>0</v>
      </c>
    </row>
    <row r="100" spans="1:14" s="43" customFormat="1" ht="15">
      <c r="A100" s="44"/>
      <c r="B100" s="57"/>
      <c r="C100" s="58">
        <f>C95+C96+C97+C98+C99</f>
        <v>4416.38</v>
      </c>
      <c r="D100" s="59">
        <f>D95+D96+D97+D98+D99</f>
        <v>4475.290155896</v>
      </c>
      <c r="E100" s="60">
        <f>C100-D100</f>
        <v>-58.910155896000106</v>
      </c>
      <c r="F100" s="58">
        <f>F95+F96+F97+F98+F99</f>
        <v>5697.469999999999</v>
      </c>
      <c r="G100" s="59">
        <f>G95+G96+G97+G98+G99</f>
        <v>5697.47389305</v>
      </c>
      <c r="H100" s="60">
        <f>F100-G100</f>
        <v>-0.0038930500004425994</v>
      </c>
      <c r="I100" s="58">
        <f>I95+I96+I97+I98+I99</f>
        <v>405500</v>
      </c>
      <c r="J100" s="61">
        <f>J95+J96+J97+J98+J99</f>
        <v>405636</v>
      </c>
      <c r="K100" s="62">
        <f>I100-J100</f>
        <v>-136</v>
      </c>
      <c r="L100" s="58">
        <f>L95+L96+L97+L98+L99</f>
        <v>517388</v>
      </c>
      <c r="M100" s="61">
        <f>M95+M96+M97+M98+M99</f>
        <v>517388</v>
      </c>
      <c r="N100" s="62">
        <f>L100-M100</f>
        <v>0</v>
      </c>
    </row>
    <row r="101" spans="1:14" ht="14.25">
      <c r="A101" s="48"/>
      <c r="B101" s="49"/>
      <c r="C101" s="50"/>
      <c r="D101" s="51"/>
      <c r="E101" s="52"/>
      <c r="F101" s="50"/>
      <c r="G101" s="71"/>
      <c r="H101" s="52"/>
      <c r="I101" s="50"/>
      <c r="J101" s="54"/>
      <c r="K101" s="55"/>
      <c r="L101" s="50"/>
      <c r="M101" s="72"/>
      <c r="N101" s="55"/>
    </row>
    <row r="102" spans="1:14" s="43" customFormat="1" ht="15">
      <c r="A102" s="44">
        <v>13</v>
      </c>
      <c r="B102" s="45" t="s">
        <v>37</v>
      </c>
      <c r="C102" s="50"/>
      <c r="D102" s="46"/>
      <c r="E102" s="63"/>
      <c r="F102" s="50"/>
      <c r="G102" s="46"/>
      <c r="H102" s="63"/>
      <c r="I102" s="50"/>
      <c r="J102" s="46"/>
      <c r="K102" s="64"/>
      <c r="L102" s="50"/>
      <c r="M102" s="46"/>
      <c r="N102" s="64"/>
    </row>
    <row r="103" spans="1:14" s="80" customFormat="1" ht="14.25">
      <c r="A103" s="48"/>
      <c r="B103" s="49" t="s">
        <v>3</v>
      </c>
      <c r="C103" s="50">
        <v>100.33</v>
      </c>
      <c r="D103" s="51">
        <v>100.329546074</v>
      </c>
      <c r="E103" s="52">
        <f>C103-D103</f>
        <v>0.0004539259999916112</v>
      </c>
      <c r="F103" s="50">
        <v>185.23</v>
      </c>
      <c r="G103" s="53">
        <v>185.22701860000004</v>
      </c>
      <c r="H103" s="52">
        <f>F103-G103</f>
        <v>0.0029813999999532825</v>
      </c>
      <c r="I103" s="50">
        <v>6119</v>
      </c>
      <c r="J103" s="54">
        <v>6119</v>
      </c>
      <c r="K103" s="55">
        <f>I103-J103</f>
        <v>0</v>
      </c>
      <c r="L103" s="50">
        <v>8812</v>
      </c>
      <c r="M103" s="56">
        <v>8812</v>
      </c>
      <c r="N103" s="55">
        <f>L103-M103</f>
        <v>0</v>
      </c>
    </row>
    <row r="104" spans="1:14" ht="14.25">
      <c r="A104" s="48"/>
      <c r="B104" s="49" t="s">
        <v>4</v>
      </c>
      <c r="C104" s="50">
        <v>187.22</v>
      </c>
      <c r="D104" s="51">
        <v>187.220644953</v>
      </c>
      <c r="E104" s="52">
        <f>C104-D104</f>
        <v>-0.0006449530000054438</v>
      </c>
      <c r="F104" s="50">
        <v>238.99</v>
      </c>
      <c r="G104" s="53">
        <v>238.992073813</v>
      </c>
      <c r="H104" s="52">
        <f>F104-G104</f>
        <v>-0.002073812999981328</v>
      </c>
      <c r="I104" s="50">
        <v>56017</v>
      </c>
      <c r="J104" s="54">
        <v>56017</v>
      </c>
      <c r="K104" s="55">
        <f>I104-J104</f>
        <v>0</v>
      </c>
      <c r="L104" s="50">
        <v>59396</v>
      </c>
      <c r="M104" s="56">
        <v>59396</v>
      </c>
      <c r="N104" s="55">
        <f>L104-M104</f>
        <v>0</v>
      </c>
    </row>
    <row r="105" spans="1:14" ht="14.25">
      <c r="A105" s="48"/>
      <c r="B105" s="49" t="s">
        <v>5</v>
      </c>
      <c r="C105" s="50">
        <v>105.05</v>
      </c>
      <c r="D105" s="51">
        <v>105.049770604</v>
      </c>
      <c r="E105" s="52">
        <f>C105-D105</f>
        <v>0.00022939599999460825</v>
      </c>
      <c r="F105" s="50">
        <v>56.2</v>
      </c>
      <c r="G105" s="53">
        <v>56.199980695000015</v>
      </c>
      <c r="H105" s="52">
        <f>F105-G105</f>
        <v>1.9304999987923566E-05</v>
      </c>
      <c r="I105" s="50">
        <v>40</v>
      </c>
      <c r="J105" s="54">
        <v>40</v>
      </c>
      <c r="K105" s="55">
        <f>I105-J105</f>
        <v>0</v>
      </c>
      <c r="L105" s="50">
        <v>15</v>
      </c>
      <c r="M105" s="56">
        <v>15</v>
      </c>
      <c r="N105" s="55">
        <f>L105-M105</f>
        <v>0</v>
      </c>
    </row>
    <row r="106" spans="1:14" ht="14.25">
      <c r="A106" s="48"/>
      <c r="B106" s="49" t="s">
        <v>6</v>
      </c>
      <c r="C106" s="50">
        <v>2.52</v>
      </c>
      <c r="D106" s="75">
        <v>2.5174278702499997</v>
      </c>
      <c r="E106" s="52">
        <f>C106-D106</f>
        <v>0.002572129750000318</v>
      </c>
      <c r="F106" s="50">
        <v>0.71</v>
      </c>
      <c r="G106" s="53">
        <v>0.710890405800014</v>
      </c>
      <c r="H106" s="52">
        <f>F106-G106</f>
        <v>-0.0008904058000139825</v>
      </c>
      <c r="I106" s="50">
        <v>0</v>
      </c>
      <c r="J106" s="76">
        <v>0</v>
      </c>
      <c r="K106" s="55">
        <f>I106-J106</f>
        <v>0</v>
      </c>
      <c r="L106" s="50">
        <v>0</v>
      </c>
      <c r="M106" s="56">
        <v>0</v>
      </c>
      <c r="N106" s="55">
        <f>L106-M106</f>
        <v>0</v>
      </c>
    </row>
    <row r="107" spans="1:14" ht="14.25">
      <c r="A107" s="48"/>
      <c r="B107" s="49" t="s">
        <v>25</v>
      </c>
      <c r="C107" s="50">
        <v>0</v>
      </c>
      <c r="D107" s="75">
        <v>0</v>
      </c>
      <c r="E107" s="52">
        <f>C107-D107</f>
        <v>0</v>
      </c>
      <c r="F107" s="50">
        <v>0</v>
      </c>
      <c r="G107" s="53">
        <v>0</v>
      </c>
      <c r="H107" s="52">
        <f>F107-G107</f>
        <v>0</v>
      </c>
      <c r="I107" s="50">
        <v>0</v>
      </c>
      <c r="J107" s="76">
        <v>0</v>
      </c>
      <c r="K107" s="55">
        <f>I107-J107</f>
        <v>0</v>
      </c>
      <c r="L107" s="50">
        <v>0</v>
      </c>
      <c r="M107" s="56">
        <v>0</v>
      </c>
      <c r="N107" s="55">
        <f>L107-M107</f>
        <v>0</v>
      </c>
    </row>
    <row r="108" spans="1:14" s="43" customFormat="1" ht="15">
      <c r="A108" s="44"/>
      <c r="B108" s="57"/>
      <c r="C108" s="58">
        <f>C103+C104+C105+C106+C107</f>
        <v>395.12</v>
      </c>
      <c r="D108" s="59">
        <f>D103+D104+D105+D106+D107</f>
        <v>395.11738950125</v>
      </c>
      <c r="E108" s="60">
        <f>C108-D108</f>
        <v>0.002610498750016177</v>
      </c>
      <c r="F108" s="58">
        <f>F103+F104+F105+F106+F107</f>
        <v>481.13</v>
      </c>
      <c r="G108" s="59">
        <f>G103+G104+G105+G106+G107</f>
        <v>481.1299635138</v>
      </c>
      <c r="H108" s="60">
        <f>F108-G108</f>
        <v>3.64861999742061E-05</v>
      </c>
      <c r="I108" s="58">
        <f>I103+I104+I105+I106+I107</f>
        <v>62176</v>
      </c>
      <c r="J108" s="61">
        <f>J103+J104+J105+J106+J107</f>
        <v>62176</v>
      </c>
      <c r="K108" s="62">
        <f>I108-J108</f>
        <v>0</v>
      </c>
      <c r="L108" s="58">
        <f>L103+L104+L105+L106+L107</f>
        <v>68223</v>
      </c>
      <c r="M108" s="61">
        <f>M103+M104+M105+M106+M107</f>
        <v>68223</v>
      </c>
      <c r="N108" s="62">
        <f>L108-M108</f>
        <v>0</v>
      </c>
    </row>
    <row r="109" spans="1:14" ht="14.25">
      <c r="A109" s="48"/>
      <c r="B109" s="49"/>
      <c r="C109" s="50"/>
      <c r="D109" s="75"/>
      <c r="E109" s="88"/>
      <c r="F109" s="50"/>
      <c r="G109" s="53"/>
      <c r="H109" s="88"/>
      <c r="I109" s="50"/>
      <c r="J109" s="76"/>
      <c r="K109" s="89"/>
      <c r="L109" s="50"/>
      <c r="M109" s="56"/>
      <c r="N109" s="89"/>
    </row>
    <row r="110" spans="1:14" s="43" customFormat="1" ht="15">
      <c r="A110" s="44">
        <v>14</v>
      </c>
      <c r="B110" s="45" t="s">
        <v>38</v>
      </c>
      <c r="C110" s="50"/>
      <c r="D110" s="46"/>
      <c r="E110" s="63"/>
      <c r="F110" s="50"/>
      <c r="G110" s="46"/>
      <c r="H110" s="63"/>
      <c r="I110" s="50"/>
      <c r="J110" s="46"/>
      <c r="K110" s="64"/>
      <c r="L110" s="50"/>
      <c r="M110" s="46"/>
      <c r="N110" s="64"/>
    </row>
    <row r="111" spans="1:14" ht="14.25">
      <c r="A111" s="48"/>
      <c r="B111" s="49" t="s">
        <v>3</v>
      </c>
      <c r="C111" s="50">
        <v>7.03</v>
      </c>
      <c r="D111" s="51">
        <v>7.0273832999999994</v>
      </c>
      <c r="E111" s="52">
        <f>C111-D111</f>
        <v>0.0026167000000008045</v>
      </c>
      <c r="F111" s="50">
        <v>15.36</v>
      </c>
      <c r="G111" s="53">
        <v>15.358291199999998</v>
      </c>
      <c r="H111" s="52">
        <f>F111-G111</f>
        <v>0.001708800000001176</v>
      </c>
      <c r="I111" s="50">
        <v>281</v>
      </c>
      <c r="J111" s="54">
        <v>281</v>
      </c>
      <c r="K111" s="55">
        <f>I111-J111</f>
        <v>0</v>
      </c>
      <c r="L111" s="50">
        <v>2707</v>
      </c>
      <c r="M111" s="56">
        <v>2707</v>
      </c>
      <c r="N111" s="55">
        <f>L111-M111</f>
        <v>0</v>
      </c>
    </row>
    <row r="112" spans="1:14" ht="14.25">
      <c r="A112" s="48"/>
      <c r="B112" s="49" t="s">
        <v>4</v>
      </c>
      <c r="C112" s="50">
        <v>169.38</v>
      </c>
      <c r="D112" s="51">
        <v>169.37747939999997</v>
      </c>
      <c r="E112" s="52">
        <f>C112-D112</f>
        <v>0.002520600000025297</v>
      </c>
      <c r="F112" s="50">
        <v>313.99</v>
      </c>
      <c r="G112" s="65">
        <v>313.9912391</v>
      </c>
      <c r="H112" s="52">
        <f>F112-G112</f>
        <v>-0.0012390999999638552</v>
      </c>
      <c r="I112" s="50">
        <v>63939</v>
      </c>
      <c r="J112" s="54">
        <v>63939</v>
      </c>
      <c r="K112" s="55">
        <f>I112-J112</f>
        <v>0</v>
      </c>
      <c r="L112" s="50">
        <v>86393</v>
      </c>
      <c r="M112" s="66">
        <v>86393</v>
      </c>
      <c r="N112" s="55">
        <f>L112-M112</f>
        <v>0</v>
      </c>
    </row>
    <row r="113" spans="1:14" ht="14.25">
      <c r="A113" s="48"/>
      <c r="B113" s="49" t="s">
        <v>5</v>
      </c>
      <c r="C113" s="50">
        <v>830.24</v>
      </c>
      <c r="D113" s="51">
        <v>890.9642650659999</v>
      </c>
      <c r="E113" s="52">
        <f>C113-D113</f>
        <v>-60.72426506599993</v>
      </c>
      <c r="F113" s="50">
        <v>358.55</v>
      </c>
      <c r="G113" s="53">
        <v>358.55211075800565</v>
      </c>
      <c r="H113" s="52">
        <f>F113-G113</f>
        <v>-0.0021107580056423103</v>
      </c>
      <c r="I113" s="50">
        <v>28</v>
      </c>
      <c r="J113" s="54">
        <v>28</v>
      </c>
      <c r="K113" s="55">
        <f>I113-J113</f>
        <v>0</v>
      </c>
      <c r="L113" s="50">
        <v>55</v>
      </c>
      <c r="M113" s="56">
        <v>55</v>
      </c>
      <c r="N113" s="55">
        <f>L113-M113</f>
        <v>0</v>
      </c>
    </row>
    <row r="114" spans="1:14" ht="14.25">
      <c r="A114" s="48"/>
      <c r="B114" s="49" t="s">
        <v>6</v>
      </c>
      <c r="C114" s="50">
        <v>0</v>
      </c>
      <c r="D114" s="51">
        <v>0</v>
      </c>
      <c r="E114" s="52">
        <f>C114-D114</f>
        <v>0</v>
      </c>
      <c r="F114" s="50">
        <v>0</v>
      </c>
      <c r="G114" s="53">
        <v>0</v>
      </c>
      <c r="H114" s="52">
        <f>F114-G114</f>
        <v>0</v>
      </c>
      <c r="I114" s="50">
        <v>0</v>
      </c>
      <c r="J114" s="54">
        <v>0</v>
      </c>
      <c r="K114" s="55">
        <f>I114-J114</f>
        <v>0</v>
      </c>
      <c r="L114" s="50">
        <v>0</v>
      </c>
      <c r="M114" s="56">
        <v>0</v>
      </c>
      <c r="N114" s="55">
        <f>L114-M114</f>
        <v>0</v>
      </c>
    </row>
    <row r="115" spans="1:14" ht="14.25">
      <c r="A115" s="48"/>
      <c r="B115" s="49" t="s">
        <v>25</v>
      </c>
      <c r="C115" s="50">
        <v>7.28</v>
      </c>
      <c r="D115" s="51">
        <v>0</v>
      </c>
      <c r="E115" s="52">
        <f>C115-D115</f>
        <v>7.28</v>
      </c>
      <c r="F115" s="50">
        <v>0.61</v>
      </c>
      <c r="G115" s="53">
        <v>0.611524</v>
      </c>
      <c r="H115" s="52">
        <f>F115-G115</f>
        <v>-0.0015239999999999698</v>
      </c>
      <c r="I115" s="50">
        <v>0</v>
      </c>
      <c r="J115" s="54">
        <v>0</v>
      </c>
      <c r="K115" s="55">
        <f>I115-J115</f>
        <v>0</v>
      </c>
      <c r="L115" s="50">
        <v>0</v>
      </c>
      <c r="M115" s="56">
        <v>0</v>
      </c>
      <c r="N115" s="55">
        <f>L115-M115</f>
        <v>0</v>
      </c>
    </row>
    <row r="116" spans="1:14" s="43" customFormat="1" ht="15">
      <c r="A116" s="44"/>
      <c r="B116" s="57"/>
      <c r="C116" s="58">
        <f>C111+C112+C113+C114+C115</f>
        <v>1013.93</v>
      </c>
      <c r="D116" s="59">
        <f>D111+D112+D113+D114+D115</f>
        <v>1067.369127766</v>
      </c>
      <c r="E116" s="60">
        <f>C116-D116</f>
        <v>-53.43912776600007</v>
      </c>
      <c r="F116" s="58">
        <f>F111+F112+F113+F114+F115</f>
        <v>688.5100000000001</v>
      </c>
      <c r="G116" s="59">
        <f>G111+G112+G113+G114+G115</f>
        <v>688.5131650580057</v>
      </c>
      <c r="H116" s="60">
        <f>F116-G116</f>
        <v>-0.0031650580056066246</v>
      </c>
      <c r="I116" s="58">
        <f>I111+I112+I113+I114+I115</f>
        <v>64248</v>
      </c>
      <c r="J116" s="61">
        <f>J111+J112+J113+J114+J115</f>
        <v>64248</v>
      </c>
      <c r="K116" s="62">
        <f>I116-J116</f>
        <v>0</v>
      </c>
      <c r="L116" s="58">
        <f>L111+L112+L113+L114+L115</f>
        <v>89155</v>
      </c>
      <c r="M116" s="61">
        <f>M111+M112+M113+M114+M115</f>
        <v>89155</v>
      </c>
      <c r="N116" s="62">
        <f>L116-M116</f>
        <v>0</v>
      </c>
    </row>
    <row r="117" spans="1:14" ht="14.25">
      <c r="A117" s="48"/>
      <c r="B117" s="49"/>
      <c r="C117" s="50"/>
      <c r="D117" s="51"/>
      <c r="E117" s="52"/>
      <c r="F117" s="50"/>
      <c r="G117" s="53"/>
      <c r="H117" s="52"/>
      <c r="I117" s="50"/>
      <c r="J117" s="54"/>
      <c r="K117" s="55"/>
      <c r="L117" s="50"/>
      <c r="M117" s="56"/>
      <c r="N117" s="55"/>
    </row>
    <row r="118" spans="1:14" s="43" customFormat="1" ht="15">
      <c r="A118" s="44">
        <v>15</v>
      </c>
      <c r="B118" s="45" t="s">
        <v>39</v>
      </c>
      <c r="C118" s="50"/>
      <c r="D118" s="46"/>
      <c r="E118" s="63"/>
      <c r="F118" s="50"/>
      <c r="G118" s="46"/>
      <c r="H118" s="63"/>
      <c r="I118" s="50"/>
      <c r="J118" s="46"/>
      <c r="K118" s="64"/>
      <c r="L118" s="50"/>
      <c r="M118" s="46"/>
      <c r="N118" s="64"/>
    </row>
    <row r="119" spans="1:14" ht="14.25">
      <c r="A119" s="48"/>
      <c r="B119" s="49" t="s">
        <v>3</v>
      </c>
      <c r="C119" s="50">
        <v>87.47</v>
      </c>
      <c r="D119" s="51">
        <v>87.4695292</v>
      </c>
      <c r="E119" s="52">
        <f>C119-D119</f>
        <v>0.0004708000000022139</v>
      </c>
      <c r="F119" s="50">
        <v>164.47</v>
      </c>
      <c r="G119" s="53">
        <v>164.46785739999999</v>
      </c>
      <c r="H119" s="52">
        <f>F119-G119</f>
        <v>0.002142600000013317</v>
      </c>
      <c r="I119" s="50">
        <v>17412</v>
      </c>
      <c r="J119" s="54">
        <v>17412</v>
      </c>
      <c r="K119" s="55">
        <f>I119-J119</f>
        <v>0</v>
      </c>
      <c r="L119" s="50">
        <v>29859</v>
      </c>
      <c r="M119" s="56">
        <v>29859</v>
      </c>
      <c r="N119" s="55">
        <f>L119-M119</f>
        <v>0</v>
      </c>
    </row>
    <row r="120" spans="1:14" ht="14.25">
      <c r="A120" s="48"/>
      <c r="B120" s="49" t="s">
        <v>4</v>
      </c>
      <c r="C120" s="50">
        <v>484.28</v>
      </c>
      <c r="D120" s="51">
        <v>484.2765929999998</v>
      </c>
      <c r="E120" s="52">
        <f>C120-D120</f>
        <v>0.0034070000001520384</v>
      </c>
      <c r="F120" s="50">
        <v>669.65</v>
      </c>
      <c r="G120" s="53">
        <v>669.6547856999931</v>
      </c>
      <c r="H120" s="52">
        <f>F120-G120</f>
        <v>-0.004785699993135495</v>
      </c>
      <c r="I120" s="50">
        <v>113088</v>
      </c>
      <c r="J120" s="54">
        <v>113085</v>
      </c>
      <c r="K120" s="55">
        <f>I120-J120</f>
        <v>3</v>
      </c>
      <c r="L120" s="50">
        <v>133748</v>
      </c>
      <c r="M120" s="56">
        <v>133748</v>
      </c>
      <c r="N120" s="55">
        <f>L120-M120</f>
        <v>0</v>
      </c>
    </row>
    <row r="121" spans="1:14" ht="14.25">
      <c r="A121" s="48"/>
      <c r="B121" s="49" t="s">
        <v>5</v>
      </c>
      <c r="C121" s="50">
        <v>377.17</v>
      </c>
      <c r="D121" s="51">
        <v>377.16567917417336</v>
      </c>
      <c r="E121" s="52">
        <f>C121-D121</f>
        <v>0.004320825826653163</v>
      </c>
      <c r="F121" s="50">
        <v>389.95</v>
      </c>
      <c r="G121" s="53">
        <v>389.9512905320022</v>
      </c>
      <c r="H121" s="52">
        <f>F121-G121</f>
        <v>-0.0012905320022014166</v>
      </c>
      <c r="I121" s="50">
        <v>52</v>
      </c>
      <c r="J121" s="54">
        <v>52</v>
      </c>
      <c r="K121" s="55">
        <f>I121-J121</f>
        <v>0</v>
      </c>
      <c r="L121" s="50">
        <v>82</v>
      </c>
      <c r="M121" s="56">
        <v>82</v>
      </c>
      <c r="N121" s="55">
        <f>L121-M121</f>
        <v>0</v>
      </c>
    </row>
    <row r="122" spans="1:14" s="90" customFormat="1" ht="14.25">
      <c r="A122" s="48"/>
      <c r="B122" s="49" t="s">
        <v>6</v>
      </c>
      <c r="C122" s="50">
        <v>1.07</v>
      </c>
      <c r="D122" s="51">
        <v>482.0053232142818</v>
      </c>
      <c r="E122" s="52">
        <f>C122-D122</f>
        <v>-480.9353232142818</v>
      </c>
      <c r="F122" s="50">
        <v>13.23</v>
      </c>
      <c r="G122" s="65">
        <v>13.229677782999994</v>
      </c>
      <c r="H122" s="52">
        <f>F122-G122</f>
        <v>0.00032221700000611975</v>
      </c>
      <c r="I122" s="50">
        <v>22</v>
      </c>
      <c r="J122" s="54">
        <v>664</v>
      </c>
      <c r="K122" s="55">
        <f>I122-J122</f>
        <v>-642</v>
      </c>
      <c r="L122" s="50">
        <v>35</v>
      </c>
      <c r="M122" s="66">
        <v>35</v>
      </c>
      <c r="N122" s="55">
        <f>L122-M122</f>
        <v>0</v>
      </c>
    </row>
    <row r="123" spans="1:14" s="90" customFormat="1" ht="14.25">
      <c r="A123" s="48"/>
      <c r="B123" s="49" t="s">
        <v>25</v>
      </c>
      <c r="C123" s="50">
        <v>368.62</v>
      </c>
      <c r="D123" s="51">
        <v>0</v>
      </c>
      <c r="E123" s="52">
        <f>C123-D123</f>
        <v>368.62</v>
      </c>
      <c r="F123" s="50">
        <v>362.96</v>
      </c>
      <c r="G123" s="71">
        <v>362.956250399</v>
      </c>
      <c r="H123" s="52">
        <f>F123-G123</f>
        <v>0.0037496009999813396</v>
      </c>
      <c r="I123" s="50">
        <v>75</v>
      </c>
      <c r="J123" s="54">
        <v>0</v>
      </c>
      <c r="K123" s="55">
        <f>I123-J123</f>
        <v>75</v>
      </c>
      <c r="L123" s="50">
        <v>326</v>
      </c>
      <c r="M123" s="72">
        <v>326</v>
      </c>
      <c r="N123" s="55">
        <f>L123-M123</f>
        <v>0</v>
      </c>
    </row>
    <row r="124" spans="1:14" s="91" customFormat="1" ht="15">
      <c r="A124" s="44"/>
      <c r="B124" s="57"/>
      <c r="C124" s="58">
        <f>C119+C120+C121+C122+C123</f>
        <v>1318.6100000000001</v>
      </c>
      <c r="D124" s="59">
        <f>D119+D120+D121+D122+D123</f>
        <v>1430.917124588455</v>
      </c>
      <c r="E124" s="60">
        <f>C124-D124</f>
        <v>-112.30712458845483</v>
      </c>
      <c r="F124" s="58">
        <f>F119+F120+F121+F122+F123</f>
        <v>1600.26</v>
      </c>
      <c r="G124" s="59">
        <f>G119+G120+G121+G122+G123</f>
        <v>1600.2598618139953</v>
      </c>
      <c r="H124" s="60">
        <f>F124-G124</f>
        <v>0.0001381860047331429</v>
      </c>
      <c r="I124" s="58">
        <f>I119+I120+I121+I122+I123</f>
        <v>130649</v>
      </c>
      <c r="J124" s="61">
        <f>J119+J120+J121+J122+J123</f>
        <v>131213</v>
      </c>
      <c r="K124" s="62">
        <f>I124-J124</f>
        <v>-564</v>
      </c>
      <c r="L124" s="58">
        <f>L119+L120+L121+L122+L123</f>
        <v>164050</v>
      </c>
      <c r="M124" s="61">
        <f>M119+M120+M121+M122+M123</f>
        <v>164050</v>
      </c>
      <c r="N124" s="62">
        <f>L124-M124</f>
        <v>0</v>
      </c>
    </row>
    <row r="125" spans="1:14" s="90" customFormat="1" ht="14.25">
      <c r="A125" s="48"/>
      <c r="B125" s="49"/>
      <c r="C125" s="50"/>
      <c r="D125" s="51"/>
      <c r="E125" s="52"/>
      <c r="F125" s="50"/>
      <c r="G125" s="71"/>
      <c r="H125" s="52"/>
      <c r="I125" s="50"/>
      <c r="J125" s="54"/>
      <c r="K125" s="55"/>
      <c r="L125" s="50"/>
      <c r="M125" s="72"/>
      <c r="N125" s="55"/>
    </row>
    <row r="126" spans="1:14" s="91" customFormat="1" ht="15">
      <c r="A126" s="44">
        <v>16</v>
      </c>
      <c r="B126" s="45" t="s">
        <v>19</v>
      </c>
      <c r="C126" s="50"/>
      <c r="D126" s="46"/>
      <c r="E126" s="63"/>
      <c r="F126" s="50"/>
      <c r="G126" s="46"/>
      <c r="H126" s="63"/>
      <c r="I126" s="50"/>
      <c r="J126" s="46"/>
      <c r="K126" s="64"/>
      <c r="L126" s="50"/>
      <c r="M126" s="46"/>
      <c r="N126" s="64"/>
    </row>
    <row r="127" spans="1:14" s="90" customFormat="1" ht="14.25">
      <c r="A127" s="48"/>
      <c r="B127" s="49" t="s">
        <v>3</v>
      </c>
      <c r="C127" s="50">
        <v>401.07</v>
      </c>
      <c r="D127" s="51">
        <v>401.07473431499966</v>
      </c>
      <c r="E127" s="52">
        <f>C127-D127</f>
        <v>-0.004734314999666367</v>
      </c>
      <c r="F127" s="50">
        <v>466.77</v>
      </c>
      <c r="G127" s="53">
        <v>466.7696112869982</v>
      </c>
      <c r="H127" s="52">
        <f>F127-G127</f>
        <v>0.0003887130017687923</v>
      </c>
      <c r="I127" s="50">
        <v>419</v>
      </c>
      <c r="J127" s="54">
        <v>419</v>
      </c>
      <c r="K127" s="55">
        <f>I127-J127</f>
        <v>0</v>
      </c>
      <c r="L127" s="50">
        <v>442</v>
      </c>
      <c r="M127" s="56">
        <v>442</v>
      </c>
      <c r="N127" s="55">
        <f>L127-M127</f>
        <v>0</v>
      </c>
    </row>
    <row r="128" spans="1:14" s="90" customFormat="1" ht="14.25">
      <c r="A128" s="48"/>
      <c r="B128" s="49" t="s">
        <v>4</v>
      </c>
      <c r="C128" s="50">
        <v>1243.06</v>
      </c>
      <c r="D128" s="51">
        <v>1243.0577952499998</v>
      </c>
      <c r="E128" s="52">
        <f>C128-D128</f>
        <v>0.002204750000146305</v>
      </c>
      <c r="F128" s="50">
        <v>1474.65</v>
      </c>
      <c r="G128" s="53">
        <v>1474.6519825950018</v>
      </c>
      <c r="H128" s="52">
        <f>F128-G128</f>
        <v>-0.001982595001663867</v>
      </c>
      <c r="I128" s="50">
        <v>250104</v>
      </c>
      <c r="J128" s="54">
        <v>250104</v>
      </c>
      <c r="K128" s="55">
        <f>I128-J128</f>
        <v>0</v>
      </c>
      <c r="L128" s="50">
        <v>291204</v>
      </c>
      <c r="M128" s="56">
        <v>291204</v>
      </c>
      <c r="N128" s="55">
        <f>L128-M128</f>
        <v>0</v>
      </c>
    </row>
    <row r="129" spans="1:14" s="90" customFormat="1" ht="14.25">
      <c r="A129" s="48"/>
      <c r="B129" s="49" t="s">
        <v>5</v>
      </c>
      <c r="C129" s="50">
        <v>173.74</v>
      </c>
      <c r="D129" s="51">
        <v>173.74242021900002</v>
      </c>
      <c r="E129" s="52">
        <f>C129-D129</f>
        <v>-0.0024202190000153223</v>
      </c>
      <c r="F129" s="50">
        <v>175.8</v>
      </c>
      <c r="G129" s="53">
        <v>175.797618692</v>
      </c>
      <c r="H129" s="52">
        <f>F129-G129</f>
        <v>0.0023813080000252285</v>
      </c>
      <c r="I129" s="50">
        <v>33</v>
      </c>
      <c r="J129" s="54">
        <v>33</v>
      </c>
      <c r="K129" s="55">
        <f>I129-J129</f>
        <v>0</v>
      </c>
      <c r="L129" s="50">
        <v>45</v>
      </c>
      <c r="M129" s="56">
        <v>45</v>
      </c>
      <c r="N129" s="55">
        <f>L129-M129</f>
        <v>0</v>
      </c>
    </row>
    <row r="130" spans="1:14" s="90" customFormat="1" ht="14.25">
      <c r="A130" s="48"/>
      <c r="B130" s="49" t="s">
        <v>6</v>
      </c>
      <c r="C130" s="50">
        <v>0</v>
      </c>
      <c r="D130" s="51">
        <v>48.82727097799999</v>
      </c>
      <c r="E130" s="52">
        <f>C130-D130</f>
        <v>-48.82727097799999</v>
      </c>
      <c r="F130" s="50">
        <v>0</v>
      </c>
      <c r="G130" s="53">
        <v>0</v>
      </c>
      <c r="H130" s="52">
        <f>F130-G130</f>
        <v>0</v>
      </c>
      <c r="I130" s="50">
        <v>0</v>
      </c>
      <c r="J130" s="54">
        <v>338</v>
      </c>
      <c r="K130" s="55">
        <f>I130-J130</f>
        <v>-338</v>
      </c>
      <c r="L130" s="50">
        <v>0</v>
      </c>
      <c r="M130" s="56">
        <v>0</v>
      </c>
      <c r="N130" s="55">
        <f>L130-M130</f>
        <v>0</v>
      </c>
    </row>
    <row r="131" spans="1:14" s="90" customFormat="1" ht="14.25">
      <c r="A131" s="48"/>
      <c r="B131" s="49" t="s">
        <v>25</v>
      </c>
      <c r="C131" s="50">
        <v>48.83</v>
      </c>
      <c r="D131" s="51">
        <v>0</v>
      </c>
      <c r="E131" s="52">
        <f>C131-D131</f>
        <v>48.83</v>
      </c>
      <c r="F131" s="50">
        <v>31.55</v>
      </c>
      <c r="G131" s="53">
        <v>31.545535529000002</v>
      </c>
      <c r="H131" s="52">
        <f>F131-G131</f>
        <v>0.004464470999998582</v>
      </c>
      <c r="I131" s="50">
        <v>338</v>
      </c>
      <c r="J131" s="54">
        <v>0</v>
      </c>
      <c r="K131" s="55">
        <f>I131-J131</f>
        <v>338</v>
      </c>
      <c r="L131" s="50">
        <v>289</v>
      </c>
      <c r="M131" s="56">
        <v>289</v>
      </c>
      <c r="N131" s="55">
        <f>L131-M131</f>
        <v>0</v>
      </c>
    </row>
    <row r="132" spans="1:14" s="91" customFormat="1" ht="15">
      <c r="A132" s="44"/>
      <c r="B132" s="57"/>
      <c r="C132" s="58">
        <f>C127+C128+C129+C130+C131</f>
        <v>1866.6999999999998</v>
      </c>
      <c r="D132" s="59">
        <f>D127+D128+D129+D130+D131</f>
        <v>1866.7022207619993</v>
      </c>
      <c r="E132" s="60">
        <f>C132-D132</f>
        <v>-0.0022207619995242567</v>
      </c>
      <c r="F132" s="58">
        <f>F127+F128+F129+F130+F131</f>
        <v>2148.7700000000004</v>
      </c>
      <c r="G132" s="59">
        <f>G127+G128+G129+G130+G131</f>
        <v>2148.764748103</v>
      </c>
      <c r="H132" s="60">
        <f>F132-G132</f>
        <v>0.005251897000562167</v>
      </c>
      <c r="I132" s="58">
        <f>I127+I128+I129+I130+I131</f>
        <v>250894</v>
      </c>
      <c r="J132" s="61">
        <f>J127+J128+J129+J130+J131</f>
        <v>250894</v>
      </c>
      <c r="K132" s="62">
        <f>I132-J132</f>
        <v>0</v>
      </c>
      <c r="L132" s="58">
        <f>L127+L128+L129+L130+L131</f>
        <v>291980</v>
      </c>
      <c r="M132" s="61">
        <f>M127+M128+M129+M130+M131</f>
        <v>291980</v>
      </c>
      <c r="N132" s="62">
        <f>L132-M132</f>
        <v>0</v>
      </c>
    </row>
    <row r="133" spans="1:14" s="90" customFormat="1" ht="14.25">
      <c r="A133" s="48"/>
      <c r="B133" s="49"/>
      <c r="C133" s="50"/>
      <c r="D133" s="51"/>
      <c r="E133" s="52"/>
      <c r="F133" s="50"/>
      <c r="G133" s="53"/>
      <c r="H133" s="52"/>
      <c r="I133" s="50"/>
      <c r="J133" s="54"/>
      <c r="K133" s="55"/>
      <c r="L133" s="50"/>
      <c r="M133" s="56"/>
      <c r="N133" s="55"/>
    </row>
    <row r="134" spans="1:14" s="91" customFormat="1" ht="15">
      <c r="A134" s="44">
        <v>17</v>
      </c>
      <c r="B134" s="45" t="s">
        <v>21</v>
      </c>
      <c r="C134" s="50"/>
      <c r="D134" s="46"/>
      <c r="E134" s="63"/>
      <c r="F134" s="50"/>
      <c r="G134" s="46"/>
      <c r="H134" s="63"/>
      <c r="I134" s="50"/>
      <c r="J134" s="46"/>
      <c r="K134" s="64"/>
      <c r="L134" s="50"/>
      <c r="M134" s="46"/>
      <c r="N134" s="64"/>
    </row>
    <row r="135" spans="1:14" s="90" customFormat="1" ht="14.25">
      <c r="A135" s="48"/>
      <c r="B135" s="49" t="s">
        <v>3</v>
      </c>
      <c r="C135" s="50">
        <v>10.27</v>
      </c>
      <c r="D135" s="51">
        <v>10.26544537</v>
      </c>
      <c r="E135" s="52">
        <f>C135-D135</f>
        <v>0.004554629999999449</v>
      </c>
      <c r="F135" s="50">
        <v>24.91</v>
      </c>
      <c r="G135" s="53">
        <v>24.913108349999998</v>
      </c>
      <c r="H135" s="52">
        <f>F135-G135</f>
        <v>-0.0031083499999979836</v>
      </c>
      <c r="I135" s="50">
        <v>240</v>
      </c>
      <c r="J135" s="54">
        <v>240</v>
      </c>
      <c r="K135" s="55">
        <f>I135-J135</f>
        <v>0</v>
      </c>
      <c r="L135" s="50">
        <v>555</v>
      </c>
      <c r="M135" s="56">
        <v>555</v>
      </c>
      <c r="N135" s="55">
        <f>L135-M135</f>
        <v>0</v>
      </c>
    </row>
    <row r="136" spans="1:14" s="90" customFormat="1" ht="14.25">
      <c r="A136" s="48"/>
      <c r="B136" s="49" t="s">
        <v>4</v>
      </c>
      <c r="C136" s="50">
        <v>522.43</v>
      </c>
      <c r="D136" s="51">
        <v>522.430789296</v>
      </c>
      <c r="E136" s="52">
        <f>C136-D136</f>
        <v>-0.0007892959999935556</v>
      </c>
      <c r="F136" s="50">
        <v>644.84</v>
      </c>
      <c r="G136" s="53">
        <v>644.8414101709999</v>
      </c>
      <c r="H136" s="52">
        <f>F136-G136</f>
        <v>-0.0014101709998612932</v>
      </c>
      <c r="I136" s="50">
        <v>120787</v>
      </c>
      <c r="J136" s="54">
        <v>120787</v>
      </c>
      <c r="K136" s="55">
        <f>I136-J136</f>
        <v>0</v>
      </c>
      <c r="L136" s="50">
        <v>126219</v>
      </c>
      <c r="M136" s="56">
        <v>126219</v>
      </c>
      <c r="N136" s="55">
        <f>L136-M136</f>
        <v>0</v>
      </c>
    </row>
    <row r="137" spans="1:14" s="90" customFormat="1" ht="14.25">
      <c r="A137" s="48"/>
      <c r="B137" s="49" t="s">
        <v>5</v>
      </c>
      <c r="C137" s="50">
        <v>29.16</v>
      </c>
      <c r="D137" s="51">
        <v>29.155052189</v>
      </c>
      <c r="E137" s="52">
        <f>C137-D137</f>
        <v>0.004947811000000968</v>
      </c>
      <c r="F137" s="50">
        <v>71.71</v>
      </c>
      <c r="G137" s="53">
        <v>71.7059519</v>
      </c>
      <c r="H137" s="52">
        <f>F137-G137</f>
        <v>0.00404809999999145</v>
      </c>
      <c r="I137" s="50">
        <v>0</v>
      </c>
      <c r="J137" s="54">
        <v>0</v>
      </c>
      <c r="K137" s="55">
        <f>I137-J137</f>
        <v>0</v>
      </c>
      <c r="L137" s="50">
        <v>0</v>
      </c>
      <c r="M137" s="56">
        <v>0</v>
      </c>
      <c r="N137" s="55">
        <f>L137-M137</f>
        <v>0</v>
      </c>
    </row>
    <row r="138" spans="1:14" s="90" customFormat="1" ht="14.25">
      <c r="A138" s="48"/>
      <c r="B138" s="49" t="s">
        <v>6</v>
      </c>
      <c r="C138" s="50">
        <v>3.28</v>
      </c>
      <c r="D138" s="51">
        <v>38.052826603</v>
      </c>
      <c r="E138" s="52">
        <f>C138-D138</f>
        <v>-34.772826603</v>
      </c>
      <c r="F138" s="50">
        <v>1.71</v>
      </c>
      <c r="G138" s="53">
        <v>1.7067108739999997</v>
      </c>
      <c r="H138" s="52">
        <f>F138-G138</f>
        <v>0.0032891260000003086</v>
      </c>
      <c r="I138" s="50">
        <v>120</v>
      </c>
      <c r="J138" s="54">
        <v>120</v>
      </c>
      <c r="K138" s="55">
        <f>I138-J138</f>
        <v>0</v>
      </c>
      <c r="L138" s="50">
        <v>81</v>
      </c>
      <c r="M138" s="56">
        <v>81</v>
      </c>
      <c r="N138" s="55">
        <f>L138-M138</f>
        <v>0</v>
      </c>
    </row>
    <row r="139" spans="1:14" s="90" customFormat="1" ht="14.25">
      <c r="A139" s="48"/>
      <c r="B139" s="49" t="s">
        <v>25</v>
      </c>
      <c r="C139" s="50">
        <v>34.78</v>
      </c>
      <c r="D139" s="51">
        <v>0</v>
      </c>
      <c r="E139" s="52">
        <f>C139-D139</f>
        <v>34.78</v>
      </c>
      <c r="F139" s="50">
        <v>19.78</v>
      </c>
      <c r="G139" s="53">
        <v>19.776672927</v>
      </c>
      <c r="H139" s="52">
        <f>F139-G139</f>
        <v>0.003327073000001235</v>
      </c>
      <c r="I139" s="50">
        <v>0</v>
      </c>
      <c r="J139" s="54">
        <v>0</v>
      </c>
      <c r="K139" s="55">
        <f>I139-J139</f>
        <v>0</v>
      </c>
      <c r="L139" s="50">
        <v>0</v>
      </c>
      <c r="M139" s="56">
        <v>0</v>
      </c>
      <c r="N139" s="55">
        <f>L139-M139</f>
        <v>0</v>
      </c>
    </row>
    <row r="140" spans="1:14" s="91" customFormat="1" ht="15">
      <c r="A140" s="44"/>
      <c r="B140" s="57"/>
      <c r="C140" s="58">
        <f>C135+C136+C137+C138+C139</f>
        <v>599.9199999999998</v>
      </c>
      <c r="D140" s="59">
        <f>D135+D136+D137+D138+D139</f>
        <v>599.9041134579999</v>
      </c>
      <c r="E140" s="60">
        <f>C140-D140</f>
        <v>0.015886541999975634</v>
      </c>
      <c r="F140" s="58">
        <f>F135+F136+F137+F138+F139</f>
        <v>762.95</v>
      </c>
      <c r="G140" s="59">
        <f>G135+G136+G137+G138+G139</f>
        <v>762.9438542219999</v>
      </c>
      <c r="H140" s="60">
        <f>F140-G140</f>
        <v>0.006145778000131941</v>
      </c>
      <c r="I140" s="58">
        <f>I135+I136+I137+I138+I139</f>
        <v>121147</v>
      </c>
      <c r="J140" s="61">
        <f>J135+J136+J137+J138+J139</f>
        <v>121147</v>
      </c>
      <c r="K140" s="62">
        <f>I140-J140</f>
        <v>0</v>
      </c>
      <c r="L140" s="58">
        <f>L135+L136+L137+L138+L139</f>
        <v>126855</v>
      </c>
      <c r="M140" s="61">
        <f>M135+M136+M137+M138+M139</f>
        <v>126855</v>
      </c>
      <c r="N140" s="62">
        <f>L140-M140</f>
        <v>0</v>
      </c>
    </row>
    <row r="141" spans="1:14" s="90" customFormat="1" ht="14.25">
      <c r="A141" s="48"/>
      <c r="B141" s="49"/>
      <c r="C141" s="50"/>
      <c r="D141" s="51"/>
      <c r="E141" s="52"/>
      <c r="F141" s="50"/>
      <c r="G141" s="53"/>
      <c r="H141" s="52"/>
      <c r="I141" s="50"/>
      <c r="J141" s="54"/>
      <c r="K141" s="55"/>
      <c r="L141" s="50"/>
      <c r="M141" s="56"/>
      <c r="N141" s="55"/>
    </row>
    <row r="142" spans="1:14" s="91" customFormat="1" ht="15">
      <c r="A142" s="44">
        <v>18</v>
      </c>
      <c r="B142" s="45" t="s">
        <v>40</v>
      </c>
      <c r="C142" s="50"/>
      <c r="D142" s="46"/>
      <c r="E142" s="63"/>
      <c r="F142" s="50"/>
      <c r="G142" s="46"/>
      <c r="H142" s="63"/>
      <c r="I142" s="50"/>
      <c r="J142" s="46"/>
      <c r="K142" s="64"/>
      <c r="L142" s="50"/>
      <c r="M142" s="46"/>
      <c r="N142" s="64"/>
    </row>
    <row r="143" spans="1:14" s="92" customFormat="1" ht="14.25" customHeight="1">
      <c r="A143" s="48"/>
      <c r="B143" s="49" t="s">
        <v>3</v>
      </c>
      <c r="C143" s="50">
        <v>15.13</v>
      </c>
      <c r="D143" s="51">
        <v>15.1291859</v>
      </c>
      <c r="E143" s="52">
        <f>C143-D143</f>
        <v>0.000814100000001261</v>
      </c>
      <c r="F143" s="50">
        <v>12.08</v>
      </c>
      <c r="G143" s="53">
        <v>12.078252995</v>
      </c>
      <c r="H143" s="52">
        <f>F143-G143</f>
        <v>0.0017470050000003567</v>
      </c>
      <c r="I143" s="50">
        <v>642</v>
      </c>
      <c r="J143" s="54">
        <v>642</v>
      </c>
      <c r="K143" s="55">
        <f>I143-J143</f>
        <v>0</v>
      </c>
      <c r="L143" s="50">
        <v>546</v>
      </c>
      <c r="M143" s="56">
        <v>546</v>
      </c>
      <c r="N143" s="55">
        <f>L143-M143</f>
        <v>0</v>
      </c>
    </row>
    <row r="144" spans="1:14" s="90" customFormat="1" ht="14.25">
      <c r="A144" s="48"/>
      <c r="B144" s="49" t="s">
        <v>4</v>
      </c>
      <c r="C144" s="50">
        <v>371.89</v>
      </c>
      <c r="D144" s="51">
        <v>371.887208955</v>
      </c>
      <c r="E144" s="52">
        <f>C144-D144</f>
        <v>0.0027910449999808407</v>
      </c>
      <c r="F144" s="50">
        <v>390.9</v>
      </c>
      <c r="G144" s="65">
        <v>390.89979542400005</v>
      </c>
      <c r="H144" s="52">
        <f>F144-G144</f>
        <v>0.0002045759999305119</v>
      </c>
      <c r="I144" s="50">
        <v>158221</v>
      </c>
      <c r="J144" s="54">
        <v>158221</v>
      </c>
      <c r="K144" s="55">
        <f>I144-J144</f>
        <v>0</v>
      </c>
      <c r="L144" s="50">
        <v>125811</v>
      </c>
      <c r="M144" s="66">
        <v>125811</v>
      </c>
      <c r="N144" s="55">
        <f>L144-M144</f>
        <v>0</v>
      </c>
    </row>
    <row r="145" spans="1:14" s="90" customFormat="1" ht="14.25">
      <c r="A145" s="48"/>
      <c r="B145" s="49" t="s">
        <v>5</v>
      </c>
      <c r="C145" s="50">
        <v>12.81</v>
      </c>
      <c r="D145" s="51">
        <v>53.834943136870706</v>
      </c>
      <c r="E145" s="52">
        <f>C145-D145</f>
        <v>-41.024943136870704</v>
      </c>
      <c r="F145" s="50">
        <v>17.9</v>
      </c>
      <c r="G145" s="53">
        <v>17.901928994608696</v>
      </c>
      <c r="H145" s="52">
        <f>F145-G145</f>
        <v>-0.00192899460869711</v>
      </c>
      <c r="I145" s="50">
        <v>0</v>
      </c>
      <c r="J145" s="54">
        <v>96</v>
      </c>
      <c r="K145" s="55">
        <f>I145-J145</f>
        <v>-96</v>
      </c>
      <c r="L145" s="50">
        <v>2</v>
      </c>
      <c r="M145" s="56">
        <v>2</v>
      </c>
      <c r="N145" s="55">
        <f>L145-M145</f>
        <v>0</v>
      </c>
    </row>
    <row r="146" spans="1:14" s="90" customFormat="1" ht="14.25">
      <c r="A146" s="48"/>
      <c r="B146" s="49" t="s">
        <v>6</v>
      </c>
      <c r="C146" s="50">
        <v>204.53</v>
      </c>
      <c r="D146" s="51">
        <v>204.52759419806017</v>
      </c>
      <c r="E146" s="52">
        <f>C146-D146</f>
        <v>0.0024058019398296437</v>
      </c>
      <c r="F146" s="50">
        <v>65.48</v>
      </c>
      <c r="G146" s="53">
        <v>65.48480444327001</v>
      </c>
      <c r="H146" s="52">
        <f>F146-G146</f>
        <v>-0.004804443270003844</v>
      </c>
      <c r="I146" s="50">
        <v>26</v>
      </c>
      <c r="J146" s="54">
        <v>26</v>
      </c>
      <c r="K146" s="55">
        <f>I146-J146</f>
        <v>0</v>
      </c>
      <c r="L146" s="50">
        <v>24</v>
      </c>
      <c r="M146" s="56">
        <v>24</v>
      </c>
      <c r="N146" s="55">
        <f>L146-M146</f>
        <v>0</v>
      </c>
    </row>
    <row r="147" spans="1:14" s="90" customFormat="1" ht="14.25">
      <c r="A147" s="48"/>
      <c r="B147" s="49" t="s">
        <v>25</v>
      </c>
      <c r="C147" s="50">
        <v>41.02</v>
      </c>
      <c r="D147" s="51">
        <v>0</v>
      </c>
      <c r="E147" s="52">
        <f>C147-D147</f>
        <v>41.02</v>
      </c>
      <c r="F147" s="50">
        <v>15.26</v>
      </c>
      <c r="G147" s="53">
        <v>15.262284472</v>
      </c>
      <c r="H147" s="52">
        <f>F147-G147</f>
        <v>-0.0022844719999994823</v>
      </c>
      <c r="I147" s="50">
        <v>96</v>
      </c>
      <c r="J147" s="54">
        <v>0</v>
      </c>
      <c r="K147" s="55">
        <f>I147-J147</f>
        <v>96</v>
      </c>
      <c r="L147" s="50">
        <v>58</v>
      </c>
      <c r="M147" s="56">
        <v>58</v>
      </c>
      <c r="N147" s="55">
        <f>L147-M147</f>
        <v>0</v>
      </c>
    </row>
    <row r="148" spans="1:14" s="91" customFormat="1" ht="15">
      <c r="A148" s="44"/>
      <c r="B148" s="57"/>
      <c r="C148" s="58">
        <f>C143+C144+C145+C146+C147</f>
        <v>645.38</v>
      </c>
      <c r="D148" s="59">
        <f>D143+D144+D145+D146+D147</f>
        <v>645.3789321899309</v>
      </c>
      <c r="E148" s="60">
        <f>C148-D148</f>
        <v>0.0010678100691166037</v>
      </c>
      <c r="F148" s="58">
        <f>F143+F144+F145+F146+F147</f>
        <v>501.61999999999995</v>
      </c>
      <c r="G148" s="59">
        <f>G143+G144+G145+G146+G147</f>
        <v>501.6270663288787</v>
      </c>
      <c r="H148" s="60">
        <f>F148-G148</f>
        <v>-0.007066328878750028</v>
      </c>
      <c r="I148" s="58">
        <f>I143+I144+I145+I146+I147</f>
        <v>158985</v>
      </c>
      <c r="J148" s="61">
        <f>J143+J144+J145+J146+J147</f>
        <v>158985</v>
      </c>
      <c r="K148" s="62">
        <f>I148-J148</f>
        <v>0</v>
      </c>
      <c r="L148" s="58">
        <f>L143+L144+L145+L146+L147</f>
        <v>126441</v>
      </c>
      <c r="M148" s="61">
        <f>M143+M144+M145+M146+M147</f>
        <v>126441</v>
      </c>
      <c r="N148" s="62">
        <f>L148-M148</f>
        <v>0</v>
      </c>
    </row>
    <row r="149" spans="1:14" s="90" customFormat="1" ht="14.25">
      <c r="A149" s="48"/>
      <c r="B149" s="49"/>
      <c r="C149" s="50"/>
      <c r="D149" s="51"/>
      <c r="E149" s="52"/>
      <c r="F149" s="50"/>
      <c r="G149" s="53"/>
      <c r="H149" s="52"/>
      <c r="I149" s="50"/>
      <c r="J149" s="54"/>
      <c r="K149" s="55"/>
      <c r="L149" s="50"/>
      <c r="M149" s="56"/>
      <c r="N149" s="55"/>
    </row>
    <row r="150" spans="1:14" s="91" customFormat="1" ht="15">
      <c r="A150" s="44">
        <v>19</v>
      </c>
      <c r="B150" s="45" t="s">
        <v>12</v>
      </c>
      <c r="C150" s="50"/>
      <c r="D150" s="46"/>
      <c r="E150" s="63"/>
      <c r="F150" s="50"/>
      <c r="G150" s="46"/>
      <c r="H150" s="63"/>
      <c r="I150" s="50"/>
      <c r="J150" s="46"/>
      <c r="K150" s="64"/>
      <c r="L150" s="50"/>
      <c r="M150" s="46"/>
      <c r="N150" s="64"/>
    </row>
    <row r="151" spans="1:14" s="90" customFormat="1" ht="14.25">
      <c r="A151" s="48"/>
      <c r="B151" s="49" t="s">
        <v>3</v>
      </c>
      <c r="C151" s="50">
        <v>9.68</v>
      </c>
      <c r="D151" s="51">
        <v>9.6802298</v>
      </c>
      <c r="E151" s="52">
        <f>C151-D151</f>
        <v>-0.00022979999999961365</v>
      </c>
      <c r="F151" s="50">
        <v>1.98</v>
      </c>
      <c r="G151" s="53">
        <v>1.9033826999999999</v>
      </c>
      <c r="H151" s="52">
        <f>F151-G151</f>
        <v>0.07661730000000011</v>
      </c>
      <c r="I151" s="50">
        <v>2014</v>
      </c>
      <c r="J151" s="54">
        <v>2014</v>
      </c>
      <c r="K151" s="55">
        <f>I151-J151</f>
        <v>0</v>
      </c>
      <c r="L151" s="50">
        <v>374</v>
      </c>
      <c r="M151" s="56">
        <v>366</v>
      </c>
      <c r="N151" s="55">
        <f>L151-M151</f>
        <v>8</v>
      </c>
    </row>
    <row r="152" spans="1:14" s="90" customFormat="1" ht="14.25">
      <c r="A152" s="48"/>
      <c r="B152" s="49" t="s">
        <v>4</v>
      </c>
      <c r="C152" s="50">
        <v>5.81</v>
      </c>
      <c r="D152" s="51">
        <v>5.8050127</v>
      </c>
      <c r="E152" s="52">
        <f>C152-D152</f>
        <v>0.004987299999999806</v>
      </c>
      <c r="F152" s="50">
        <v>1.37</v>
      </c>
      <c r="G152" s="53">
        <v>2.017537</v>
      </c>
      <c r="H152" s="52">
        <f>F152-G152</f>
        <v>-0.6475369999999998</v>
      </c>
      <c r="I152" s="50">
        <v>5307</v>
      </c>
      <c r="J152" s="54">
        <v>5307</v>
      </c>
      <c r="K152" s="55">
        <f>I152-J152</f>
        <v>0</v>
      </c>
      <c r="L152" s="50">
        <v>1261</v>
      </c>
      <c r="M152" s="56">
        <v>1256</v>
      </c>
      <c r="N152" s="55">
        <f>L152-M152</f>
        <v>5</v>
      </c>
    </row>
    <row r="153" spans="1:14" s="90" customFormat="1" ht="14.25">
      <c r="A153" s="48"/>
      <c r="B153" s="49" t="s">
        <v>5</v>
      </c>
      <c r="C153" s="50">
        <v>0</v>
      </c>
      <c r="D153" s="51">
        <v>0</v>
      </c>
      <c r="E153" s="52">
        <f>C153-D153</f>
        <v>0</v>
      </c>
      <c r="F153" s="50">
        <v>0</v>
      </c>
      <c r="G153" s="53">
        <v>0</v>
      </c>
      <c r="H153" s="52">
        <f>F153-G153</f>
        <v>0</v>
      </c>
      <c r="I153" s="50">
        <v>0</v>
      </c>
      <c r="J153" s="54">
        <v>0</v>
      </c>
      <c r="K153" s="55">
        <f>I153-J153</f>
        <v>0</v>
      </c>
      <c r="L153" s="50">
        <v>0</v>
      </c>
      <c r="M153" s="56">
        <v>0</v>
      </c>
      <c r="N153" s="55">
        <f>L153-M153</f>
        <v>0</v>
      </c>
    </row>
    <row r="154" spans="1:14" s="90" customFormat="1" ht="14.25">
      <c r="A154" s="48"/>
      <c r="B154" s="49" t="s">
        <v>6</v>
      </c>
      <c r="C154" s="50">
        <v>0</v>
      </c>
      <c r="D154" s="75">
        <v>0</v>
      </c>
      <c r="E154" s="52">
        <f>C154-D154</f>
        <v>0</v>
      </c>
      <c r="F154" s="50">
        <v>0</v>
      </c>
      <c r="G154" s="65">
        <v>0</v>
      </c>
      <c r="H154" s="52">
        <f>F154-G154</f>
        <v>0</v>
      </c>
      <c r="I154" s="50">
        <v>0</v>
      </c>
      <c r="J154" s="76">
        <v>0</v>
      </c>
      <c r="K154" s="55">
        <f>I154-J154</f>
        <v>0</v>
      </c>
      <c r="L154" s="50">
        <v>0</v>
      </c>
      <c r="M154" s="66">
        <v>0</v>
      </c>
      <c r="N154" s="55">
        <f>L154-M154</f>
        <v>0</v>
      </c>
    </row>
    <row r="155" spans="1:14" s="90" customFormat="1" ht="14.25">
      <c r="A155" s="48"/>
      <c r="B155" s="49" t="s">
        <v>25</v>
      </c>
      <c r="C155" s="50">
        <v>0</v>
      </c>
      <c r="D155" s="75">
        <v>0</v>
      </c>
      <c r="E155" s="52">
        <f>C155-D155</f>
        <v>0</v>
      </c>
      <c r="F155" s="50">
        <v>0</v>
      </c>
      <c r="G155" s="53">
        <v>0</v>
      </c>
      <c r="H155" s="52">
        <f>F155-G155</f>
        <v>0</v>
      </c>
      <c r="I155" s="50">
        <v>0</v>
      </c>
      <c r="J155" s="76">
        <v>0</v>
      </c>
      <c r="K155" s="55">
        <f>I155-J155</f>
        <v>0</v>
      </c>
      <c r="L155" s="50">
        <v>0</v>
      </c>
      <c r="M155" s="56">
        <v>0</v>
      </c>
      <c r="N155" s="55">
        <f>L155-M155</f>
        <v>0</v>
      </c>
    </row>
    <row r="156" spans="1:14" s="91" customFormat="1" ht="15">
      <c r="A156" s="44"/>
      <c r="B156" s="57"/>
      <c r="C156" s="58">
        <f>C151+C152+C153+C154+C155</f>
        <v>15.489999999999998</v>
      </c>
      <c r="D156" s="59">
        <f>D151+D152+D153+D154+D155</f>
        <v>15.485242499999998</v>
      </c>
      <c r="E156" s="60">
        <f>C156-D156</f>
        <v>0.004757500000000192</v>
      </c>
      <c r="F156" s="58">
        <f>F151+F152+F153+F154+F155</f>
        <v>3.35</v>
      </c>
      <c r="G156" s="59">
        <f>G151+G152+G153+G154+G155</f>
        <v>3.9209197</v>
      </c>
      <c r="H156" s="60">
        <f>F156-G156</f>
        <v>-0.5709196999999997</v>
      </c>
      <c r="I156" s="58">
        <f>I151+I152+I153+I154+I155</f>
        <v>7321</v>
      </c>
      <c r="J156" s="61">
        <f>J151+J152+J153+J154+J155</f>
        <v>7321</v>
      </c>
      <c r="K156" s="62">
        <f>I156-J156</f>
        <v>0</v>
      </c>
      <c r="L156" s="58">
        <f>L151+L152+L153+L154+L155</f>
        <v>1635</v>
      </c>
      <c r="M156" s="61">
        <f>M151+M152+M153+M154+M155</f>
        <v>1622</v>
      </c>
      <c r="N156" s="62">
        <f>L156-M156</f>
        <v>13</v>
      </c>
    </row>
    <row r="157" spans="1:14" s="90" customFormat="1" ht="14.25">
      <c r="A157" s="48"/>
      <c r="B157" s="49"/>
      <c r="C157" s="50"/>
      <c r="D157" s="75"/>
      <c r="E157" s="88"/>
      <c r="F157" s="50"/>
      <c r="G157" s="53"/>
      <c r="H157" s="88"/>
      <c r="I157" s="50"/>
      <c r="J157" s="76"/>
      <c r="K157" s="89"/>
      <c r="L157" s="50"/>
      <c r="M157" s="56"/>
      <c r="N157" s="89"/>
    </row>
    <row r="158" spans="1:14" s="91" customFormat="1" ht="15">
      <c r="A158" s="93">
        <v>20</v>
      </c>
      <c r="B158" s="45" t="s">
        <v>7</v>
      </c>
      <c r="C158" s="50"/>
      <c r="D158" s="46"/>
      <c r="E158" s="63"/>
      <c r="F158" s="50"/>
      <c r="G158" s="46"/>
      <c r="H158" s="63"/>
      <c r="I158" s="50"/>
      <c r="J158" s="46"/>
      <c r="K158" s="64"/>
      <c r="L158" s="50"/>
      <c r="M158" s="46"/>
      <c r="N158" s="64"/>
    </row>
    <row r="159" spans="1:14" s="90" customFormat="1" ht="14.25">
      <c r="A159" s="94"/>
      <c r="B159" s="49" t="s">
        <v>3</v>
      </c>
      <c r="C159" s="50">
        <v>345.32</v>
      </c>
      <c r="D159" s="51">
        <v>345.3205194419999</v>
      </c>
      <c r="E159" s="52">
        <f>C159-D159</f>
        <v>-0.0005194419999270394</v>
      </c>
      <c r="F159" s="50">
        <v>405.49</v>
      </c>
      <c r="G159" s="53">
        <v>405.4900376899998</v>
      </c>
      <c r="H159" s="52">
        <f>F159-G159</f>
        <v>-3.76899997718283E-05</v>
      </c>
      <c r="I159" s="50">
        <v>15427</v>
      </c>
      <c r="J159" s="54">
        <v>15427</v>
      </c>
      <c r="K159" s="55">
        <f>I159-J159</f>
        <v>0</v>
      </c>
      <c r="L159" s="50">
        <v>13048</v>
      </c>
      <c r="M159" s="56">
        <v>13048</v>
      </c>
      <c r="N159" s="55">
        <f>L159-M159</f>
        <v>0</v>
      </c>
    </row>
    <row r="160" spans="1:14" s="90" customFormat="1" ht="14.25">
      <c r="A160" s="94"/>
      <c r="B160" s="49" t="s">
        <v>4</v>
      </c>
      <c r="C160" s="50">
        <v>2914.3</v>
      </c>
      <c r="D160" s="51">
        <v>2914.3009764762996</v>
      </c>
      <c r="E160" s="52">
        <f>C160-D160</f>
        <v>-0.000976476299456408</v>
      </c>
      <c r="F160" s="50">
        <v>4268.45</v>
      </c>
      <c r="G160" s="53">
        <v>4268.4488657079955</v>
      </c>
      <c r="H160" s="52">
        <f>F160-G160</f>
        <v>0.0011342920042807236</v>
      </c>
      <c r="I160" s="50">
        <v>700587</v>
      </c>
      <c r="J160" s="54">
        <v>700587</v>
      </c>
      <c r="K160" s="55">
        <f>I160-J160</f>
        <v>0</v>
      </c>
      <c r="L160" s="50">
        <v>801622</v>
      </c>
      <c r="M160" s="56">
        <v>801622</v>
      </c>
      <c r="N160" s="55">
        <f>L160-M160</f>
        <v>0</v>
      </c>
    </row>
    <row r="161" spans="1:14" s="90" customFormat="1" ht="14.25">
      <c r="A161" s="94"/>
      <c r="B161" s="49" t="s">
        <v>5</v>
      </c>
      <c r="C161" s="50">
        <v>2551.42</v>
      </c>
      <c r="D161" s="51">
        <v>2551.41823106</v>
      </c>
      <c r="E161" s="52">
        <f>C161-D161</f>
        <v>0.0017689400001472677</v>
      </c>
      <c r="F161" s="50">
        <v>983.69</v>
      </c>
      <c r="G161" s="53">
        <v>983.689710583</v>
      </c>
      <c r="H161" s="52">
        <f>F161-G161</f>
        <v>0.0002894170000899976</v>
      </c>
      <c r="I161" s="50">
        <v>43</v>
      </c>
      <c r="J161" s="54">
        <v>43</v>
      </c>
      <c r="K161" s="55">
        <f>I161-J161</f>
        <v>0</v>
      </c>
      <c r="L161" s="50">
        <v>72</v>
      </c>
      <c r="M161" s="56">
        <v>72</v>
      </c>
      <c r="N161" s="55">
        <f>L161-M161</f>
        <v>0</v>
      </c>
    </row>
    <row r="162" spans="1:14" s="90" customFormat="1" ht="14.25">
      <c r="A162" s="94"/>
      <c r="B162" s="49" t="s">
        <v>6</v>
      </c>
      <c r="C162" s="50">
        <v>112.05</v>
      </c>
      <c r="D162" s="51">
        <v>162.10198360700008</v>
      </c>
      <c r="E162" s="52">
        <f>C162-D162</f>
        <v>-50.05198360700008</v>
      </c>
      <c r="F162" s="50">
        <v>129.05</v>
      </c>
      <c r="G162" s="53">
        <v>129.0511386789999</v>
      </c>
      <c r="H162" s="52">
        <f>F162-G162</f>
        <v>-0.0011386789998937275</v>
      </c>
      <c r="I162" s="50">
        <v>2</v>
      </c>
      <c r="J162" s="54">
        <v>362</v>
      </c>
      <c r="K162" s="55">
        <f>I162-J162</f>
        <v>-360</v>
      </c>
      <c r="L162" s="50">
        <v>10</v>
      </c>
      <c r="M162" s="56">
        <v>10</v>
      </c>
      <c r="N162" s="55">
        <f>L162-M162</f>
        <v>0</v>
      </c>
    </row>
    <row r="163" spans="1:14" s="90" customFormat="1" ht="14.25">
      <c r="A163" s="94"/>
      <c r="B163" s="49" t="s">
        <v>25</v>
      </c>
      <c r="C163" s="50">
        <v>54.06</v>
      </c>
      <c r="D163" s="51">
        <v>0</v>
      </c>
      <c r="E163" s="52">
        <f>C163-D163</f>
        <v>54.06</v>
      </c>
      <c r="F163" s="50">
        <v>131.24</v>
      </c>
      <c r="G163" s="53">
        <v>131.23660943699988</v>
      </c>
      <c r="H163" s="52">
        <f>F163-G163</f>
        <v>0.0033905630001243026</v>
      </c>
      <c r="I163" s="50">
        <v>360</v>
      </c>
      <c r="J163" s="54">
        <v>0</v>
      </c>
      <c r="K163" s="55">
        <f>I163-J163</f>
        <v>360</v>
      </c>
      <c r="L163" s="50">
        <v>766</v>
      </c>
      <c r="M163" s="56">
        <v>766</v>
      </c>
      <c r="N163" s="55">
        <f>L163-M163</f>
        <v>0</v>
      </c>
    </row>
    <row r="164" spans="1:14" s="91" customFormat="1" ht="15">
      <c r="A164" s="93"/>
      <c r="B164" s="57"/>
      <c r="C164" s="58">
        <f>C159+C160+C161+C162+C163</f>
        <v>5977.1500000000015</v>
      </c>
      <c r="D164" s="59">
        <f>D159+D160+D161+D162+D163</f>
        <v>5973.141710585299</v>
      </c>
      <c r="E164" s="60">
        <f>C164-D164</f>
        <v>4.008289414702631</v>
      </c>
      <c r="F164" s="58">
        <f>F159+F160+F161+F162+F163</f>
        <v>5917.919999999999</v>
      </c>
      <c r="G164" s="59">
        <f>G159+G160+G161+G162+G163</f>
        <v>5917.916362096995</v>
      </c>
      <c r="H164" s="60">
        <f>F164-G164</f>
        <v>0.003637903004346299</v>
      </c>
      <c r="I164" s="58">
        <f>I159+I160+I161+I162+I163</f>
        <v>716419</v>
      </c>
      <c r="J164" s="61">
        <f>J159+J160+J161+J162+J163</f>
        <v>716419</v>
      </c>
      <c r="K164" s="62">
        <f>I164-J164</f>
        <v>0</v>
      </c>
      <c r="L164" s="58">
        <f>L159+L160+L161+L162+L163</f>
        <v>815518</v>
      </c>
      <c r="M164" s="61">
        <f>M159+M160+M161+M162+M163</f>
        <v>815518</v>
      </c>
      <c r="N164" s="62">
        <f>L164-M164</f>
        <v>0</v>
      </c>
    </row>
    <row r="165" spans="1:14" s="90" customFormat="1" ht="14.25">
      <c r="A165" s="94"/>
      <c r="B165" s="49"/>
      <c r="C165" s="50"/>
      <c r="D165" s="51"/>
      <c r="E165" s="52"/>
      <c r="F165" s="50"/>
      <c r="G165" s="53"/>
      <c r="H165" s="52"/>
      <c r="I165" s="50"/>
      <c r="J165" s="54"/>
      <c r="K165" s="55"/>
      <c r="L165" s="50"/>
      <c r="M165" s="56"/>
      <c r="N165" s="55"/>
    </row>
    <row r="166" spans="1:14" s="91" customFormat="1" ht="15">
      <c r="A166" s="93">
        <v>21</v>
      </c>
      <c r="B166" s="45" t="s">
        <v>13</v>
      </c>
      <c r="C166" s="50"/>
      <c r="D166" s="46"/>
      <c r="E166" s="63"/>
      <c r="F166" s="50"/>
      <c r="G166" s="46"/>
      <c r="H166" s="63"/>
      <c r="I166" s="50"/>
      <c r="J166" s="46"/>
      <c r="K166" s="64"/>
      <c r="L166" s="50"/>
      <c r="M166" s="46"/>
      <c r="N166" s="64"/>
    </row>
    <row r="167" spans="1:14" s="90" customFormat="1" ht="14.25">
      <c r="A167" s="94"/>
      <c r="B167" s="49" t="s">
        <v>3</v>
      </c>
      <c r="C167" s="50">
        <v>30.23</v>
      </c>
      <c r="D167" s="51">
        <v>30.234900000000003</v>
      </c>
      <c r="E167" s="52">
        <f>C167-D167</f>
        <v>-0.004900000000002791</v>
      </c>
      <c r="F167" s="50">
        <v>26.57</v>
      </c>
      <c r="G167" s="53">
        <v>26.567700000000006</v>
      </c>
      <c r="H167" s="52">
        <f>F167-G167</f>
        <v>0.0022999999999946397</v>
      </c>
      <c r="I167" s="50">
        <v>2119</v>
      </c>
      <c r="J167" s="54">
        <v>2119</v>
      </c>
      <c r="K167" s="55">
        <f>I167-J167</f>
        <v>0</v>
      </c>
      <c r="L167" s="50">
        <v>1515</v>
      </c>
      <c r="M167" s="56">
        <v>1515</v>
      </c>
      <c r="N167" s="55">
        <f>L167-M167</f>
        <v>0</v>
      </c>
    </row>
    <row r="168" spans="1:14" s="90" customFormat="1" ht="14.25">
      <c r="A168" s="94"/>
      <c r="B168" s="49" t="s">
        <v>4</v>
      </c>
      <c r="C168" s="50">
        <v>207.52</v>
      </c>
      <c r="D168" s="51">
        <v>207.5188</v>
      </c>
      <c r="E168" s="52">
        <f>C168-D168</f>
        <v>0.0012000000000114142</v>
      </c>
      <c r="F168" s="50">
        <v>231.45</v>
      </c>
      <c r="G168" s="53">
        <v>231.44840000000005</v>
      </c>
      <c r="H168" s="52">
        <f>F168-G168</f>
        <v>0.0015999999999394277</v>
      </c>
      <c r="I168" s="50">
        <v>113158</v>
      </c>
      <c r="J168" s="54">
        <v>113158</v>
      </c>
      <c r="K168" s="55">
        <f>I168-J168</f>
        <v>0</v>
      </c>
      <c r="L168" s="50">
        <v>131001</v>
      </c>
      <c r="M168" s="56">
        <v>131001</v>
      </c>
      <c r="N168" s="55">
        <f>L168-M168</f>
        <v>0</v>
      </c>
    </row>
    <row r="169" spans="1:14" s="90" customFormat="1" ht="14.25" customHeight="1">
      <c r="A169" s="94"/>
      <c r="B169" s="49" t="s">
        <v>5</v>
      </c>
      <c r="C169" s="50">
        <v>123.66</v>
      </c>
      <c r="D169" s="51">
        <v>123.65800638106805</v>
      </c>
      <c r="E169" s="52">
        <f>C169-D169</f>
        <v>0.001993618931948049</v>
      </c>
      <c r="F169" s="50">
        <v>158.92</v>
      </c>
      <c r="G169" s="53">
        <v>158.9182013772542</v>
      </c>
      <c r="H169" s="52">
        <f>F169-G169</f>
        <v>0.001798622745781131</v>
      </c>
      <c r="I169" s="50">
        <v>5</v>
      </c>
      <c r="J169" s="54">
        <v>5</v>
      </c>
      <c r="K169" s="55">
        <f>I169-J169</f>
        <v>0</v>
      </c>
      <c r="L169" s="50">
        <v>9</v>
      </c>
      <c r="M169" s="56">
        <v>9</v>
      </c>
      <c r="N169" s="55">
        <f>L169-M169</f>
        <v>0</v>
      </c>
    </row>
    <row r="170" spans="1:14" s="80" customFormat="1" ht="14.25">
      <c r="A170" s="94"/>
      <c r="B170" s="49" t="s">
        <v>6</v>
      </c>
      <c r="C170" s="50">
        <v>0</v>
      </c>
      <c r="D170" s="51">
        <v>74.98124182806606</v>
      </c>
      <c r="E170" s="52">
        <f>C170-D170</f>
        <v>-74.98124182806606</v>
      </c>
      <c r="F170" s="50">
        <v>0</v>
      </c>
      <c r="G170" s="53">
        <v>0</v>
      </c>
      <c r="H170" s="52">
        <f>F170-G170</f>
        <v>0</v>
      </c>
      <c r="I170" s="50">
        <v>0</v>
      </c>
      <c r="J170" s="54">
        <v>100</v>
      </c>
      <c r="K170" s="55">
        <f>I170-J170</f>
        <v>-100</v>
      </c>
      <c r="L170" s="50">
        <v>0</v>
      </c>
      <c r="M170" s="56">
        <v>0</v>
      </c>
      <c r="N170" s="55">
        <f>L170-M170</f>
        <v>0</v>
      </c>
    </row>
    <row r="171" spans="1:14" s="80" customFormat="1" ht="14.25">
      <c r="A171" s="94"/>
      <c r="B171" s="49" t="s">
        <v>25</v>
      </c>
      <c r="C171" s="50">
        <v>74.98</v>
      </c>
      <c r="D171" s="51">
        <v>0</v>
      </c>
      <c r="E171" s="52">
        <f>C171-D171</f>
        <v>74.98</v>
      </c>
      <c r="F171" s="50">
        <v>48.62</v>
      </c>
      <c r="G171" s="53">
        <v>48.6229101831384</v>
      </c>
      <c r="H171" s="52">
        <f>F171-G171</f>
        <v>-0.0029101831384039656</v>
      </c>
      <c r="I171" s="50">
        <v>100</v>
      </c>
      <c r="J171" s="54">
        <v>0</v>
      </c>
      <c r="K171" s="55">
        <f>I171-J171</f>
        <v>100</v>
      </c>
      <c r="L171" s="50">
        <v>97</v>
      </c>
      <c r="M171" s="56">
        <v>97</v>
      </c>
      <c r="N171" s="55">
        <f>L171-M171</f>
        <v>0</v>
      </c>
    </row>
    <row r="172" spans="1:14" s="77" customFormat="1" ht="15">
      <c r="A172" s="93"/>
      <c r="B172" s="57"/>
      <c r="C172" s="58">
        <f>C167+C168+C169+C170+C171</f>
        <v>436.39</v>
      </c>
      <c r="D172" s="59">
        <f>D167+D168+D169+D170+D171</f>
        <v>436.3929482091341</v>
      </c>
      <c r="E172" s="60">
        <f>C172-D172</f>
        <v>-0.002948209134103763</v>
      </c>
      <c r="F172" s="58">
        <f>F167+F168+F169+F170+F171</f>
        <v>465.55999999999995</v>
      </c>
      <c r="G172" s="59">
        <f>G167+G168+G169+G170+G171</f>
        <v>465.55721156039266</v>
      </c>
      <c r="H172" s="60">
        <f>F172-G172</f>
        <v>0.0027884396072863638</v>
      </c>
      <c r="I172" s="58">
        <f>I167+I168+I169+I170+I171</f>
        <v>115382</v>
      </c>
      <c r="J172" s="61">
        <f>J167+J168+J169+J170+J171</f>
        <v>115382</v>
      </c>
      <c r="K172" s="62">
        <f>I172-J172</f>
        <v>0</v>
      </c>
      <c r="L172" s="58">
        <f>L167+L168+L169+L170+L171</f>
        <v>132622</v>
      </c>
      <c r="M172" s="61">
        <f>M167+M168+M169+M170+M171</f>
        <v>132622</v>
      </c>
      <c r="N172" s="62">
        <f>L172-M172</f>
        <v>0</v>
      </c>
    </row>
    <row r="173" spans="1:14" s="80" customFormat="1" ht="14.25">
      <c r="A173" s="94"/>
      <c r="B173" s="49"/>
      <c r="C173" s="50"/>
      <c r="D173" s="51"/>
      <c r="E173" s="52"/>
      <c r="F173" s="50"/>
      <c r="G173" s="53"/>
      <c r="H173" s="52"/>
      <c r="I173" s="50"/>
      <c r="J173" s="54"/>
      <c r="K173" s="55"/>
      <c r="L173" s="50"/>
      <c r="M173" s="56"/>
      <c r="N173" s="55"/>
    </row>
    <row r="174" spans="1:14" s="77" customFormat="1" ht="15">
      <c r="A174" s="93">
        <v>22</v>
      </c>
      <c r="B174" s="45" t="s">
        <v>41</v>
      </c>
      <c r="C174" s="50"/>
      <c r="D174" s="46"/>
      <c r="E174" s="63"/>
      <c r="F174" s="50"/>
      <c r="G174" s="46"/>
      <c r="H174" s="63"/>
      <c r="I174" s="50"/>
      <c r="J174" s="46"/>
      <c r="K174" s="64"/>
      <c r="L174" s="50"/>
      <c r="M174" s="46"/>
      <c r="N174" s="64"/>
    </row>
    <row r="175" spans="1:14" s="80" customFormat="1" ht="14.25">
      <c r="A175" s="94"/>
      <c r="B175" s="49" t="s">
        <v>3</v>
      </c>
      <c r="C175" s="50">
        <v>26.72</v>
      </c>
      <c r="D175" s="51">
        <v>26.723076822999996</v>
      </c>
      <c r="E175" s="52">
        <f>C175-D175</f>
        <v>-0.0030768229999971197</v>
      </c>
      <c r="F175" s="50">
        <v>51.61</v>
      </c>
      <c r="G175" s="53">
        <v>51.60575659000001</v>
      </c>
      <c r="H175" s="52">
        <f>F175-G175</f>
        <v>0.004243409999986625</v>
      </c>
      <c r="I175" s="50">
        <v>837</v>
      </c>
      <c r="J175" s="54">
        <v>837</v>
      </c>
      <c r="K175" s="55">
        <f>I175-J175</f>
        <v>0</v>
      </c>
      <c r="L175" s="50">
        <v>1330</v>
      </c>
      <c r="M175" s="56">
        <v>1330</v>
      </c>
      <c r="N175" s="55">
        <f>L175-M175</f>
        <v>0</v>
      </c>
    </row>
    <row r="176" spans="1:14" s="80" customFormat="1" ht="14.25">
      <c r="A176" s="94"/>
      <c r="B176" s="49" t="s">
        <v>4</v>
      </c>
      <c r="C176" s="50">
        <v>251.89</v>
      </c>
      <c r="D176" s="51">
        <v>251.88701532199997</v>
      </c>
      <c r="E176" s="52">
        <f>C176-D176</f>
        <v>0.002984678000018448</v>
      </c>
      <c r="F176" s="50">
        <v>302.13</v>
      </c>
      <c r="G176" s="65">
        <v>302.12530738299995</v>
      </c>
      <c r="H176" s="52">
        <f>F176-G176</f>
        <v>0.004692617000046084</v>
      </c>
      <c r="I176" s="50">
        <v>58896</v>
      </c>
      <c r="J176" s="54">
        <v>58896</v>
      </c>
      <c r="K176" s="55">
        <f>I176-J176</f>
        <v>0</v>
      </c>
      <c r="L176" s="50">
        <v>66416</v>
      </c>
      <c r="M176" s="66">
        <v>66416</v>
      </c>
      <c r="N176" s="55">
        <f>L176-M176</f>
        <v>0</v>
      </c>
    </row>
    <row r="177" spans="1:14" ht="14.25">
      <c r="A177" s="94"/>
      <c r="B177" s="49" t="s">
        <v>5</v>
      </c>
      <c r="C177" s="50">
        <v>13.39</v>
      </c>
      <c r="D177" s="51">
        <v>13.390915575000003</v>
      </c>
      <c r="E177" s="52">
        <f>C177-D177</f>
        <v>-0.0009155750000022778</v>
      </c>
      <c r="F177" s="50">
        <v>17.65</v>
      </c>
      <c r="G177" s="53">
        <v>17.6528856</v>
      </c>
      <c r="H177" s="52">
        <f>F177-G177</f>
        <v>-0.002885600000002597</v>
      </c>
      <c r="I177" s="50">
        <v>1</v>
      </c>
      <c r="J177" s="54">
        <v>1</v>
      </c>
      <c r="K177" s="55">
        <f>I177-J177</f>
        <v>0</v>
      </c>
      <c r="L177" s="50">
        <v>0</v>
      </c>
      <c r="M177" s="56">
        <v>0</v>
      </c>
      <c r="N177" s="55">
        <f>L177-M177</f>
        <v>0</v>
      </c>
    </row>
    <row r="178" spans="1:14" ht="14.25">
      <c r="A178" s="94"/>
      <c r="B178" s="49" t="s">
        <v>6</v>
      </c>
      <c r="C178" s="50">
        <v>2.33</v>
      </c>
      <c r="D178" s="51">
        <v>7.287949321000504</v>
      </c>
      <c r="E178" s="52">
        <f>C178-D178</f>
        <v>-4.957949321000504</v>
      </c>
      <c r="F178" s="50">
        <v>0.92</v>
      </c>
      <c r="G178" s="53">
        <v>0.9225825320000002</v>
      </c>
      <c r="H178" s="52">
        <f>F178-G178</f>
        <v>-0.0025825320000001373</v>
      </c>
      <c r="I178" s="50">
        <v>0</v>
      </c>
      <c r="J178" s="54">
        <v>7</v>
      </c>
      <c r="K178" s="55">
        <f>I178-J178</f>
        <v>-7</v>
      </c>
      <c r="L178" s="50">
        <v>0</v>
      </c>
      <c r="M178" s="56">
        <v>0</v>
      </c>
      <c r="N178" s="55">
        <f>L178-M178</f>
        <v>0</v>
      </c>
    </row>
    <row r="179" spans="1:14" ht="14.25">
      <c r="A179" s="94"/>
      <c r="B179" s="49" t="s">
        <v>25</v>
      </c>
      <c r="C179" s="50">
        <v>4.96</v>
      </c>
      <c r="D179" s="51">
        <v>0</v>
      </c>
      <c r="E179" s="52">
        <f>C179-D179</f>
        <v>4.96</v>
      </c>
      <c r="F179" s="50">
        <v>9.97</v>
      </c>
      <c r="G179" s="53">
        <v>9.967900884000118</v>
      </c>
      <c r="H179" s="52">
        <f>F179-G179</f>
        <v>0.0020991159998828834</v>
      </c>
      <c r="I179" s="50">
        <v>7</v>
      </c>
      <c r="J179" s="54">
        <v>0</v>
      </c>
      <c r="K179" s="55">
        <f>I179-J179</f>
        <v>7</v>
      </c>
      <c r="L179" s="50">
        <v>7</v>
      </c>
      <c r="M179" s="56">
        <v>7</v>
      </c>
      <c r="N179" s="55">
        <f>L179-M179</f>
        <v>0</v>
      </c>
    </row>
    <row r="180" spans="1:14" s="43" customFormat="1" ht="15">
      <c r="A180" s="93"/>
      <c r="B180" s="57"/>
      <c r="C180" s="58">
        <f>C175+C176+C177+C178+C179</f>
        <v>299.28999999999996</v>
      </c>
      <c r="D180" s="59">
        <f>D175+D176+D177+D178+D179</f>
        <v>299.28895704100046</v>
      </c>
      <c r="E180" s="60">
        <f>C180-D180</f>
        <v>0.0010429589995055721</v>
      </c>
      <c r="F180" s="58">
        <f>F175+F176+F177+F178+F179</f>
        <v>382.28000000000003</v>
      </c>
      <c r="G180" s="59">
        <f>G175+G176+G177+G178+G179</f>
        <v>382.27443298900005</v>
      </c>
      <c r="H180" s="60">
        <f>F180-G180</f>
        <v>0.005567010999982358</v>
      </c>
      <c r="I180" s="58">
        <f>I175+I176+I177+I178+I179</f>
        <v>59741</v>
      </c>
      <c r="J180" s="61">
        <f>J175+J176+J177+J178+J179</f>
        <v>59741</v>
      </c>
      <c r="K180" s="62">
        <f>I180-J180</f>
        <v>0</v>
      </c>
      <c r="L180" s="58">
        <f>L175+L176+L177+L178+L179</f>
        <v>67753</v>
      </c>
      <c r="M180" s="61">
        <f>M175+M176+M177+M178+M179</f>
        <v>67753</v>
      </c>
      <c r="N180" s="62">
        <f>L180-M180</f>
        <v>0</v>
      </c>
    </row>
    <row r="181" spans="1:14" ht="14.25">
      <c r="A181" s="94"/>
      <c r="B181" s="49"/>
      <c r="C181" s="50"/>
      <c r="D181" s="51"/>
      <c r="E181" s="52"/>
      <c r="F181" s="50"/>
      <c r="G181" s="53"/>
      <c r="H181" s="52"/>
      <c r="I181" s="50"/>
      <c r="J181" s="54"/>
      <c r="K181" s="55"/>
      <c r="L181" s="50"/>
      <c r="M181" s="56"/>
      <c r="N181" s="55"/>
    </row>
    <row r="182" spans="1:14" s="43" customFormat="1" ht="15">
      <c r="A182" s="93">
        <v>23</v>
      </c>
      <c r="B182" s="45" t="s">
        <v>42</v>
      </c>
      <c r="C182" s="50"/>
      <c r="D182" s="46"/>
      <c r="E182" s="63"/>
      <c r="F182" s="50"/>
      <c r="G182" s="46"/>
      <c r="H182" s="63"/>
      <c r="I182" s="50"/>
      <c r="J182" s="46"/>
      <c r="K182" s="64"/>
      <c r="L182" s="50"/>
      <c r="M182" s="46"/>
      <c r="N182" s="64"/>
    </row>
    <row r="183" spans="1:14" ht="15" customHeight="1">
      <c r="A183" s="94"/>
      <c r="B183" s="49" t="s">
        <v>3</v>
      </c>
      <c r="C183" s="50">
        <v>2.6</v>
      </c>
      <c r="D183" s="51">
        <v>2.6010642</v>
      </c>
      <c r="E183" s="52">
        <f>C183-D183</f>
        <v>-0.0010642000000000706</v>
      </c>
      <c r="F183" s="50">
        <v>2.52</v>
      </c>
      <c r="G183" s="53">
        <v>2.5243092</v>
      </c>
      <c r="H183" s="52">
        <f>F183-G183</f>
        <v>-0.004309199999999791</v>
      </c>
      <c r="I183" s="50">
        <v>86</v>
      </c>
      <c r="J183" s="54">
        <v>86</v>
      </c>
      <c r="K183" s="55">
        <f>I183-J183</f>
        <v>0</v>
      </c>
      <c r="L183" s="50">
        <v>84</v>
      </c>
      <c r="M183" s="56">
        <v>84</v>
      </c>
      <c r="N183" s="55">
        <f>L183-M183</f>
        <v>0</v>
      </c>
    </row>
    <row r="184" spans="1:14" s="80" customFormat="1" ht="14.25">
      <c r="A184" s="94"/>
      <c r="B184" s="49" t="s">
        <v>4</v>
      </c>
      <c r="C184" s="50">
        <v>459.37</v>
      </c>
      <c r="D184" s="51">
        <v>459.37112795116957</v>
      </c>
      <c r="E184" s="52">
        <f>C184-D184</f>
        <v>-0.001127951169564767</v>
      </c>
      <c r="F184" s="50">
        <v>663.83</v>
      </c>
      <c r="G184" s="53">
        <v>663.8324768749999</v>
      </c>
      <c r="H184" s="52">
        <f>F184-G184</f>
        <v>-0.0024768749998429485</v>
      </c>
      <c r="I184" s="50">
        <v>86636</v>
      </c>
      <c r="J184" s="54">
        <v>86636</v>
      </c>
      <c r="K184" s="55">
        <f>I184-J184</f>
        <v>0</v>
      </c>
      <c r="L184" s="50">
        <v>103772</v>
      </c>
      <c r="M184" s="56">
        <v>103772</v>
      </c>
      <c r="N184" s="55">
        <f>L184-M184</f>
        <v>0</v>
      </c>
    </row>
    <row r="185" spans="1:14" s="80" customFormat="1" ht="14.25">
      <c r="A185" s="94"/>
      <c r="B185" s="49" t="s">
        <v>5</v>
      </c>
      <c r="C185" s="50">
        <v>0.12</v>
      </c>
      <c r="D185" s="51">
        <v>0.11702687299999996</v>
      </c>
      <c r="E185" s="52">
        <f>C185-D185</f>
        <v>0.0029731270000000337</v>
      </c>
      <c r="F185" s="50">
        <v>0</v>
      </c>
      <c r="G185" s="53">
        <v>0.0014611259999999992</v>
      </c>
      <c r="H185" s="52">
        <f>F185-G185</f>
        <v>-0.0014611259999999992</v>
      </c>
      <c r="I185" s="50">
        <v>0</v>
      </c>
      <c r="J185" s="54">
        <v>0</v>
      </c>
      <c r="K185" s="55">
        <f>I185-J185</f>
        <v>0</v>
      </c>
      <c r="L185" s="50">
        <v>0</v>
      </c>
      <c r="M185" s="56">
        <v>0</v>
      </c>
      <c r="N185" s="55">
        <f>L185-M185</f>
        <v>0</v>
      </c>
    </row>
    <row r="186" spans="1:14" s="80" customFormat="1" ht="14.25">
      <c r="A186" s="94"/>
      <c r="B186" s="49" t="s">
        <v>6</v>
      </c>
      <c r="C186" s="50">
        <v>44.28</v>
      </c>
      <c r="D186" s="51">
        <v>45.898050184000006</v>
      </c>
      <c r="E186" s="52">
        <f>C186-D186</f>
        <v>-1.6180501840000048</v>
      </c>
      <c r="F186" s="50">
        <v>60.8</v>
      </c>
      <c r="G186" s="65">
        <v>60.803352126</v>
      </c>
      <c r="H186" s="52">
        <f>F186-G186</f>
        <v>-0.0033521260000028974</v>
      </c>
      <c r="I186" s="50">
        <v>55</v>
      </c>
      <c r="J186" s="54">
        <v>70</v>
      </c>
      <c r="K186" s="55">
        <f>I186-J186</f>
        <v>-15</v>
      </c>
      <c r="L186" s="50">
        <v>54</v>
      </c>
      <c r="M186" s="66">
        <v>54</v>
      </c>
      <c r="N186" s="55">
        <f>L186-M186</f>
        <v>0</v>
      </c>
    </row>
    <row r="187" spans="1:14" s="80" customFormat="1" ht="14.25">
      <c r="A187" s="94"/>
      <c r="B187" s="49" t="s">
        <v>25</v>
      </c>
      <c r="C187" s="50">
        <v>1.62</v>
      </c>
      <c r="D187" s="51">
        <v>0</v>
      </c>
      <c r="E187" s="52">
        <f>C187-D187</f>
        <v>1.62</v>
      </c>
      <c r="F187" s="50">
        <v>0.31</v>
      </c>
      <c r="G187" s="53">
        <v>0.314748269</v>
      </c>
      <c r="H187" s="52">
        <f>F187-G187</f>
        <v>-0.004748269000000027</v>
      </c>
      <c r="I187" s="50">
        <v>15</v>
      </c>
      <c r="J187" s="54">
        <v>0</v>
      </c>
      <c r="K187" s="55">
        <f>I187-J187</f>
        <v>15</v>
      </c>
      <c r="L187" s="50">
        <v>7</v>
      </c>
      <c r="M187" s="56">
        <v>7</v>
      </c>
      <c r="N187" s="55">
        <f>L187-M187</f>
        <v>0</v>
      </c>
    </row>
    <row r="188" spans="1:14" s="77" customFormat="1" ht="15">
      <c r="A188" s="93"/>
      <c r="B188" s="57"/>
      <c r="C188" s="58">
        <f>C183+C184+C185+C186+C187</f>
        <v>507.99</v>
      </c>
      <c r="D188" s="59">
        <f>D183+D184+D185+D186+D187</f>
        <v>507.98726920816955</v>
      </c>
      <c r="E188" s="60">
        <f>C188-D188</f>
        <v>0.0027307918304586565</v>
      </c>
      <c r="F188" s="58">
        <f>F183+F184+F185+F186+F187</f>
        <v>727.4599999999999</v>
      </c>
      <c r="G188" s="59">
        <f>G183+G184+G185+G186+G187</f>
        <v>727.4763475959999</v>
      </c>
      <c r="H188" s="60">
        <f>F188-G188</f>
        <v>-0.016347595999945952</v>
      </c>
      <c r="I188" s="58">
        <f>I183+I184+I185+I186+I187</f>
        <v>86792</v>
      </c>
      <c r="J188" s="61">
        <f>J183+J184+J185+J186+J187</f>
        <v>86792</v>
      </c>
      <c r="K188" s="62">
        <f>I188-J188</f>
        <v>0</v>
      </c>
      <c r="L188" s="58">
        <f>L183+L184+L185+L186+L187</f>
        <v>103917</v>
      </c>
      <c r="M188" s="61">
        <f>M183+M184+M185+M186+M187</f>
        <v>103917</v>
      </c>
      <c r="N188" s="62">
        <f>L188-M188</f>
        <v>0</v>
      </c>
    </row>
    <row r="189" spans="1:14" s="80" customFormat="1" ht="14.25">
      <c r="A189" s="94"/>
      <c r="B189" s="49"/>
      <c r="C189" s="50"/>
      <c r="D189" s="51"/>
      <c r="E189" s="52"/>
      <c r="F189" s="50"/>
      <c r="G189" s="53"/>
      <c r="H189" s="52"/>
      <c r="I189" s="50"/>
      <c r="J189" s="54"/>
      <c r="K189" s="55"/>
      <c r="L189" s="50"/>
      <c r="M189" s="56"/>
      <c r="N189" s="55"/>
    </row>
    <row r="190" spans="1:14" s="77" customFormat="1" ht="15">
      <c r="A190" s="57"/>
      <c r="B190" s="45" t="s">
        <v>10</v>
      </c>
      <c r="C190" s="50"/>
      <c r="D190" s="46"/>
      <c r="E190" s="63"/>
      <c r="F190" s="50"/>
      <c r="G190" s="46"/>
      <c r="H190" s="63"/>
      <c r="I190" s="50"/>
      <c r="J190" s="46"/>
      <c r="K190" s="64"/>
      <c r="L190" s="50"/>
      <c r="M190" s="46"/>
      <c r="N190" s="64"/>
    </row>
    <row r="191" spans="1:14" ht="14.25">
      <c r="A191" s="49"/>
      <c r="B191" s="49" t="s">
        <v>3</v>
      </c>
      <c r="C191" s="95">
        <f>C7+C15+C23+C31+C39+C47+C55+C63+C71+C79+C87+C95+C103+C111+C119+C127+C135+C143+C151+C159+C167+C175+C183</f>
        <v>2099.4699999999993</v>
      </c>
      <c r="D191" s="95">
        <f>D7+D15+D23+D31+D39+D47+D55+D63+D71+D79+D87+D95+D103+D111+D119+D127+D135+D143+D151+D159+D167+D175+D183</f>
        <v>2099.482296857911</v>
      </c>
      <c r="E191" s="52">
        <f>C191-D191</f>
        <v>-0.012296857911678671</v>
      </c>
      <c r="F191" s="95">
        <f>F7+F15+F23+F31+F39+F47+F55+F63+F71+F79+F87+F95+F103+F111+F119+F127+F135+F143+F151+F159+F167+F175+F183</f>
        <v>2548.0100000000007</v>
      </c>
      <c r="G191" s="95">
        <f>G7+G15+G23+G31+G39+G47+G55+G63+G71+G79+G87+G95+G103+G111+G119+G127+G135+G143+G151+G159+G167+G175+G183</f>
        <v>2547.9452350367915</v>
      </c>
      <c r="H191" s="52">
        <f>F191-G191</f>
        <v>0.06476496320919978</v>
      </c>
      <c r="I191" s="96">
        <f>I7+I15+I23+I31+I39+I47+I55+I63+I71+I79+I87+I95+I103+I111+I119+I127+I135+I143+I151+I159+I167+I175+I183</f>
        <v>218649</v>
      </c>
      <c r="J191" s="96">
        <f>J7+J15+J23+J31+J39+J47+J55+J63+J71+J79+J87+J95+J103+J111+J119+J127+J135+J143+J151+J159+J167+J175+J183</f>
        <v>218649</v>
      </c>
      <c r="K191" s="55">
        <f>I191-J191</f>
        <v>0</v>
      </c>
      <c r="L191" s="96">
        <f>L7+L15+L23+L31+L39+L47+L55+L63+L71+L79+L87+L95+L103+L111+L119+L127+L135+L143+L151+L159+L167+L175+L183</f>
        <v>111816</v>
      </c>
      <c r="M191" s="96">
        <f>M7+M15+M23+M31+M39+M47+M55+M63+M71+M79+M87+M95+M103+M111+M119+M127+M135+M143+M151+M159+M167+M175+M183</f>
        <v>111808</v>
      </c>
      <c r="N191" s="55">
        <f>L191-M191</f>
        <v>8</v>
      </c>
    </row>
    <row r="192" spans="1:14" ht="14.25">
      <c r="A192" s="49"/>
      <c r="B192" s="49" t="s">
        <v>4</v>
      </c>
      <c r="C192" s="95">
        <f>C8+C16+C24+C32+C40+C48+C56+C64+C72+C80+C88+C96+C104+C112+C120+C128+C136+C144+C152+C160+C168+C176+C184</f>
        <v>14076.94</v>
      </c>
      <c r="D192" s="95">
        <f>D8+D16+D24+D32+D40+D48+D56+D64+D72+D80+D88+D96+D104+D112+D120+D128+D136+D144+D152+D160+D168+D176+D184</f>
        <v>14076.921407537175</v>
      </c>
      <c r="E192" s="52">
        <f>C192-D192</f>
        <v>0.018592462825836265</v>
      </c>
      <c r="F192" s="95">
        <f>F8+F16+F24+F32+F40+F48+F56+F64+F72+F80+F88+F96+F104+F112+F120+F128+F136+F144+F152+F160+F168+F176+F184</f>
        <v>19049.410000000003</v>
      </c>
      <c r="G192" s="95">
        <f>G8+G16+G24+G32+G40+G48+G56+G64+G72+G80+G88+G96+G104+G112+G120+G128+G136+G144+G152+G160+G168+G176+G184</f>
        <v>19050.063776368137</v>
      </c>
      <c r="H192" s="52">
        <f>F192-G192</f>
        <v>-0.6537763681335491</v>
      </c>
      <c r="I192" s="96">
        <f>I8+I16+I24+I32+I40+I48+I56+I64+I72+I80+I88+I96+I104+I112+I120+I128+I136+I144+I152+I160+I168+I176+I184</f>
        <v>3161443</v>
      </c>
      <c r="J192" s="96">
        <f>J8+J16+J24+J32+J40+J48+J56+J64+J72+J80+J88+J96+J104+J112+J120+J128+J136+J144+J152+J160+J168+J176+J184</f>
        <v>3161440</v>
      </c>
      <c r="K192" s="55">
        <f>I192-J192</f>
        <v>3</v>
      </c>
      <c r="L192" s="96">
        <f>L8+L16+L24+L32+L40+L48+L56+L64+L72+L80+L88+L96+L104+L112+L120+L128+L136+L144+L152+L160+L168+L176+L184</f>
        <v>3713563</v>
      </c>
      <c r="M192" s="96">
        <f>M8+M16+M24+M32+M40+M48+M56+M64+M72+M80+M88+M96+M104+M112+M120+M128+M136+M144+M152+M160+M168+M176+M184</f>
        <v>3713558</v>
      </c>
      <c r="N192" s="55">
        <f>L192-M192</f>
        <v>5</v>
      </c>
    </row>
    <row r="193" spans="1:14" ht="14.25">
      <c r="A193" s="49"/>
      <c r="B193" s="49" t="s">
        <v>5</v>
      </c>
      <c r="C193" s="95">
        <f>C9+C17+C25+C33+C41+C49+C57+C65+C73+C81+C89+C97+C105+C113+C121+C129+C137+C145+C153+C161+C169+C177+C185</f>
        <v>8296.87</v>
      </c>
      <c r="D193" s="95">
        <f>D9+D17+D25+D33+D41+D49+D57+D65+D73+D81+D89+D97+D105+D113+D121+D129+D137+D145+D153+D161+D169+D177+D185</f>
        <v>9080.343056236521</v>
      </c>
      <c r="E193" s="52">
        <f>C193-D193</f>
        <v>-783.4730562365203</v>
      </c>
      <c r="F193" s="95">
        <f>F9+F17+F25+F33+F41+F49+F57+F65+F73+F81+F89+F97+F105+F113+F121+F129+F137+F145+F153+F161+F169+F177+F185</f>
        <v>8793.699999999999</v>
      </c>
      <c r="G193" s="95">
        <f>G9+G17+G25+G33+G41+G49+G57+G65+G73+G81+G89+G97+G105+G113+G121+G129+G137+G145+G153+G161+G169+G177+G185</f>
        <v>8793.692373366428</v>
      </c>
      <c r="H193" s="52">
        <f>F193-G193</f>
        <v>0.00762663357090787</v>
      </c>
      <c r="I193" s="96">
        <f>I9+I17+I25+I33+I41+I49+I57+I65+I73+I81+I89+I97+I105+I113+I121+I129+I137+I145+I153+I161+I169+I177+I185</f>
        <v>394</v>
      </c>
      <c r="J193" s="96">
        <f>J9+J17+J25+J33+J41+J49+J57+J65+J73+J81+J89+J97+J105+J113+J121+J129+J137+J145+J153+J161+J169+J177+J185</f>
        <v>1607</v>
      </c>
      <c r="K193" s="55">
        <f>I193-J193</f>
        <v>-1213</v>
      </c>
      <c r="L193" s="96">
        <f>L9+L17+L25+L33+L41+L49+L57+L65+L73+L81+L89+L97+L105+L113+L121+L129+L137+L145+L153+L161+L169+L177+L185</f>
        <v>549</v>
      </c>
      <c r="M193" s="96">
        <f>M9+M17+M25+M33+M41+M49+M57+M65+M73+M81+M89+M97+M105+M113+M121+M129+M137+M145+M153+M161+M169+M177+M185</f>
        <v>549</v>
      </c>
      <c r="N193" s="55">
        <f>L193-M193</f>
        <v>0</v>
      </c>
    </row>
    <row r="194" spans="1:14" ht="14.25">
      <c r="A194" s="49"/>
      <c r="B194" s="49" t="s">
        <v>6</v>
      </c>
      <c r="C194" s="95">
        <f>C10+C18+C26+C34+C42+C50+C58+C66+C74+C82+C90+C98+C106+C114+C122+C130+C138+C146+C154+C162+C170+C178+C186</f>
        <v>1724.6199999999997</v>
      </c>
      <c r="D194" s="95">
        <f>D10+D18+D26+D34+D42+D50+D58+D66+D74+D82+D90+D98+D106+D114+D122+D130+D138+D146+D154+D162+D170+D178+D186</f>
        <v>2884.765414375703</v>
      </c>
      <c r="E194" s="52">
        <f>C194-D194</f>
        <v>-1160.1454143757035</v>
      </c>
      <c r="F194" s="95">
        <f>F10+F18+F26+F34+F42+F50+F58+F66+F74+F82+F90+F98+F106+F114+F122+F130+F138+F146+F154+F162+F170+F178+F186</f>
        <v>398.84000000000003</v>
      </c>
      <c r="G194" s="95">
        <f>G10+G18+G26+G34+G42+G50+G58+G66+G74+G82+G90+G98+G106+G114+G122+G130+G138+G146+G154+G162+G170+G178+G186</f>
        <v>398.8583276256695</v>
      </c>
      <c r="H194" s="52">
        <f>F194-G194</f>
        <v>-0.018327625669485315</v>
      </c>
      <c r="I194" s="96">
        <f>I10+I18+I26+I34+I42+I50+I58+I66+I74+I82+I90+I98+I106+I114+I122+I130+I138+I146+I154+I162+I170+I178+I186</f>
        <v>428</v>
      </c>
      <c r="J194" s="96">
        <f>J10+J18+J26+J34+J42+J50+J58+J66+J74+J82+J90+J98+J106+J114+J122+J130+J138+J146+J154+J162+J170+J178+J186</f>
        <v>2364</v>
      </c>
      <c r="K194" s="55">
        <f>I194-J194</f>
        <v>-1936</v>
      </c>
      <c r="L194" s="96">
        <f>L10+L18+L26+L34+L42+L50+L58+L66+L74+L82+L90+L98+L106+L114+L122+L130+L138+L146+L154+L162+L170+L178+L186</f>
        <v>375</v>
      </c>
      <c r="M194" s="96">
        <f>M10+M18+M26+M34+M42+M50+M58+M66+M74+M82+M90+M98+M106+M114+M122+M130+M138+M146+M154+M162+M170+M178+M186</f>
        <v>375</v>
      </c>
      <c r="N194" s="55">
        <f>L194-M194</f>
        <v>0</v>
      </c>
    </row>
    <row r="195" spans="1:14" ht="14.25">
      <c r="A195" s="49"/>
      <c r="B195" s="49" t="s">
        <v>25</v>
      </c>
      <c r="C195" s="95">
        <f>C11+C19+C27+C35+C43+C51+C59+C67+C75+C83+C91+C99+C107+C115+C123+C131+C139+C147+C155+C163+C171+C179+C187</f>
        <v>1672.3999999999999</v>
      </c>
      <c r="D195" s="95">
        <f>D11+D19+D27+D35+D43+D51+D59+D67+D75+D83+D91+D99+D107+D115+D123+D131+D139+D147+D155+D163+D171+D179+D187</f>
        <v>0</v>
      </c>
      <c r="E195" s="52">
        <f>C195-D195</f>
        <v>1672.3999999999999</v>
      </c>
      <c r="F195" s="95">
        <f>F11+F19+F27+F35+F43+F51+F59+F67+F75+F83+F91+F99+F107+F115+F123+F131+F139+F147+F155+F163+F171+F179+F187</f>
        <v>1831.79</v>
      </c>
      <c r="G195" s="95">
        <f>G11+G19+G27+G35+G43+G51+G59+G67+G75+G83+G91+G99+G107+G115+G123+G131+G139+G147+G155+G163+G171+G179+G187</f>
        <v>1831.7746631856198</v>
      </c>
      <c r="H195" s="52">
        <f>F195-G195</f>
        <v>0.015336814380134456</v>
      </c>
      <c r="I195" s="96">
        <f>I11+I19+I27+I35+I43+I51+I59+I67+I75+I83+I91+I99+I107+I115+I123+I131+I139+I147+I155+I163+I171+I179+I187</f>
        <v>2205</v>
      </c>
      <c r="J195" s="96">
        <f>J11+J19+J27+J35+J43+J51+J59+J67+J75+J83+J91+J99+J107+J115+J123+J131+J139+J147+J155+J163+J171+J179+J187</f>
        <v>0</v>
      </c>
      <c r="K195" s="55">
        <f>I195-J195</f>
        <v>2205</v>
      </c>
      <c r="L195" s="96">
        <f>L11+L19+L27+L35+L43+L51+L59+L67+L75+L83+L91+L99+L107+L115+L123+L131+L139+L147+L155+L163+L171+L179+L187</f>
        <v>3504</v>
      </c>
      <c r="M195" s="96">
        <f>M11+M19+M27+M35+M43+M51+M59+M67+M75+M83+M91+M99+M107+M115+M123+M131+M139+M147+M155+M163+M171+M179+M187</f>
        <v>3504</v>
      </c>
      <c r="N195" s="55">
        <f>L195-M195</f>
        <v>0</v>
      </c>
    </row>
    <row r="196" spans="1:14" s="43" customFormat="1" ht="15">
      <c r="A196" s="57"/>
      <c r="B196" s="57"/>
      <c r="C196" s="58">
        <f>C191+C192+C193+C194+C195</f>
        <v>27870.3</v>
      </c>
      <c r="D196" s="59">
        <f>D191+D192+D193+D194+D195</f>
        <v>28141.51217500731</v>
      </c>
      <c r="E196" s="60">
        <f>C196-D196</f>
        <v>-271.21217500730927</v>
      </c>
      <c r="F196" s="58">
        <f>F191+F192+F193+F194+F195</f>
        <v>32621.750000000004</v>
      </c>
      <c r="G196" s="59">
        <f>G191+G192+G193+G194+G195</f>
        <v>32622.334375582643</v>
      </c>
      <c r="H196" s="60">
        <f>F196-G196</f>
        <v>-0.5843755826390407</v>
      </c>
      <c r="I196" s="58">
        <f>I191+I192+I193+I194+I195</f>
        <v>3383119</v>
      </c>
      <c r="J196" s="61">
        <f>J191+J192+J193+J194+J195</f>
        <v>3384060</v>
      </c>
      <c r="K196" s="62">
        <f>I196-J196</f>
        <v>-941</v>
      </c>
      <c r="L196" s="58">
        <f>L191+L192+L193+L194+L195</f>
        <v>3829807</v>
      </c>
      <c r="M196" s="61">
        <f>M191+M192+M193+M194+M195</f>
        <v>3829794</v>
      </c>
      <c r="N196" s="62">
        <f>L196-M196</f>
        <v>13</v>
      </c>
    </row>
    <row r="197" spans="1:14" ht="14.25">
      <c r="A197" s="49"/>
      <c r="B197" s="49"/>
      <c r="C197" s="50"/>
      <c r="D197" s="75"/>
      <c r="E197" s="88"/>
      <c r="F197" s="50"/>
      <c r="G197" s="53"/>
      <c r="H197" s="88"/>
      <c r="I197" s="50"/>
      <c r="J197" s="76"/>
      <c r="K197" s="89"/>
      <c r="L197" s="50"/>
      <c r="M197" s="56"/>
      <c r="N197" s="89"/>
    </row>
    <row r="198" spans="1:14" s="43" customFormat="1" ht="15">
      <c r="A198" s="44">
        <v>24</v>
      </c>
      <c r="B198" s="45" t="s">
        <v>1</v>
      </c>
      <c r="C198" s="50"/>
      <c r="D198" s="46"/>
      <c r="E198" s="63"/>
      <c r="F198" s="50"/>
      <c r="G198" s="46"/>
      <c r="H198" s="63"/>
      <c r="I198" s="50"/>
      <c r="J198" s="46"/>
      <c r="K198" s="64"/>
      <c r="L198" s="50"/>
      <c r="M198" s="46"/>
      <c r="N198" s="64"/>
    </row>
    <row r="199" spans="1:14" ht="14.25">
      <c r="A199" s="49"/>
      <c r="B199" s="49" t="s">
        <v>3</v>
      </c>
      <c r="C199" s="50">
        <v>17254.31</v>
      </c>
      <c r="D199" s="51">
        <v>17254.310500000003</v>
      </c>
      <c r="E199" s="52">
        <f>C199-D199</f>
        <v>-0.0005000000019208528</v>
      </c>
      <c r="F199" s="50">
        <v>19679.86</v>
      </c>
      <c r="G199" s="53">
        <v>19679.8576045</v>
      </c>
      <c r="H199" s="52">
        <f>F199-G199</f>
        <v>0.002395499999693129</v>
      </c>
      <c r="I199" s="50">
        <v>778671</v>
      </c>
      <c r="J199" s="76">
        <v>778671</v>
      </c>
      <c r="K199" s="55">
        <f>I199-J199</f>
        <v>0</v>
      </c>
      <c r="L199" s="50">
        <v>779922</v>
      </c>
      <c r="M199" s="56">
        <v>779922</v>
      </c>
      <c r="N199" s="55">
        <f>L199-M199</f>
        <v>0</v>
      </c>
    </row>
    <row r="200" spans="1:14" ht="14.25">
      <c r="A200" s="49"/>
      <c r="B200" s="49" t="s">
        <v>4</v>
      </c>
      <c r="C200" s="50">
        <v>11841.89</v>
      </c>
      <c r="D200" s="51">
        <v>11841.886499999999</v>
      </c>
      <c r="E200" s="52">
        <f>C200-D200</f>
        <v>0.003500000000713044</v>
      </c>
      <c r="F200" s="50">
        <v>13830.67</v>
      </c>
      <c r="G200" s="53">
        <v>13830.665476499998</v>
      </c>
      <c r="H200" s="52">
        <f>F200-G200</f>
        <v>0.004523500001596403</v>
      </c>
      <c r="I200" s="50">
        <v>9619908</v>
      </c>
      <c r="J200" s="76">
        <v>9619908</v>
      </c>
      <c r="K200" s="55">
        <f>I200-J200</f>
        <v>0</v>
      </c>
      <c r="L200" s="50">
        <v>10441497</v>
      </c>
      <c r="M200" s="56">
        <v>10441497</v>
      </c>
      <c r="N200" s="55">
        <f>L200-M200</f>
        <v>0</v>
      </c>
    </row>
    <row r="201" spans="1:14" ht="14.25">
      <c r="A201" s="49"/>
      <c r="B201" s="49" t="s">
        <v>5</v>
      </c>
      <c r="C201" s="50">
        <v>43158.07</v>
      </c>
      <c r="D201" s="51">
        <v>43158.069747805</v>
      </c>
      <c r="E201" s="52">
        <f>C201-D201</f>
        <v>0.00025219500093953684</v>
      </c>
      <c r="F201" s="50">
        <v>54772.01</v>
      </c>
      <c r="G201" s="53">
        <v>54772.006939041</v>
      </c>
      <c r="H201" s="52">
        <f>F201-G201</f>
        <v>0.0030609590030508116</v>
      </c>
      <c r="I201" s="50">
        <v>413</v>
      </c>
      <c r="J201" s="76">
        <v>413</v>
      </c>
      <c r="K201" s="55">
        <f>I201-J201</f>
        <v>0</v>
      </c>
      <c r="L201" s="50">
        <v>457</v>
      </c>
      <c r="M201" s="56">
        <v>457</v>
      </c>
      <c r="N201" s="55">
        <f>L201-M201</f>
        <v>0</v>
      </c>
    </row>
    <row r="202" spans="1:14" ht="14.25">
      <c r="A202" s="49"/>
      <c r="B202" s="49" t="s">
        <v>6</v>
      </c>
      <c r="C202" s="50">
        <v>2699.45</v>
      </c>
      <c r="D202" s="51">
        <v>3008.8186554510003</v>
      </c>
      <c r="E202" s="52">
        <f>C202-D202</f>
        <v>-309.36865545100045</v>
      </c>
      <c r="F202" s="50">
        <v>1509.21</v>
      </c>
      <c r="G202" s="53">
        <v>1509.2056919190002</v>
      </c>
      <c r="H202" s="52">
        <f>F202-G202</f>
        <v>0.004308080999862796</v>
      </c>
      <c r="I202" s="50">
        <v>1839</v>
      </c>
      <c r="J202" s="76">
        <v>16210</v>
      </c>
      <c r="K202" s="55">
        <f>I202-J202</f>
        <v>-14371</v>
      </c>
      <c r="L202" s="50">
        <v>2045</v>
      </c>
      <c r="M202" s="56">
        <v>2045</v>
      </c>
      <c r="N202" s="55">
        <f>L202-M202</f>
        <v>0</v>
      </c>
    </row>
    <row r="203" spans="1:14" ht="14.25">
      <c r="A203" s="49"/>
      <c r="B203" s="49" t="s">
        <v>25</v>
      </c>
      <c r="C203" s="50">
        <v>309.37</v>
      </c>
      <c r="D203" s="51">
        <v>0</v>
      </c>
      <c r="E203" s="52">
        <f>C203-D203</f>
        <v>309.37</v>
      </c>
      <c r="F203" s="50">
        <v>522.52</v>
      </c>
      <c r="G203" s="53">
        <v>522.519233336</v>
      </c>
      <c r="H203" s="52">
        <f>F203-G203</f>
        <v>0.00076666400002523</v>
      </c>
      <c r="I203" s="50">
        <v>14371</v>
      </c>
      <c r="J203" s="76">
        <v>0</v>
      </c>
      <c r="K203" s="55">
        <f>I203-J203</f>
        <v>14371</v>
      </c>
      <c r="L203" s="50">
        <v>14008</v>
      </c>
      <c r="M203" s="56">
        <v>14008</v>
      </c>
      <c r="N203" s="55">
        <f>L203-M203</f>
        <v>0</v>
      </c>
    </row>
    <row r="204" spans="1:14" s="43" customFormat="1" ht="15">
      <c r="A204" s="57"/>
      <c r="B204" s="57"/>
      <c r="C204" s="58">
        <f>C199+C200+C201+C202+C203</f>
        <v>75263.09</v>
      </c>
      <c r="D204" s="59">
        <f>D199+D200+D201+D202+D203</f>
        <v>75263.085403256</v>
      </c>
      <c r="E204" s="60">
        <f>C204-D204</f>
        <v>0.004596743994625285</v>
      </c>
      <c r="F204" s="58">
        <f>F199+F200+F201+F202+F203</f>
        <v>90314.27000000002</v>
      </c>
      <c r="G204" s="59">
        <f>G199+G200+G201+G202+G203</f>
        <v>90314.25494529601</v>
      </c>
      <c r="H204" s="60">
        <f>F204-G204</f>
        <v>0.015054704010253772</v>
      </c>
      <c r="I204" s="58">
        <f>I199+I200+I201+I202+I203</f>
        <v>10415202</v>
      </c>
      <c r="J204" s="61">
        <f>J199+J200+J201+J202+J203</f>
        <v>10415202</v>
      </c>
      <c r="K204" s="62">
        <f>I204-J204</f>
        <v>0</v>
      </c>
      <c r="L204" s="58">
        <f>L199+L200+L201+L202+L203</f>
        <v>11237929</v>
      </c>
      <c r="M204" s="61">
        <f>M199+M200+M201+M202+M203</f>
        <v>11237929</v>
      </c>
      <c r="N204" s="62">
        <f>L204-M204</f>
        <v>0</v>
      </c>
    </row>
    <row r="205" spans="1:14" ht="14.25">
      <c r="A205" s="49"/>
      <c r="B205" s="49"/>
      <c r="C205" s="50"/>
      <c r="D205" s="51"/>
      <c r="E205" s="52"/>
      <c r="F205" s="50"/>
      <c r="G205" s="53"/>
      <c r="H205" s="52"/>
      <c r="I205" s="50"/>
      <c r="J205" s="76"/>
      <c r="K205" s="55"/>
      <c r="L205" s="50"/>
      <c r="M205" s="56"/>
      <c r="N205" s="55"/>
    </row>
    <row r="206" spans="1:14" s="43" customFormat="1" ht="15">
      <c r="A206" s="57"/>
      <c r="B206" s="45" t="s">
        <v>11</v>
      </c>
      <c r="C206" s="58"/>
      <c r="D206" s="46"/>
      <c r="E206" s="63"/>
      <c r="F206" s="58"/>
      <c r="G206" s="46"/>
      <c r="H206" s="63"/>
      <c r="I206" s="58"/>
      <c r="J206" s="46"/>
      <c r="K206" s="64"/>
      <c r="L206" s="58"/>
      <c r="M206" s="46"/>
      <c r="N206" s="64"/>
    </row>
    <row r="207" spans="1:14" ht="14.25">
      <c r="A207" s="49"/>
      <c r="B207" s="49" t="s">
        <v>3</v>
      </c>
      <c r="C207" s="75">
        <f>C191+C199</f>
        <v>19353.78</v>
      </c>
      <c r="D207" s="75">
        <f>D191+D199</f>
        <v>19353.792796857913</v>
      </c>
      <c r="E207" s="52">
        <f>C207-D207</f>
        <v>-0.012796857914509019</v>
      </c>
      <c r="F207" s="75">
        <f>F191+F199</f>
        <v>22227.870000000003</v>
      </c>
      <c r="G207" s="75">
        <f>G191+G199</f>
        <v>22227.80283953679</v>
      </c>
      <c r="H207" s="52">
        <f>F207-G207</f>
        <v>0.06716046321162139</v>
      </c>
      <c r="I207" s="76">
        <f>I191+I199</f>
        <v>997320</v>
      </c>
      <c r="J207" s="76">
        <f>J191+J199</f>
        <v>997320</v>
      </c>
      <c r="K207" s="55">
        <f>I207-J207</f>
        <v>0</v>
      </c>
      <c r="L207" s="76">
        <f>L191+L199</f>
        <v>891738</v>
      </c>
      <c r="M207" s="76">
        <f>M191+M199</f>
        <v>891730</v>
      </c>
      <c r="N207" s="55">
        <f>L207-M207</f>
        <v>8</v>
      </c>
    </row>
    <row r="208" spans="1:14" ht="14.25">
      <c r="A208" s="49"/>
      <c r="B208" s="49" t="s">
        <v>4</v>
      </c>
      <c r="C208" s="75">
        <f>C192+C200</f>
        <v>25918.83</v>
      </c>
      <c r="D208" s="75">
        <f>D192+D200</f>
        <v>25918.80790753717</v>
      </c>
      <c r="E208" s="52">
        <f>C208-D208</f>
        <v>0.022092462830187287</v>
      </c>
      <c r="F208" s="75">
        <f>F192+F200</f>
        <v>32880.08</v>
      </c>
      <c r="G208" s="75">
        <f>G192+G200</f>
        <v>32880.729252868136</v>
      </c>
      <c r="H208" s="52">
        <f>F208-G208</f>
        <v>-0.6492528681337717</v>
      </c>
      <c r="I208" s="76">
        <f>I192+I200</f>
        <v>12781351</v>
      </c>
      <c r="J208" s="76">
        <f>J192+J200</f>
        <v>12781348</v>
      </c>
      <c r="K208" s="55">
        <f>I208-J208</f>
        <v>3</v>
      </c>
      <c r="L208" s="76">
        <f>L192+L200</f>
        <v>14155060</v>
      </c>
      <c r="M208" s="76">
        <f>M192+M200</f>
        <v>14155055</v>
      </c>
      <c r="N208" s="55">
        <f>L208-M208</f>
        <v>5</v>
      </c>
    </row>
    <row r="209" spans="1:14" ht="14.25">
      <c r="A209" s="49"/>
      <c r="B209" s="49" t="s">
        <v>5</v>
      </c>
      <c r="C209" s="75">
        <f>C193+C201</f>
        <v>51454.94</v>
      </c>
      <c r="D209" s="75">
        <f>D193+D201</f>
        <v>52238.41280404152</v>
      </c>
      <c r="E209" s="52">
        <f>C209-D209</f>
        <v>-783.4728040415212</v>
      </c>
      <c r="F209" s="75">
        <f>F193+F201</f>
        <v>63565.71</v>
      </c>
      <c r="G209" s="75">
        <f>G193+G201</f>
        <v>63565.69931240743</v>
      </c>
      <c r="H209" s="52">
        <f>F209-G209</f>
        <v>0.010687592570320703</v>
      </c>
      <c r="I209" s="76">
        <f>I193+I201</f>
        <v>807</v>
      </c>
      <c r="J209" s="76">
        <f>J193+J201</f>
        <v>2020</v>
      </c>
      <c r="K209" s="55">
        <f>I209-J209</f>
        <v>-1213</v>
      </c>
      <c r="L209" s="76">
        <f>L193+L201</f>
        <v>1006</v>
      </c>
      <c r="M209" s="76">
        <f>M193+M201</f>
        <v>1006</v>
      </c>
      <c r="N209" s="55">
        <f>L209-M209</f>
        <v>0</v>
      </c>
    </row>
    <row r="210" spans="1:14" ht="14.25">
      <c r="A210" s="49"/>
      <c r="B210" s="49" t="s">
        <v>6</v>
      </c>
      <c r="C210" s="75">
        <f>C194+C202</f>
        <v>4424.07</v>
      </c>
      <c r="D210" s="75">
        <f>D194+D202</f>
        <v>5893.584069826704</v>
      </c>
      <c r="E210" s="52">
        <f>C210-D210</f>
        <v>-1469.5140698267041</v>
      </c>
      <c r="F210" s="75">
        <f>F194+F202</f>
        <v>1908.0500000000002</v>
      </c>
      <c r="G210" s="75">
        <f>G194+G202</f>
        <v>1908.0640195446697</v>
      </c>
      <c r="H210" s="52">
        <f>F210-G210</f>
        <v>-0.014019544669508832</v>
      </c>
      <c r="I210" s="76">
        <f>I194+I202</f>
        <v>2267</v>
      </c>
      <c r="J210" s="76">
        <f>J194+J202</f>
        <v>18574</v>
      </c>
      <c r="K210" s="55">
        <f>I210-J210</f>
        <v>-16307</v>
      </c>
      <c r="L210" s="76">
        <f>L194+L202</f>
        <v>2420</v>
      </c>
      <c r="M210" s="76">
        <f>M194+M202</f>
        <v>2420</v>
      </c>
      <c r="N210" s="55">
        <f>L210-M210</f>
        <v>0</v>
      </c>
    </row>
    <row r="211" spans="1:14" ht="14.25">
      <c r="A211" s="49"/>
      <c r="B211" s="49" t="s">
        <v>25</v>
      </c>
      <c r="C211" s="75">
        <f>C195+C203</f>
        <v>1981.77</v>
      </c>
      <c r="D211" s="75">
        <f>D195+D203</f>
        <v>0</v>
      </c>
      <c r="E211" s="52">
        <f>C211-D211</f>
        <v>1981.77</v>
      </c>
      <c r="F211" s="75">
        <f>F195+F203</f>
        <v>2354.31</v>
      </c>
      <c r="G211" s="75">
        <f>G195+G203</f>
        <v>2354.29389652162</v>
      </c>
      <c r="H211" s="52">
        <f>F211-G211</f>
        <v>0.016103478380046</v>
      </c>
      <c r="I211" s="76">
        <f>I195+I203</f>
        <v>16576</v>
      </c>
      <c r="J211" s="76">
        <f>J195+J203</f>
        <v>0</v>
      </c>
      <c r="K211" s="55">
        <f>I211-J211</f>
        <v>16576</v>
      </c>
      <c r="L211" s="76">
        <f>L195+L203</f>
        <v>17512</v>
      </c>
      <c r="M211" s="76">
        <f>M195+M203</f>
        <v>17512</v>
      </c>
      <c r="N211" s="55">
        <f>L211-M211</f>
        <v>0</v>
      </c>
    </row>
    <row r="212" spans="1:14" s="43" customFormat="1" ht="15">
      <c r="A212" s="57"/>
      <c r="B212" s="57"/>
      <c r="C212" s="58">
        <f>C207+C208+C209+C210+C211</f>
        <v>103133.39</v>
      </c>
      <c r="D212" s="59">
        <f>D207+D208+D209+D210+D211</f>
        <v>103404.5975782633</v>
      </c>
      <c r="E212" s="60">
        <f>C212-D212</f>
        <v>-271.20757826330373</v>
      </c>
      <c r="F212" s="58">
        <f>F207+F208+F209+F210+F211</f>
        <v>122936.02</v>
      </c>
      <c r="G212" s="59">
        <f>G207+G208+G209+G210+G211</f>
        <v>122936.58932087866</v>
      </c>
      <c r="H212" s="60">
        <f>F212-G212</f>
        <v>-0.5693208786542527</v>
      </c>
      <c r="I212" s="58">
        <f>I207+I208+I209+I210+I211</f>
        <v>13798321</v>
      </c>
      <c r="J212" s="61">
        <f>J207+J208+J209+J210+J211</f>
        <v>13799262</v>
      </c>
      <c r="K212" s="62">
        <f>I212-J212</f>
        <v>-941</v>
      </c>
      <c r="L212" s="58">
        <f>L207+L208+L209+L210+L211</f>
        <v>15067736</v>
      </c>
      <c r="M212" s="61">
        <f>M207+M208+M209+M210+M211</f>
        <v>15067723</v>
      </c>
      <c r="N212" s="62">
        <f>L212-M212</f>
        <v>13</v>
      </c>
    </row>
    <row r="213" spans="1:14" ht="14.25">
      <c r="A213" s="49"/>
      <c r="B213" s="49"/>
      <c r="C213" s="41"/>
      <c r="D213" s="53"/>
      <c r="E213" s="53"/>
      <c r="F213" s="41"/>
      <c r="G213" s="53"/>
      <c r="H213" s="53"/>
      <c r="I213" s="41"/>
      <c r="J213" s="56"/>
      <c r="K213" s="56"/>
      <c r="L213" s="41"/>
      <c r="M213" s="56"/>
      <c r="N213" s="41"/>
    </row>
    <row r="214" spans="1:13" ht="14.25">
      <c r="A214" s="97"/>
      <c r="B214" s="97"/>
      <c r="C214" s="90"/>
      <c r="D214" s="98"/>
      <c r="E214" s="98"/>
      <c r="F214" s="90"/>
      <c r="G214" s="98"/>
      <c r="H214" s="98"/>
      <c r="I214" s="90"/>
      <c r="J214" s="99"/>
      <c r="K214" s="99"/>
      <c r="L214" s="90"/>
      <c r="M214" s="99"/>
    </row>
    <row r="215" spans="1:13" ht="14.25">
      <c r="A215" s="100" t="s">
        <v>24</v>
      </c>
      <c r="M215" s="80"/>
    </row>
    <row r="216" ht="14.25">
      <c r="A216" s="100" t="s">
        <v>16</v>
      </c>
    </row>
  </sheetData>
  <sheetProtection/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6"/>
  <sheetViews>
    <sheetView tabSelected="1" zoomScaleSheetLayoutView="50" zoomScalePageLayoutView="0" workbookViewId="0" topLeftCell="A147">
      <selection activeCell="I4" sqref="I4"/>
    </sheetView>
  </sheetViews>
  <sheetFormatPr defaultColWidth="9.140625" defaultRowHeight="12.75"/>
  <cols>
    <col min="1" max="1" width="6.421875" style="24" customWidth="1"/>
    <col min="2" max="2" width="30.00390625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 customWidth="1"/>
    <col min="32" max="32" width="9.57421875" style="24" bestFit="1" customWidth="1"/>
    <col min="33" max="33" width="10.57421875" style="24" bestFit="1" customWidth="1"/>
    <col min="34" max="16384" width="9.140625" style="24" customWidth="1"/>
  </cols>
  <sheetData>
    <row r="1" spans="1:30" ht="15">
      <c r="A1" s="31"/>
      <c r="B1" s="136" t="s">
        <v>60</v>
      </c>
      <c r="C1" s="136"/>
      <c r="D1" s="136"/>
      <c r="E1" s="136"/>
      <c r="F1" s="136"/>
      <c r="G1" s="136"/>
      <c r="H1" s="136"/>
      <c r="I1" s="136"/>
      <c r="J1" s="112"/>
      <c r="K1" s="112"/>
      <c r="L1" s="112"/>
      <c r="M1" s="112"/>
      <c r="N1" s="112"/>
      <c r="O1" s="106"/>
      <c r="P1" s="106"/>
      <c r="Q1" s="106"/>
      <c r="R1" s="133" t="s">
        <v>56</v>
      </c>
      <c r="S1" s="133"/>
      <c r="T1" s="133"/>
      <c r="U1" s="133"/>
      <c r="V1" s="133"/>
      <c r="W1" s="133"/>
      <c r="Y1" s="133" t="s">
        <v>56</v>
      </c>
      <c r="Z1" s="133"/>
      <c r="AA1" s="133"/>
      <c r="AB1" s="133"/>
      <c r="AC1" s="133"/>
      <c r="AD1" s="133"/>
    </row>
    <row r="2" spans="1:30" ht="41.25" customHeight="1">
      <c r="A2" s="134" t="s">
        <v>2</v>
      </c>
      <c r="B2" s="134" t="s">
        <v>0</v>
      </c>
      <c r="C2" s="134" t="s">
        <v>15</v>
      </c>
      <c r="D2" s="134"/>
      <c r="E2" s="134"/>
      <c r="F2" s="134"/>
      <c r="G2" s="134"/>
      <c r="H2" s="134"/>
      <c r="I2" s="134"/>
      <c r="J2" s="134" t="s">
        <v>8</v>
      </c>
      <c r="K2" s="134"/>
      <c r="L2" s="134"/>
      <c r="M2" s="134"/>
      <c r="N2" s="134"/>
      <c r="O2" s="134"/>
      <c r="P2" s="134"/>
      <c r="Q2" s="135" t="s">
        <v>9</v>
      </c>
      <c r="R2" s="135"/>
      <c r="S2" s="135"/>
      <c r="T2" s="135"/>
      <c r="U2" s="135"/>
      <c r="V2" s="135"/>
      <c r="W2" s="135"/>
      <c r="X2" s="135" t="s">
        <v>55</v>
      </c>
      <c r="Y2" s="135"/>
      <c r="Z2" s="135"/>
      <c r="AA2" s="135"/>
      <c r="AB2" s="135"/>
      <c r="AC2" s="135"/>
      <c r="AD2" s="135"/>
    </row>
    <row r="3" spans="1:30" s="25" customFormat="1" ht="39.75" customHeight="1">
      <c r="A3" s="134"/>
      <c r="B3" s="134"/>
      <c r="C3" s="117" t="s">
        <v>61</v>
      </c>
      <c r="D3" s="117" t="s">
        <v>62</v>
      </c>
      <c r="E3" s="107" t="s">
        <v>23</v>
      </c>
      <c r="F3" s="118" t="s">
        <v>63</v>
      </c>
      <c r="G3" s="118" t="s">
        <v>64</v>
      </c>
      <c r="H3" s="107" t="s">
        <v>23</v>
      </c>
      <c r="I3" s="107" t="s">
        <v>54</v>
      </c>
      <c r="J3" s="117" t="s">
        <v>61</v>
      </c>
      <c r="K3" s="117" t="s">
        <v>62</v>
      </c>
      <c r="L3" s="107" t="s">
        <v>23</v>
      </c>
      <c r="M3" s="118" t="s">
        <v>63</v>
      </c>
      <c r="N3" s="118" t="s">
        <v>64</v>
      </c>
      <c r="O3" s="107" t="s">
        <v>23</v>
      </c>
      <c r="P3" s="107" t="s">
        <v>54</v>
      </c>
      <c r="Q3" s="117" t="s">
        <v>61</v>
      </c>
      <c r="R3" s="117" t="s">
        <v>62</v>
      </c>
      <c r="S3" s="107" t="s">
        <v>23</v>
      </c>
      <c r="T3" s="118" t="s">
        <v>63</v>
      </c>
      <c r="U3" s="118" t="s">
        <v>64</v>
      </c>
      <c r="V3" s="107" t="s">
        <v>23</v>
      </c>
      <c r="W3" s="107" t="s">
        <v>54</v>
      </c>
      <c r="X3" s="117" t="s">
        <v>61</v>
      </c>
      <c r="Y3" s="117" t="s">
        <v>62</v>
      </c>
      <c r="Z3" s="107" t="s">
        <v>23</v>
      </c>
      <c r="AA3" s="118" t="s">
        <v>63</v>
      </c>
      <c r="AB3" s="118" t="s">
        <v>64</v>
      </c>
      <c r="AC3" s="107" t="s">
        <v>23</v>
      </c>
      <c r="AD3" s="107" t="s">
        <v>54</v>
      </c>
    </row>
    <row r="4" spans="1:30" s="25" customFormat="1" ht="15">
      <c r="A4" s="17">
        <v>1</v>
      </c>
      <c r="B4" s="6" t="s">
        <v>46</v>
      </c>
      <c r="C4" s="12">
        <f>C5+C6+C7+C8+C9</f>
        <v>210.2100083025882</v>
      </c>
      <c r="D4" s="12">
        <f>D5+D6+D7+D8+D9</f>
        <v>267.21847552618425</v>
      </c>
      <c r="E4" s="108">
        <f aca="true" t="shared" si="0" ref="E4:E9">((D4-C4)/C4)*100</f>
        <v>27.119768313568994</v>
      </c>
      <c r="F4" s="12">
        <f>F5+F6+F7+F8+F9</f>
        <v>851.3017886658456</v>
      </c>
      <c r="G4" s="12">
        <f>G5+G6+G7+G8+G9</f>
        <v>777.3051641456864</v>
      </c>
      <c r="H4" s="108">
        <f aca="true" t="shared" si="1" ref="H4:H9">((G4-F4)/F4)*100</f>
        <v>-8.69217303491471</v>
      </c>
      <c r="I4" s="109">
        <f>(G4/G$179)*100</f>
        <v>0.9462429249323414</v>
      </c>
      <c r="J4" s="23">
        <f>J5+J6+J7+J8+J9</f>
        <v>19331</v>
      </c>
      <c r="K4" s="23">
        <f>K5+K6+K7+K8+K9</f>
        <v>22526</v>
      </c>
      <c r="L4" s="108">
        <f aca="true" t="shared" si="2" ref="L4:L9">((K4-J4)/J4)*100</f>
        <v>16.52785681030469</v>
      </c>
      <c r="M4" s="23">
        <f>M5+M6+M7+M8+M9</f>
        <v>68921</v>
      </c>
      <c r="N4" s="23">
        <f>N5+N6+N7+N8+N9</f>
        <v>73394</v>
      </c>
      <c r="O4" s="108">
        <f aca="true" t="shared" si="3" ref="O4:O9">((N4-M4)/M4)*100</f>
        <v>6.490039320381307</v>
      </c>
      <c r="P4" s="109">
        <f>(N4/N$179)*100</f>
        <v>1.04844422584992</v>
      </c>
      <c r="Q4" s="23">
        <f>Q5+Q6+Q7+Q8+Q9</f>
        <v>199302</v>
      </c>
      <c r="R4" s="23">
        <f>R5+R6+R7+R8+R9</f>
        <v>209504</v>
      </c>
      <c r="S4" s="108">
        <f aca="true" t="shared" si="4" ref="S4:S9">((R4-Q4)/Q4)*100</f>
        <v>5.118864838285616</v>
      </c>
      <c r="T4" s="23">
        <f>T5+T6+T7+T8+T9</f>
        <v>760927</v>
      </c>
      <c r="U4" s="23">
        <f>U5+U6+U7+U8+U9</f>
        <v>918659</v>
      </c>
      <c r="V4" s="108">
        <f aca="true" t="shared" si="5" ref="V4:V9">((U4-T4)/T4)*100</f>
        <v>20.7289266907338</v>
      </c>
      <c r="W4" s="109">
        <f>(U4/U$179)*100</f>
        <v>1.4302683034988863</v>
      </c>
      <c r="X4" s="12">
        <f>X5+X6+X7+X8+X9</f>
        <v>21684.97800801</v>
      </c>
      <c r="Y4" s="12">
        <f>Y5+Y6+Y7+Y8+Y9</f>
        <v>16140.506226033001</v>
      </c>
      <c r="Z4" s="108">
        <f aca="true" t="shared" si="6" ref="Z4:Z9">((Y4-X4)/X4)*100</f>
        <v>-25.56826103272496</v>
      </c>
      <c r="AA4" s="12">
        <f>AA5+AA6+AA7+AA8+AA9</f>
        <v>66461.128177964</v>
      </c>
      <c r="AB4" s="12">
        <f>AB5+AB6+AB7+AB8+AB9</f>
        <v>62934.492644982995</v>
      </c>
      <c r="AC4" s="108">
        <f aca="true" t="shared" si="7" ref="AC4:AC9">((AB4-AA4)/AA4)*100</f>
        <v>-5.306313073015668</v>
      </c>
      <c r="AD4" s="109">
        <f>(AB4/AB$179)*100</f>
        <v>4.550204548607491</v>
      </c>
    </row>
    <row r="5" spans="1:30" ht="12.75">
      <c r="A5" s="5"/>
      <c r="B5" s="8" t="s">
        <v>3</v>
      </c>
      <c r="C5" s="113">
        <v>8.953066934989499</v>
      </c>
      <c r="D5" s="113">
        <v>12.0127188657244</v>
      </c>
      <c r="E5" s="110">
        <f t="shared" si="0"/>
        <v>34.17434442243997</v>
      </c>
      <c r="F5" s="113">
        <v>32.322090479499906</v>
      </c>
      <c r="G5" s="113">
        <v>43.059022579000036</v>
      </c>
      <c r="H5" s="110">
        <f t="shared" si="1"/>
        <v>33.218557154618345</v>
      </c>
      <c r="I5" s="111">
        <f>(G5/G$180)*100</f>
        <v>0.49154232036804096</v>
      </c>
      <c r="J5" s="114">
        <v>280</v>
      </c>
      <c r="K5" s="114">
        <v>249</v>
      </c>
      <c r="L5" s="110">
        <f t="shared" si="2"/>
        <v>-11.071428571428571</v>
      </c>
      <c r="M5" s="114">
        <v>990</v>
      </c>
      <c r="N5" s="114">
        <v>1237</v>
      </c>
      <c r="O5" s="110">
        <f t="shared" si="3"/>
        <v>24.949494949494948</v>
      </c>
      <c r="P5" s="111">
        <f>(N5/N$180)*100</f>
        <v>0.38368248335928434</v>
      </c>
      <c r="Q5" s="114">
        <v>0</v>
      </c>
      <c r="R5" s="114">
        <v>0</v>
      </c>
      <c r="S5" s="119" t="s">
        <v>59</v>
      </c>
      <c r="T5" s="114">
        <v>0</v>
      </c>
      <c r="U5" s="114">
        <v>0</v>
      </c>
      <c r="V5" s="119" t="s">
        <v>59</v>
      </c>
      <c r="W5" s="119" t="s">
        <v>59</v>
      </c>
      <c r="X5" s="113">
        <v>14.745300325000022</v>
      </c>
      <c r="Y5" s="113">
        <v>54.87033882099996</v>
      </c>
      <c r="Z5" s="110">
        <f t="shared" si="6"/>
        <v>272.12086299774893</v>
      </c>
      <c r="AA5" s="113">
        <v>64.19326496800004</v>
      </c>
      <c r="AB5" s="113">
        <v>119.47981575199998</v>
      </c>
      <c r="AC5" s="110">
        <f t="shared" si="7"/>
        <v>86.12515785193348</v>
      </c>
      <c r="AD5" s="111">
        <f>(AB5/AB$180)*100</f>
        <v>1.5873569727153438</v>
      </c>
    </row>
    <row r="6" spans="1:30" ht="12.75">
      <c r="A6" s="5"/>
      <c r="B6" s="8" t="s">
        <v>4</v>
      </c>
      <c r="C6" s="113">
        <v>97.107250971599</v>
      </c>
      <c r="D6" s="113">
        <v>135.5516059924593</v>
      </c>
      <c r="E6" s="110">
        <f t="shared" si="0"/>
        <v>39.58958227754189</v>
      </c>
      <c r="F6" s="113">
        <v>321.9125472445333</v>
      </c>
      <c r="G6" s="113">
        <v>426.8742276536857</v>
      </c>
      <c r="H6" s="110">
        <f t="shared" si="1"/>
        <v>32.60565060529335</v>
      </c>
      <c r="I6" s="111">
        <f>(G6/G$181)*100</f>
        <v>2.386570871794005</v>
      </c>
      <c r="J6" s="114">
        <v>18967</v>
      </c>
      <c r="K6" s="114">
        <v>22229</v>
      </c>
      <c r="L6" s="110">
        <f t="shared" si="2"/>
        <v>17.19829176991617</v>
      </c>
      <c r="M6" s="114">
        <v>67597</v>
      </c>
      <c r="N6" s="114">
        <v>71930</v>
      </c>
      <c r="O6" s="110">
        <f t="shared" si="3"/>
        <v>6.410047783185645</v>
      </c>
      <c r="P6" s="111">
        <f>(N6/N$181)*100</f>
        <v>1.078700604420258</v>
      </c>
      <c r="Q6" s="114">
        <v>0</v>
      </c>
      <c r="R6" s="114">
        <v>0</v>
      </c>
      <c r="S6" s="119" t="s">
        <v>59</v>
      </c>
      <c r="T6" s="114">
        <v>0</v>
      </c>
      <c r="U6" s="114">
        <v>0</v>
      </c>
      <c r="V6" s="119" t="s">
        <v>59</v>
      </c>
      <c r="W6" s="119" t="s">
        <v>59</v>
      </c>
      <c r="X6" s="113">
        <v>3443.1538589849997</v>
      </c>
      <c r="Y6" s="113">
        <v>4159.810203412</v>
      </c>
      <c r="Z6" s="110">
        <f t="shared" si="6"/>
        <v>20.8139506329892</v>
      </c>
      <c r="AA6" s="113">
        <v>12368.376457773002</v>
      </c>
      <c r="AB6" s="113">
        <v>14266.061063731</v>
      </c>
      <c r="AC6" s="110">
        <f t="shared" si="7"/>
        <v>15.343037240472931</v>
      </c>
      <c r="AD6" s="111">
        <f>(AB6/AB$181)*100</f>
        <v>2.9193468780565714</v>
      </c>
    </row>
    <row r="7" spans="1:30" ht="12.75">
      <c r="A7" s="5"/>
      <c r="B7" s="8" t="s">
        <v>5</v>
      </c>
      <c r="C7" s="113">
        <v>91.61157496299971</v>
      </c>
      <c r="D7" s="113">
        <v>113.70061489400021</v>
      </c>
      <c r="E7" s="110">
        <f t="shared" si="0"/>
        <v>24.111625566880463</v>
      </c>
      <c r="F7" s="113">
        <v>447.02451735611</v>
      </c>
      <c r="G7" s="113">
        <v>282.8195728520002</v>
      </c>
      <c r="H7" s="110">
        <f t="shared" si="1"/>
        <v>-36.73287216443665</v>
      </c>
      <c r="I7" s="111">
        <f>(G7/G$182)*100</f>
        <v>0.8068263222483545</v>
      </c>
      <c r="J7" s="114">
        <v>4</v>
      </c>
      <c r="K7" s="114">
        <v>6</v>
      </c>
      <c r="L7" s="110">
        <f t="shared" si="2"/>
        <v>50</v>
      </c>
      <c r="M7" s="114">
        <v>22</v>
      </c>
      <c r="N7" s="114">
        <v>21</v>
      </c>
      <c r="O7" s="110">
        <f t="shared" si="3"/>
        <v>-4.545454545454546</v>
      </c>
      <c r="P7" s="111">
        <f>(N7/N$182)*100</f>
        <v>2.8150134048257374</v>
      </c>
      <c r="Q7" s="114">
        <v>59096</v>
      </c>
      <c r="R7" s="114">
        <v>111512</v>
      </c>
      <c r="S7" s="110">
        <f t="shared" si="4"/>
        <v>88.69635846757818</v>
      </c>
      <c r="T7" s="114">
        <v>241967</v>
      </c>
      <c r="U7" s="114">
        <v>500550</v>
      </c>
      <c r="V7" s="110">
        <f t="shared" si="5"/>
        <v>106.86705211867734</v>
      </c>
      <c r="W7" s="111">
        <f>(U7/U$182)*100</f>
        <v>1.408671721768606</v>
      </c>
      <c r="X7" s="113">
        <v>521.1102216</v>
      </c>
      <c r="Y7" s="113">
        <v>828.9585868</v>
      </c>
      <c r="Z7" s="110">
        <f t="shared" si="6"/>
        <v>59.075480088414366</v>
      </c>
      <c r="AA7" s="113">
        <v>2175.4198664</v>
      </c>
      <c r="AB7" s="113">
        <v>2713.7579471999993</v>
      </c>
      <c r="AC7" s="110">
        <f t="shared" si="7"/>
        <v>24.74639903380443</v>
      </c>
      <c r="AD7" s="111">
        <f>(AB7/AB$182)*100</f>
        <v>0.8657651371188487</v>
      </c>
    </row>
    <row r="8" spans="1:30" ht="12.75">
      <c r="A8" s="5"/>
      <c r="B8" s="8" t="s">
        <v>6</v>
      </c>
      <c r="C8" s="113">
        <v>2.0216499470000007</v>
      </c>
      <c r="D8" s="113">
        <v>0.527844133</v>
      </c>
      <c r="E8" s="110">
        <f t="shared" si="0"/>
        <v>-73.89042876669689</v>
      </c>
      <c r="F8" s="113">
        <v>21.819517760999997</v>
      </c>
      <c r="G8" s="113">
        <v>1.7338459940000002</v>
      </c>
      <c r="H8" s="110">
        <f t="shared" si="1"/>
        <v>-92.05369241890827</v>
      </c>
      <c r="I8" s="111">
        <f>(G8/G$183)*100</f>
        <v>0.009178188338144773</v>
      </c>
      <c r="J8" s="114">
        <v>1</v>
      </c>
      <c r="K8" s="114">
        <v>0</v>
      </c>
      <c r="L8" s="110">
        <f t="shared" si="2"/>
        <v>-100</v>
      </c>
      <c r="M8" s="114">
        <v>2</v>
      </c>
      <c r="N8" s="114">
        <v>0</v>
      </c>
      <c r="O8" s="110">
        <f t="shared" si="3"/>
        <v>-100</v>
      </c>
      <c r="P8" s="111">
        <f>(N8/N$183)*100</f>
        <v>0</v>
      </c>
      <c r="Q8" s="114">
        <v>0</v>
      </c>
      <c r="R8" s="114">
        <v>0</v>
      </c>
      <c r="S8" s="119" t="s">
        <v>59</v>
      </c>
      <c r="T8" s="114">
        <v>0</v>
      </c>
      <c r="U8" s="114">
        <v>0</v>
      </c>
      <c r="V8" s="119" t="s">
        <v>59</v>
      </c>
      <c r="W8" s="111">
        <f>(U8/U$183)*100</f>
        <v>0</v>
      </c>
      <c r="X8" s="113">
        <v>0</v>
      </c>
      <c r="Y8" s="113">
        <v>0</v>
      </c>
      <c r="Z8" s="119" t="s">
        <v>59</v>
      </c>
      <c r="AA8" s="113">
        <v>0</v>
      </c>
      <c r="AB8" s="113">
        <v>0</v>
      </c>
      <c r="AC8" s="119" t="s">
        <v>59</v>
      </c>
      <c r="AD8" s="111">
        <f>(AB8/AB$183)*100</f>
        <v>0</v>
      </c>
    </row>
    <row r="9" spans="1:30" ht="12.75">
      <c r="A9" s="5"/>
      <c r="B9" s="26" t="s">
        <v>25</v>
      </c>
      <c r="C9" s="113">
        <v>10.516465485999976</v>
      </c>
      <c r="D9" s="113">
        <v>5.425691641000404</v>
      </c>
      <c r="E9" s="110">
        <f t="shared" si="0"/>
        <v>-48.4076503819335</v>
      </c>
      <c r="F9" s="113">
        <v>28.223115824702372</v>
      </c>
      <c r="G9" s="113">
        <v>22.818495067000384</v>
      </c>
      <c r="H9" s="110">
        <f t="shared" si="1"/>
        <v>-19.149624695128722</v>
      </c>
      <c r="I9" s="111">
        <f>(G9/G$184)*100</f>
        <v>1.4667681812256266</v>
      </c>
      <c r="J9" s="114">
        <v>79</v>
      </c>
      <c r="K9" s="114">
        <v>42</v>
      </c>
      <c r="L9" s="110">
        <f t="shared" si="2"/>
        <v>-46.835443037974684</v>
      </c>
      <c r="M9" s="114">
        <v>310</v>
      </c>
      <c r="N9" s="114">
        <v>206</v>
      </c>
      <c r="O9" s="110">
        <f t="shared" si="3"/>
        <v>-33.5483870967742</v>
      </c>
      <c r="P9" s="111">
        <f>(N9/N$184)*100</f>
        <v>2.5555142041930283</v>
      </c>
      <c r="Q9" s="114">
        <v>140206</v>
      </c>
      <c r="R9" s="114">
        <v>97992</v>
      </c>
      <c r="S9" s="110">
        <f t="shared" si="4"/>
        <v>-30.108554555439852</v>
      </c>
      <c r="T9" s="114">
        <v>518960</v>
      </c>
      <c r="U9" s="114">
        <v>418109</v>
      </c>
      <c r="V9" s="110">
        <f t="shared" si="5"/>
        <v>-19.433289656235548</v>
      </c>
      <c r="W9" s="111">
        <f>(U9/U$184)*100</f>
        <v>1.6218509238047871</v>
      </c>
      <c r="X9" s="113">
        <v>17705.9686271</v>
      </c>
      <c r="Y9" s="113">
        <v>11096.867097</v>
      </c>
      <c r="Z9" s="110">
        <f t="shared" si="6"/>
        <v>-37.32696961850701</v>
      </c>
      <c r="AA9" s="113">
        <v>51853.138588823</v>
      </c>
      <c r="AB9" s="113">
        <v>45835.193818299995</v>
      </c>
      <c r="AC9" s="110">
        <f t="shared" si="7"/>
        <v>-11.605748339060385</v>
      </c>
      <c r="AD9" s="111">
        <f>(AB9/AB$184)*100</f>
        <v>8.611859961343391</v>
      </c>
    </row>
    <row r="10" spans="1:30" ht="12.75">
      <c r="A10" s="5"/>
      <c r="B10" s="26"/>
      <c r="C10" s="113"/>
      <c r="D10" s="113"/>
      <c r="E10" s="110"/>
      <c r="F10" s="113"/>
      <c r="G10" s="113"/>
      <c r="H10" s="110"/>
      <c r="I10" s="111"/>
      <c r="J10" s="114"/>
      <c r="K10" s="114"/>
      <c r="L10" s="110"/>
      <c r="M10" s="114"/>
      <c r="N10" s="114"/>
      <c r="O10" s="110"/>
      <c r="P10" s="111"/>
      <c r="Q10" s="114"/>
      <c r="R10" s="114"/>
      <c r="S10" s="110"/>
      <c r="T10" s="114"/>
      <c r="U10" s="114"/>
      <c r="V10" s="110"/>
      <c r="W10" s="111"/>
      <c r="X10" s="113"/>
      <c r="Y10" s="113"/>
      <c r="Z10" s="110"/>
      <c r="AA10" s="113"/>
      <c r="AB10" s="113"/>
      <c r="AC10" s="110"/>
      <c r="AD10" s="111"/>
    </row>
    <row r="11" spans="1:30" s="25" customFormat="1" ht="15">
      <c r="A11" s="17">
        <v>2</v>
      </c>
      <c r="B11" s="6" t="s">
        <v>22</v>
      </c>
      <c r="C11" s="12">
        <f>C12+C13+C14+C15+C16</f>
        <v>8.460547446</v>
      </c>
      <c r="D11" s="12">
        <f>D12+D13+D14+D15+D16</f>
        <v>6.950921175</v>
      </c>
      <c r="E11" s="108">
        <f aca="true" t="shared" si="8" ref="E11:E16">((D11-C11)/C11)*100</f>
        <v>-17.8431275356032</v>
      </c>
      <c r="F11" s="12">
        <f>F12+F13+F14+F15+F16</f>
        <v>29.053669765</v>
      </c>
      <c r="G11" s="12">
        <f>G12+G13+G14+G15+G16</f>
        <v>29.414196505</v>
      </c>
      <c r="H11" s="108">
        <f aca="true" t="shared" si="9" ref="H11:H16">((G11-F11)/F11)*100</f>
        <v>1.2408991460153362</v>
      </c>
      <c r="I11" s="109">
        <f>(G11/G$179)*100</f>
        <v>0.03580701199382391</v>
      </c>
      <c r="J11" s="23">
        <f>J12+J13+J14+J15+J16</f>
        <v>3748</v>
      </c>
      <c r="K11" s="23">
        <f>K12+K13+K14+K15+K16</f>
        <v>2299</v>
      </c>
      <c r="L11" s="108">
        <f aca="true" t="shared" si="10" ref="L11:L16">((K11-J11)/J11)*100</f>
        <v>-38.66061899679829</v>
      </c>
      <c r="M11" s="23">
        <f>M12+M13+M14+M15+M16</f>
        <v>14146</v>
      </c>
      <c r="N11" s="23">
        <f>N12+N13+N14+N15+N16</f>
        <v>8099</v>
      </c>
      <c r="O11" s="108">
        <f aca="true" t="shared" si="11" ref="O11:O16">((N11-M11)/M11)*100</f>
        <v>-42.747066308497104</v>
      </c>
      <c r="P11" s="109">
        <f>(N11/N$179)*100</f>
        <v>0.1156954217668815</v>
      </c>
      <c r="Q11" s="23">
        <f>Q12+Q13+Q14+Q15+Q16</f>
        <v>5605</v>
      </c>
      <c r="R11" s="23">
        <f>R12+R13+R14+R15+R16</f>
        <v>8735</v>
      </c>
      <c r="S11" s="108">
        <f>((R11-Q11)/Q11)*100</f>
        <v>55.842997323818025</v>
      </c>
      <c r="T11" s="23">
        <f>T12+T13+T14+T15+T16</f>
        <v>39238</v>
      </c>
      <c r="U11" s="23">
        <f>U12+U13+U14+U15+U16</f>
        <v>35400</v>
      </c>
      <c r="V11" s="108">
        <f>((U11-T11)/T11)*100</f>
        <v>-9.781334420714613</v>
      </c>
      <c r="W11" s="109">
        <f>(U11/U$179)*100</f>
        <v>0.05511457237545224</v>
      </c>
      <c r="X11" s="12">
        <f>X12+X13+X14+X15+X16</f>
        <v>3094.6425501</v>
      </c>
      <c r="Y11" s="12">
        <f>Y12+Y13+Y14+Y15+Y16</f>
        <v>2577.9866831</v>
      </c>
      <c r="Z11" s="108">
        <f aca="true" t="shared" si="12" ref="Z11:Z16">((Y11-X11)/X11)*100</f>
        <v>-16.695171045951813</v>
      </c>
      <c r="AA11" s="12">
        <f>AA12+AA13+AA14+AA15+AA16</f>
        <v>13061.622081599995</v>
      </c>
      <c r="AB11" s="12">
        <f>AB12+AB13+AB14+AB15+AB16</f>
        <v>11632.596243299999</v>
      </c>
      <c r="AC11" s="108">
        <f aca="true" t="shared" si="13" ref="AC11:AC16">((AB11-AA11)/AA11)*100</f>
        <v>-10.940646034408513</v>
      </c>
      <c r="AD11" s="109">
        <f>(AB11/AB$179)*100</f>
        <v>0.8410442368537564</v>
      </c>
    </row>
    <row r="12" spans="1:30" ht="12.75">
      <c r="A12" s="5"/>
      <c r="B12" s="8" t="s">
        <v>3</v>
      </c>
      <c r="C12" s="16">
        <v>0.101176754</v>
      </c>
      <c r="D12" s="16">
        <v>0.08184513700000001</v>
      </c>
      <c r="E12" s="110">
        <f t="shared" si="8"/>
        <v>-19.1067772346205</v>
      </c>
      <c r="F12" s="16">
        <v>0.401263554</v>
      </c>
      <c r="G12" s="16">
        <v>1.0820630370000002</v>
      </c>
      <c r="H12" s="110">
        <f t="shared" si="9"/>
        <v>169.66392193196796</v>
      </c>
      <c r="I12" s="111">
        <f>(G12/G$180)*100</f>
        <v>0.012352342067580239</v>
      </c>
      <c r="J12" s="105">
        <v>6</v>
      </c>
      <c r="K12" s="105">
        <v>5</v>
      </c>
      <c r="L12" s="110">
        <f t="shared" si="10"/>
        <v>-16.666666666666664</v>
      </c>
      <c r="M12" s="105">
        <v>494</v>
      </c>
      <c r="N12" s="105">
        <v>23</v>
      </c>
      <c r="O12" s="110">
        <f t="shared" si="11"/>
        <v>-95.34412955465586</v>
      </c>
      <c r="P12" s="111">
        <f>(N12/N$180)*100</f>
        <v>0.00713395078194304</v>
      </c>
      <c r="Q12" s="105">
        <v>0</v>
      </c>
      <c r="R12" s="105">
        <v>0</v>
      </c>
      <c r="S12" s="119" t="s">
        <v>59</v>
      </c>
      <c r="T12" s="105">
        <v>0</v>
      </c>
      <c r="U12" s="105">
        <v>0</v>
      </c>
      <c r="V12" s="119" t="s">
        <v>59</v>
      </c>
      <c r="W12" s="119" t="s">
        <v>59</v>
      </c>
      <c r="X12" s="16">
        <v>2.25691</v>
      </c>
      <c r="Y12" s="16">
        <v>0.3082256</v>
      </c>
      <c r="Z12" s="110">
        <f t="shared" si="12"/>
        <v>-86.34302652742024</v>
      </c>
      <c r="AA12" s="16">
        <v>8.754669999999999</v>
      </c>
      <c r="AB12" s="16">
        <v>11.456290599999999</v>
      </c>
      <c r="AC12" s="110">
        <f t="shared" si="13"/>
        <v>30.859194007312674</v>
      </c>
      <c r="AD12" s="111">
        <f>(AB12/AB$180)*100</f>
        <v>0.152203304390004</v>
      </c>
    </row>
    <row r="13" spans="1:30" ht="12.75">
      <c r="A13" s="5"/>
      <c r="B13" s="8" t="s">
        <v>4</v>
      </c>
      <c r="C13" s="16">
        <v>7.7947149719999995</v>
      </c>
      <c r="D13" s="16">
        <v>6.216371556</v>
      </c>
      <c r="E13" s="110">
        <f t="shared" si="8"/>
        <v>-20.248891995020845</v>
      </c>
      <c r="F13" s="16">
        <v>24.791854984</v>
      </c>
      <c r="G13" s="16">
        <v>23.650388337</v>
      </c>
      <c r="H13" s="110">
        <f t="shared" si="9"/>
        <v>-4.604200241315842</v>
      </c>
      <c r="I13" s="111">
        <f>(G13/G$181)*100</f>
        <v>0.13222472628985268</v>
      </c>
      <c r="J13" s="105">
        <v>3738</v>
      </c>
      <c r="K13" s="105">
        <v>2290</v>
      </c>
      <c r="L13" s="110">
        <f t="shared" si="10"/>
        <v>-38.737292669876936</v>
      </c>
      <c r="M13" s="105">
        <v>13629</v>
      </c>
      <c r="N13" s="105">
        <v>8035</v>
      </c>
      <c r="O13" s="110">
        <f t="shared" si="11"/>
        <v>-41.04483087533935</v>
      </c>
      <c r="P13" s="111">
        <f>(N13/N$181)*100</f>
        <v>0.1204971410609867</v>
      </c>
      <c r="Q13" s="105">
        <v>0</v>
      </c>
      <c r="R13" s="105">
        <v>0</v>
      </c>
      <c r="S13" s="119" t="s">
        <v>59</v>
      </c>
      <c r="T13" s="105">
        <v>0</v>
      </c>
      <c r="U13" s="105">
        <v>0</v>
      </c>
      <c r="V13" s="119" t="s">
        <v>59</v>
      </c>
      <c r="W13" s="119" t="s">
        <v>59</v>
      </c>
      <c r="X13" s="16">
        <v>2648.3392400999996</v>
      </c>
      <c r="Y13" s="16">
        <v>1494.7435411</v>
      </c>
      <c r="Z13" s="110">
        <f t="shared" si="12"/>
        <v>-43.55921180839509</v>
      </c>
      <c r="AA13" s="16">
        <v>10092.031590599994</v>
      </c>
      <c r="AB13" s="16">
        <v>5271.7429021</v>
      </c>
      <c r="AC13" s="110">
        <f t="shared" si="13"/>
        <v>-47.76331351350256</v>
      </c>
      <c r="AD13" s="111">
        <f>(AB13/AB$181)*100</f>
        <v>1.0787873481271617</v>
      </c>
    </row>
    <row r="14" spans="1:30" ht="12.75">
      <c r="A14" s="5"/>
      <c r="B14" s="8" t="s">
        <v>5</v>
      </c>
      <c r="C14" s="16">
        <v>0</v>
      </c>
      <c r="D14" s="16">
        <v>0</v>
      </c>
      <c r="E14" s="119" t="s">
        <v>59</v>
      </c>
      <c r="F14" s="16">
        <v>0.3925</v>
      </c>
      <c r="G14" s="16">
        <v>0</v>
      </c>
      <c r="H14" s="110">
        <f t="shared" si="9"/>
        <v>-100</v>
      </c>
      <c r="I14" s="111">
        <f>(G14/G$182)*100</f>
        <v>0</v>
      </c>
      <c r="J14" s="105">
        <v>0</v>
      </c>
      <c r="K14" s="105">
        <v>0</v>
      </c>
      <c r="L14" s="119" t="s">
        <v>59</v>
      </c>
      <c r="M14" s="105">
        <v>0</v>
      </c>
      <c r="N14" s="105">
        <v>0</v>
      </c>
      <c r="O14" s="119" t="s">
        <v>59</v>
      </c>
      <c r="P14" s="111">
        <f>(N14/N$182)*100</f>
        <v>0</v>
      </c>
      <c r="Q14" s="105">
        <v>0</v>
      </c>
      <c r="R14" s="105">
        <v>0</v>
      </c>
      <c r="S14" s="119" t="s">
        <v>59</v>
      </c>
      <c r="T14" s="105">
        <v>0</v>
      </c>
      <c r="U14" s="105">
        <v>0</v>
      </c>
      <c r="V14" s="119" t="s">
        <v>59</v>
      </c>
      <c r="W14" s="111">
        <f>(U14/U$182)*100</f>
        <v>0</v>
      </c>
      <c r="X14" s="16">
        <v>0</v>
      </c>
      <c r="Y14" s="16">
        <v>0</v>
      </c>
      <c r="Z14" s="119" t="s">
        <v>59</v>
      </c>
      <c r="AA14" s="16">
        <v>0</v>
      </c>
      <c r="AB14" s="16">
        <v>0</v>
      </c>
      <c r="AC14" s="119" t="s">
        <v>59</v>
      </c>
      <c r="AD14" s="111">
        <f>(AB14/AB$182)*100</f>
        <v>0</v>
      </c>
    </row>
    <row r="15" spans="1:30" ht="12.75">
      <c r="A15" s="5"/>
      <c r="B15" s="8" t="s">
        <v>6</v>
      </c>
      <c r="C15" s="16">
        <v>0</v>
      </c>
      <c r="D15" s="16">
        <v>0</v>
      </c>
      <c r="E15" s="119" t="s">
        <v>59</v>
      </c>
      <c r="F15" s="16">
        <v>0</v>
      </c>
      <c r="G15" s="16">
        <v>0</v>
      </c>
      <c r="H15" s="119" t="s">
        <v>59</v>
      </c>
      <c r="I15" s="111">
        <f>(G15/G$183)*100</f>
        <v>0</v>
      </c>
      <c r="J15" s="105">
        <v>0</v>
      </c>
      <c r="K15" s="105">
        <v>0</v>
      </c>
      <c r="L15" s="119" t="s">
        <v>59</v>
      </c>
      <c r="M15" s="105">
        <v>0</v>
      </c>
      <c r="N15" s="105">
        <v>0</v>
      </c>
      <c r="O15" s="119" t="s">
        <v>59</v>
      </c>
      <c r="P15" s="111">
        <f>(N15/N$183)*100</f>
        <v>0</v>
      </c>
      <c r="Q15" s="105">
        <v>0</v>
      </c>
      <c r="R15" s="105">
        <v>0</v>
      </c>
      <c r="S15" s="119" t="s">
        <v>59</v>
      </c>
      <c r="T15" s="105">
        <v>0</v>
      </c>
      <c r="U15" s="105">
        <v>0</v>
      </c>
      <c r="V15" s="119" t="s">
        <v>59</v>
      </c>
      <c r="W15" s="111">
        <f>(U15/U$183)*100</f>
        <v>0</v>
      </c>
      <c r="X15" s="16">
        <v>0</v>
      </c>
      <c r="Y15" s="16">
        <v>0</v>
      </c>
      <c r="Z15" s="119" t="s">
        <v>59</v>
      </c>
      <c r="AA15" s="16">
        <v>0</v>
      </c>
      <c r="AB15" s="16">
        <v>0</v>
      </c>
      <c r="AC15" s="119" t="s">
        <v>59</v>
      </c>
      <c r="AD15" s="111">
        <f>(AB15/AB$183)*100</f>
        <v>0</v>
      </c>
    </row>
    <row r="16" spans="1:30" ht="12.75">
      <c r="A16" s="5"/>
      <c r="B16" s="26" t="s">
        <v>25</v>
      </c>
      <c r="C16" s="16">
        <v>0.5646557200000003</v>
      </c>
      <c r="D16" s="16">
        <v>0.6527044820000001</v>
      </c>
      <c r="E16" s="110">
        <f t="shared" si="8"/>
        <v>15.593353415422717</v>
      </c>
      <c r="F16" s="16">
        <v>3.468051227</v>
      </c>
      <c r="G16" s="16">
        <v>4.6817451310000004</v>
      </c>
      <c r="H16" s="110">
        <f t="shared" si="9"/>
        <v>34.99642377110712</v>
      </c>
      <c r="I16" s="111">
        <f>(G16/G$184)*100</f>
        <v>0.300941616464872</v>
      </c>
      <c r="J16" s="105">
        <v>4</v>
      </c>
      <c r="K16" s="105">
        <v>4</v>
      </c>
      <c r="L16" s="110">
        <f t="shared" si="10"/>
        <v>0</v>
      </c>
      <c r="M16" s="105">
        <v>23</v>
      </c>
      <c r="N16" s="105">
        <v>41</v>
      </c>
      <c r="O16" s="110">
        <f t="shared" si="11"/>
        <v>78.26086956521739</v>
      </c>
      <c r="P16" s="111">
        <f>(N16/N$184)*100</f>
        <v>0.5086217590869619</v>
      </c>
      <c r="Q16" s="105">
        <v>5605</v>
      </c>
      <c r="R16" s="105">
        <v>8735</v>
      </c>
      <c r="S16" s="110">
        <f>((R16-Q16)/Q16)*100</f>
        <v>55.842997323818025</v>
      </c>
      <c r="T16" s="105">
        <v>39238</v>
      </c>
      <c r="U16" s="105">
        <v>35400</v>
      </c>
      <c r="V16" s="110">
        <f>((U16-T16)/T16)*100</f>
        <v>-9.781334420714613</v>
      </c>
      <c r="W16" s="111">
        <f>(U16/U$184)*100</f>
        <v>0.13731711755233555</v>
      </c>
      <c r="X16" s="16">
        <v>444.0464</v>
      </c>
      <c r="Y16" s="16">
        <v>1082.9349164</v>
      </c>
      <c r="Z16" s="110">
        <f t="shared" si="12"/>
        <v>143.87877402001234</v>
      </c>
      <c r="AA16" s="16">
        <v>2960.835821</v>
      </c>
      <c r="AB16" s="16">
        <v>6349.3970506</v>
      </c>
      <c r="AC16" s="110">
        <f t="shared" si="13"/>
        <v>114.44610354840744</v>
      </c>
      <c r="AD16" s="111">
        <f>(AB16/AB$184)*100</f>
        <v>1.1929723359629947</v>
      </c>
    </row>
    <row r="17" spans="1:30" ht="12.75">
      <c r="A17" s="5"/>
      <c r="B17" s="26"/>
      <c r="C17" s="16"/>
      <c r="D17" s="16"/>
      <c r="E17" s="110"/>
      <c r="F17" s="16"/>
      <c r="G17" s="16"/>
      <c r="H17" s="110"/>
      <c r="I17" s="111"/>
      <c r="J17" s="105"/>
      <c r="K17" s="105"/>
      <c r="L17" s="110"/>
      <c r="M17" s="105"/>
      <c r="N17" s="105"/>
      <c r="O17" s="110"/>
      <c r="P17" s="111"/>
      <c r="Q17" s="105"/>
      <c r="R17" s="105"/>
      <c r="S17" s="110"/>
      <c r="T17" s="105"/>
      <c r="U17" s="105"/>
      <c r="V17" s="110"/>
      <c r="W17" s="111"/>
      <c r="X17" s="16"/>
      <c r="Y17" s="16"/>
      <c r="Z17" s="110"/>
      <c r="AA17" s="16"/>
      <c r="AB17" s="16"/>
      <c r="AC17" s="110"/>
      <c r="AD17" s="111"/>
    </row>
    <row r="18" spans="1:30" s="25" customFormat="1" ht="15">
      <c r="A18" s="17">
        <v>3</v>
      </c>
      <c r="B18" s="6" t="s">
        <v>30</v>
      </c>
      <c r="C18" s="12">
        <f>C19+C20+C21+C22+C23</f>
        <v>15.13136395643007</v>
      </c>
      <c r="D18" s="12">
        <f>D19+D20+D21+D22+D23</f>
        <v>11.281346778507896</v>
      </c>
      <c r="E18" s="108">
        <f aca="true" t="shared" si="14" ref="E18:E23">((D18-C18)/C18)*100</f>
        <v>-25.443953294680423</v>
      </c>
      <c r="F18" s="12">
        <f>F19+F20+F21+F22+F23</f>
        <v>67.62271133720262</v>
      </c>
      <c r="G18" s="12">
        <f>G19+G20+G21+G22+G23</f>
        <v>53.18617202128216</v>
      </c>
      <c r="H18" s="108">
        <f aca="true" t="shared" si="15" ref="H18:H23">((G18-F18)/F18)*100</f>
        <v>-21.348654956959997</v>
      </c>
      <c r="I18" s="109">
        <f>(G18/G$179)*100</f>
        <v>0.06474553534542085</v>
      </c>
      <c r="J18" s="23">
        <f>J19+J20+J21+J22+J23</f>
        <v>2448</v>
      </c>
      <c r="K18" s="23">
        <f>K19+K20+K21+K22+K23</f>
        <v>1594</v>
      </c>
      <c r="L18" s="108">
        <f aca="true" t="shared" si="16" ref="L18:L23">((K18-J18)/J18)*100</f>
        <v>-34.885620915032675</v>
      </c>
      <c r="M18" s="23">
        <f>M19+M20+M21+M22+M23</f>
        <v>8261</v>
      </c>
      <c r="N18" s="23">
        <f>N19+N20+N21+N22+N23</f>
        <v>5297</v>
      </c>
      <c r="O18" s="108">
        <f aca="true" t="shared" si="17" ref="O18:O23">((N18-M18)/M18)*100</f>
        <v>-35.87943348262922</v>
      </c>
      <c r="P18" s="109">
        <f>(N18/N$179)*100</f>
        <v>0.075668434263387</v>
      </c>
      <c r="Q18" s="23">
        <f>Q19+Q20+Q21+Q22+Q23</f>
        <v>29062</v>
      </c>
      <c r="R18" s="23">
        <f>R19+R20+R21+R22+R23</f>
        <v>31914</v>
      </c>
      <c r="S18" s="108">
        <f aca="true" t="shared" si="18" ref="S18:S23">((R18-Q18)/Q18)*100</f>
        <v>9.81350216777923</v>
      </c>
      <c r="T18" s="23">
        <f>T19+T20+T21+T22+T23</f>
        <v>230835</v>
      </c>
      <c r="U18" s="23">
        <f>U19+U20+U21+U22+U23</f>
        <v>134395</v>
      </c>
      <c r="V18" s="108">
        <f aca="true" t="shared" si="19" ref="V18:V23">((U18-T18)/T18)*100</f>
        <v>-41.778759720146425</v>
      </c>
      <c r="W18" s="109">
        <f>(U18/U$179)*100</f>
        <v>0.20924076142369782</v>
      </c>
      <c r="X18" s="12">
        <f>X19+X20+X21+X22+X23</f>
        <v>1029.8717676538633</v>
      </c>
      <c r="Y18" s="12">
        <f>Y19+Y20+Y21+Y22+Y23</f>
        <v>717.3292322025472</v>
      </c>
      <c r="Z18" s="108">
        <f aca="true" t="shared" si="20" ref="Z18:Z23">((Y18-X18)/X18)*100</f>
        <v>-30.347713692872162</v>
      </c>
      <c r="AA18" s="12">
        <f>AA19+AA20+AA21+AA22+AA23</f>
        <v>4742.882948559355</v>
      </c>
      <c r="AB18" s="12">
        <f>AB19+AB20+AB21+AB22+AB23</f>
        <v>2358.4288111170517</v>
      </c>
      <c r="AC18" s="108">
        <f aca="true" t="shared" si="21" ref="AC18:AC23">((AB18-AA18)/AA18)*100</f>
        <v>-50.27436188714247</v>
      </c>
      <c r="AD18" s="109">
        <f>(AB18/AB$179)*100</f>
        <v>0.1705159293878449</v>
      </c>
    </row>
    <row r="19" spans="1:30" ht="12.75">
      <c r="A19" s="5"/>
      <c r="B19" s="8" t="s">
        <v>3</v>
      </c>
      <c r="C19" s="16">
        <v>0.4623405</v>
      </c>
      <c r="D19" s="16">
        <v>0.3654282999999998</v>
      </c>
      <c r="E19" s="110">
        <f t="shared" si="14"/>
        <v>-20.961217976794195</v>
      </c>
      <c r="F19" s="16">
        <v>1.9503759999999999</v>
      </c>
      <c r="G19" s="16">
        <v>3.2463306</v>
      </c>
      <c r="H19" s="110">
        <f t="shared" si="15"/>
        <v>66.44639802786745</v>
      </c>
      <c r="I19" s="111">
        <f>(G19/G$180)*100</f>
        <v>0.03705864137715018</v>
      </c>
      <c r="J19" s="105">
        <v>14</v>
      </c>
      <c r="K19" s="105">
        <v>11</v>
      </c>
      <c r="L19" s="110">
        <f t="shared" si="16"/>
        <v>-21.428571428571427</v>
      </c>
      <c r="M19" s="105">
        <v>122</v>
      </c>
      <c r="N19" s="105">
        <v>65</v>
      </c>
      <c r="O19" s="110">
        <f t="shared" si="17"/>
        <v>-46.72131147540984</v>
      </c>
      <c r="P19" s="111">
        <f>(N19/N$180)*100</f>
        <v>0.020161165253317286</v>
      </c>
      <c r="Q19" s="105">
        <v>0</v>
      </c>
      <c r="R19" s="105">
        <v>0</v>
      </c>
      <c r="S19" s="119" t="s">
        <v>59</v>
      </c>
      <c r="T19" s="105">
        <v>0</v>
      </c>
      <c r="U19" s="105">
        <v>0</v>
      </c>
      <c r="V19" s="119" t="s">
        <v>59</v>
      </c>
      <c r="W19" s="119" t="s">
        <v>59</v>
      </c>
      <c r="X19" s="16">
        <v>0.04248750000000001</v>
      </c>
      <c r="Y19" s="16">
        <v>1.07375</v>
      </c>
      <c r="Z19" s="110">
        <f t="shared" si="20"/>
        <v>2427.213886437187</v>
      </c>
      <c r="AA19" s="16">
        <v>1.3509476</v>
      </c>
      <c r="AB19" s="16">
        <v>1.6665883</v>
      </c>
      <c r="AC19" s="110">
        <f t="shared" si="21"/>
        <v>23.364392519739468</v>
      </c>
      <c r="AD19" s="111">
        <f>(AB19/AB$180)*100</f>
        <v>0.02214156878298106</v>
      </c>
    </row>
    <row r="20" spans="1:30" ht="12.75">
      <c r="A20" s="5"/>
      <c r="B20" s="8" t="s">
        <v>4</v>
      </c>
      <c r="C20" s="16">
        <v>12.329430300000002</v>
      </c>
      <c r="D20" s="16">
        <v>9.7476917</v>
      </c>
      <c r="E20" s="110">
        <f t="shared" si="14"/>
        <v>-20.93964228014656</v>
      </c>
      <c r="F20" s="16">
        <v>42.654200700000004</v>
      </c>
      <c r="G20" s="16">
        <v>29.5945165</v>
      </c>
      <c r="H20" s="110">
        <f t="shared" si="15"/>
        <v>-30.61758041570804</v>
      </c>
      <c r="I20" s="111">
        <f>(G20/G$181)*100</f>
        <v>0.16545719199760933</v>
      </c>
      <c r="J20" s="105">
        <v>2430</v>
      </c>
      <c r="K20" s="105">
        <v>1582</v>
      </c>
      <c r="L20" s="110">
        <f t="shared" si="16"/>
        <v>-34.89711934156379</v>
      </c>
      <c r="M20" s="105">
        <v>8097</v>
      </c>
      <c r="N20" s="105">
        <v>5222</v>
      </c>
      <c r="O20" s="110">
        <f t="shared" si="17"/>
        <v>-35.50697789304681</v>
      </c>
      <c r="P20" s="111">
        <f>(N20/N$181)*100</f>
        <v>0.07831189429004014</v>
      </c>
      <c r="Q20" s="105">
        <v>0</v>
      </c>
      <c r="R20" s="105">
        <v>0</v>
      </c>
      <c r="S20" s="119" t="s">
        <v>59</v>
      </c>
      <c r="T20" s="105">
        <v>0</v>
      </c>
      <c r="U20" s="105">
        <v>0</v>
      </c>
      <c r="V20" s="119" t="s">
        <v>59</v>
      </c>
      <c r="W20" s="119" t="s">
        <v>59</v>
      </c>
      <c r="X20" s="16">
        <v>482.8874877</v>
      </c>
      <c r="Y20" s="16">
        <v>287.13594350000005</v>
      </c>
      <c r="Z20" s="110">
        <f t="shared" si="20"/>
        <v>-40.53771306694389</v>
      </c>
      <c r="AA20" s="16">
        <v>1562.5484278000001</v>
      </c>
      <c r="AB20" s="16">
        <v>901.2464194</v>
      </c>
      <c r="AC20" s="110">
        <f t="shared" si="21"/>
        <v>-42.322016817813726</v>
      </c>
      <c r="AD20" s="111">
        <f>(AB20/AB$181)*100</f>
        <v>0.18442728578556603</v>
      </c>
    </row>
    <row r="21" spans="1:30" ht="12.75">
      <c r="A21" s="5"/>
      <c r="B21" s="8" t="s">
        <v>5</v>
      </c>
      <c r="C21" s="16">
        <v>0.30130263262767293</v>
      </c>
      <c r="D21" s="16">
        <v>0.13433050400000002</v>
      </c>
      <c r="E21" s="110">
        <f t="shared" si="14"/>
        <v>-55.416750650833</v>
      </c>
      <c r="F21" s="16">
        <v>1.5618096088764168</v>
      </c>
      <c r="G21" s="16">
        <v>0.815857601026409</v>
      </c>
      <c r="H21" s="110">
        <f t="shared" si="15"/>
        <v>-47.762032171556044</v>
      </c>
      <c r="I21" s="111">
        <f>(G21/G$182)*100</f>
        <v>0.002327474654871106</v>
      </c>
      <c r="J21" s="105">
        <v>0</v>
      </c>
      <c r="K21" s="105">
        <v>0</v>
      </c>
      <c r="L21" s="119" t="s">
        <v>59</v>
      </c>
      <c r="M21" s="105">
        <v>2</v>
      </c>
      <c r="N21" s="105">
        <v>0</v>
      </c>
      <c r="O21" s="110">
        <f t="shared" si="17"/>
        <v>-100</v>
      </c>
      <c r="P21" s="111">
        <f>(N21/N$182)*100</f>
        <v>0</v>
      </c>
      <c r="Q21" s="105">
        <v>361</v>
      </c>
      <c r="R21" s="105">
        <v>183</v>
      </c>
      <c r="S21" s="110">
        <f t="shared" si="18"/>
        <v>-49.307479224376735</v>
      </c>
      <c r="T21" s="105">
        <v>1782</v>
      </c>
      <c r="U21" s="105">
        <v>1142</v>
      </c>
      <c r="V21" s="110">
        <f t="shared" si="19"/>
        <v>-35.91470258136925</v>
      </c>
      <c r="W21" s="111">
        <f>(U21/U$182)*100</f>
        <v>0.00321387095446958</v>
      </c>
      <c r="X21" s="16">
        <v>12.7325767</v>
      </c>
      <c r="Y21" s="16">
        <v>-1.8339193</v>
      </c>
      <c r="Z21" s="110">
        <f t="shared" si="20"/>
        <v>-114.40336346059475</v>
      </c>
      <c r="AA21" s="16">
        <v>66.3380066</v>
      </c>
      <c r="AB21" s="16">
        <v>10.6114551</v>
      </c>
      <c r="AC21" s="110">
        <f t="shared" si="21"/>
        <v>-84.00395844876051</v>
      </c>
      <c r="AD21" s="111">
        <f>(AB21/AB$182)*100</f>
        <v>0.003385352731683751</v>
      </c>
    </row>
    <row r="22" spans="1:30" ht="12.75">
      <c r="A22" s="5"/>
      <c r="B22" s="8" t="s">
        <v>6</v>
      </c>
      <c r="C22" s="16">
        <v>0.20350762499999997</v>
      </c>
      <c r="D22" s="16">
        <v>0.1809179</v>
      </c>
      <c r="E22" s="110">
        <f t="shared" si="14"/>
        <v>-11.100186049539904</v>
      </c>
      <c r="F22" s="16">
        <v>0.971362525</v>
      </c>
      <c r="G22" s="16">
        <v>0.4638394</v>
      </c>
      <c r="H22" s="110">
        <f t="shared" si="15"/>
        <v>-52.24857990069155</v>
      </c>
      <c r="I22" s="111">
        <f>(G22/G$183)*100</f>
        <v>0.002455353812613226</v>
      </c>
      <c r="J22" s="105">
        <v>0</v>
      </c>
      <c r="K22" s="105">
        <v>0</v>
      </c>
      <c r="L22" s="119" t="s">
        <v>59</v>
      </c>
      <c r="M22" s="105">
        <v>0</v>
      </c>
      <c r="N22" s="105">
        <v>0</v>
      </c>
      <c r="O22" s="119" t="s">
        <v>59</v>
      </c>
      <c r="P22" s="111">
        <f>(N22/N$183)*100</f>
        <v>0</v>
      </c>
      <c r="Q22" s="105">
        <v>0</v>
      </c>
      <c r="R22" s="105">
        <v>0</v>
      </c>
      <c r="S22" s="119" t="s">
        <v>59</v>
      </c>
      <c r="T22" s="105">
        <v>0</v>
      </c>
      <c r="U22" s="105">
        <v>0</v>
      </c>
      <c r="V22" s="119" t="s">
        <v>59</v>
      </c>
      <c r="W22" s="111">
        <f>(U22/U$183)*100</f>
        <v>0</v>
      </c>
      <c r="X22" s="16">
        <v>-0.0665</v>
      </c>
      <c r="Y22" s="16">
        <v>-0.0075</v>
      </c>
      <c r="Z22" s="110">
        <f t="shared" si="20"/>
        <v>-88.72180451127821</v>
      </c>
      <c r="AA22" s="16">
        <v>-0.433</v>
      </c>
      <c r="AB22" s="16">
        <v>-0.13149999999999998</v>
      </c>
      <c r="AC22" s="110">
        <f t="shared" si="21"/>
        <v>-69.63048498845265</v>
      </c>
      <c r="AD22" s="111">
        <f>(AB22/AB$183)*100</f>
        <v>-0.0003189570846328359</v>
      </c>
    </row>
    <row r="23" spans="1:30" ht="12.75">
      <c r="A23" s="5"/>
      <c r="B23" s="26" t="s">
        <v>25</v>
      </c>
      <c r="C23" s="16">
        <v>1.8347828988023955</v>
      </c>
      <c r="D23" s="16">
        <v>0.852978374507896</v>
      </c>
      <c r="E23" s="110">
        <f t="shared" si="14"/>
        <v>-53.51066466421426</v>
      </c>
      <c r="F23" s="16">
        <v>20.484962503326205</v>
      </c>
      <c r="G23" s="16">
        <v>19.06562792025576</v>
      </c>
      <c r="H23" s="110">
        <f t="shared" si="15"/>
        <v>-6.928665760750027</v>
      </c>
      <c r="I23" s="111">
        <f>(G23/G$184)*100</f>
        <v>1.2255346510103657</v>
      </c>
      <c r="J23" s="105">
        <v>4</v>
      </c>
      <c r="K23" s="105">
        <v>1</v>
      </c>
      <c r="L23" s="110">
        <f t="shared" si="16"/>
        <v>-75</v>
      </c>
      <c r="M23" s="105">
        <v>40</v>
      </c>
      <c r="N23" s="105">
        <v>10</v>
      </c>
      <c r="O23" s="110">
        <f t="shared" si="17"/>
        <v>-75</v>
      </c>
      <c r="P23" s="111">
        <f>(N23/N$184)*100</f>
        <v>0.12405408758218582</v>
      </c>
      <c r="Q23" s="105">
        <v>28701</v>
      </c>
      <c r="R23" s="105">
        <v>31731</v>
      </c>
      <c r="S23" s="110">
        <f t="shared" si="18"/>
        <v>10.557123445176126</v>
      </c>
      <c r="T23" s="105">
        <v>229053</v>
      </c>
      <c r="U23" s="105">
        <v>133253</v>
      </c>
      <c r="V23" s="110">
        <f t="shared" si="19"/>
        <v>-41.824381256739706</v>
      </c>
      <c r="W23" s="111">
        <f>(U23/U$184)*100</f>
        <v>0.5168903351751799</v>
      </c>
      <c r="X23" s="16">
        <v>534.2757157538633</v>
      </c>
      <c r="Y23" s="16">
        <v>430.9609580025471</v>
      </c>
      <c r="Z23" s="110">
        <f t="shared" si="20"/>
        <v>-19.33734862074707</v>
      </c>
      <c r="AA23" s="16">
        <v>3113.078566559355</v>
      </c>
      <c r="AB23" s="16">
        <v>1445.0358483170514</v>
      </c>
      <c r="AC23" s="110">
        <f t="shared" si="21"/>
        <v>-53.581773880055394</v>
      </c>
      <c r="AD23" s="111">
        <f>(AB23/AB$184)*100</f>
        <v>0.27150417240864755</v>
      </c>
    </row>
    <row r="24" spans="1:30" ht="12.75">
      <c r="A24" s="5"/>
      <c r="B24" s="26"/>
      <c r="C24" s="16"/>
      <c r="D24" s="16"/>
      <c r="E24" s="110"/>
      <c r="F24" s="16"/>
      <c r="G24" s="16"/>
      <c r="H24" s="110"/>
      <c r="I24" s="111"/>
      <c r="J24" s="105"/>
      <c r="K24" s="105"/>
      <c r="L24" s="110"/>
      <c r="M24" s="105"/>
      <c r="N24" s="105"/>
      <c r="O24" s="110"/>
      <c r="P24" s="111"/>
      <c r="Q24" s="105"/>
      <c r="R24" s="105"/>
      <c r="S24" s="110"/>
      <c r="T24" s="105"/>
      <c r="U24" s="105"/>
      <c r="V24" s="110"/>
      <c r="W24" s="111"/>
      <c r="X24" s="16"/>
      <c r="Y24" s="16"/>
      <c r="Z24" s="110"/>
      <c r="AA24" s="16"/>
      <c r="AB24" s="16"/>
      <c r="AC24" s="110"/>
      <c r="AD24" s="111"/>
    </row>
    <row r="25" spans="1:30" s="25" customFormat="1" ht="15">
      <c r="A25" s="17">
        <v>4</v>
      </c>
      <c r="B25" s="6" t="s">
        <v>31</v>
      </c>
      <c r="C25" s="12">
        <f>C26+C27+C28+C29+C30</f>
        <v>294.6692452339352</v>
      </c>
      <c r="D25" s="12">
        <f>D26+D27+D28+D29+D30</f>
        <v>339.77921890877894</v>
      </c>
      <c r="E25" s="108">
        <f aca="true" t="shared" si="22" ref="E25:E30">((D25-C25)/C25)*100</f>
        <v>15.308680632426142</v>
      </c>
      <c r="F25" s="12">
        <f>F26+F27+F28+F29+F30</f>
        <v>1015.0599002865215</v>
      </c>
      <c r="G25" s="12">
        <f>G26+G27+G28+G29+G30</f>
        <v>1353.5276881778402</v>
      </c>
      <c r="H25" s="108">
        <f aca="true" t="shared" si="23" ref="H25:H30">((G25-F25)/F25)*100</f>
        <v>33.34461225350142</v>
      </c>
      <c r="I25" s="109">
        <f>(G25/G$179)*100</f>
        <v>1.647700359801369</v>
      </c>
      <c r="J25" s="23">
        <f>J26+J27+J28+J29+J30</f>
        <v>19582</v>
      </c>
      <c r="K25" s="23">
        <f>K26+K27+K28+K29+K30</f>
        <v>23388</v>
      </c>
      <c r="L25" s="108">
        <f aca="true" t="shared" si="24" ref="L25:L30">((K25-J25)/J25)*100</f>
        <v>19.436216933918903</v>
      </c>
      <c r="M25" s="23">
        <f>M26+M27+M28+M29+M30</f>
        <v>78787</v>
      </c>
      <c r="N25" s="23">
        <f>N26+N27+N28+N29+N30</f>
        <v>82128</v>
      </c>
      <c r="O25" s="108">
        <f aca="true" t="shared" si="25" ref="O25:O30">((N25-M25)/M25)*100</f>
        <v>4.240547298412175</v>
      </c>
      <c r="P25" s="109">
        <f>(N25/N$179)*100</f>
        <v>1.1732107172330466</v>
      </c>
      <c r="Q25" s="23">
        <f>Q26+Q27+Q28+Q29+Q30</f>
        <v>3245431</v>
      </c>
      <c r="R25" s="23">
        <f>R26+R27+R28+R29+R30</f>
        <v>2262849</v>
      </c>
      <c r="S25" s="108">
        <f aca="true" t="shared" si="26" ref="S25:S30">((R25-Q25)/Q25)*100</f>
        <v>-30.27585550270519</v>
      </c>
      <c r="T25" s="23">
        <f>T26+T27+T28+T29+T30</f>
        <v>10705590</v>
      </c>
      <c r="U25" s="23">
        <f>U26+U27+U28+U29+U30</f>
        <v>9731353</v>
      </c>
      <c r="V25" s="108">
        <f aca="true" t="shared" si="27" ref="V25:V30">((U25-T25)/T25)*100</f>
        <v>-9.100264441287214</v>
      </c>
      <c r="W25" s="109">
        <f>(U25/U$179)*100</f>
        <v>15.150829356767634</v>
      </c>
      <c r="X25" s="12">
        <f>X26+X27+X28+X29+X30</f>
        <v>19018.587846457547</v>
      </c>
      <c r="Y25" s="12">
        <f>Y26+Y27+Y28+Y29+Y30</f>
        <v>21859.057128569002</v>
      </c>
      <c r="Z25" s="108">
        <f aca="true" t="shared" si="28" ref="Z25:Z30">((Y25-X25)/X25)*100</f>
        <v>14.935227079125795</v>
      </c>
      <c r="AA25" s="12">
        <f>AA26+AA27+AA28+AA29+AA30</f>
        <v>67288.32182406117</v>
      </c>
      <c r="AB25" s="12">
        <f>AB26+AB27+AB28+AB29+AB30</f>
        <v>78179.01391785812</v>
      </c>
      <c r="AC25" s="108">
        <f aca="true" t="shared" si="29" ref="AC25:AC30">((AB25-AA25)/AA25)*100</f>
        <v>16.18511473992893</v>
      </c>
      <c r="AD25" s="109">
        <f>(AB25/AB$179)*100</f>
        <v>5.652393302689863</v>
      </c>
    </row>
    <row r="26" spans="1:30" ht="12.75">
      <c r="A26" s="5"/>
      <c r="B26" s="8" t="s">
        <v>3</v>
      </c>
      <c r="C26" s="16">
        <v>6.801790959999997</v>
      </c>
      <c r="D26" s="16">
        <v>5.7250514969649995</v>
      </c>
      <c r="E26" s="110">
        <f t="shared" si="22"/>
        <v>-15.830234556855572</v>
      </c>
      <c r="F26" s="16">
        <v>21.139427752499973</v>
      </c>
      <c r="G26" s="16">
        <v>21.26032559110251</v>
      </c>
      <c r="H26" s="110">
        <f t="shared" si="23"/>
        <v>0.5719068653040542</v>
      </c>
      <c r="I26" s="111">
        <f>(G26/G$180)*100</f>
        <v>0.24269825804005188</v>
      </c>
      <c r="J26" s="105">
        <v>252</v>
      </c>
      <c r="K26" s="105">
        <v>35</v>
      </c>
      <c r="L26" s="110">
        <f t="shared" si="24"/>
        <v>-86.11111111111111</v>
      </c>
      <c r="M26" s="105">
        <v>861</v>
      </c>
      <c r="N26" s="105">
        <v>183</v>
      </c>
      <c r="O26" s="110">
        <f t="shared" si="25"/>
        <v>-78.74564459930313</v>
      </c>
      <c r="P26" s="111">
        <f>(N26/N$180)*100</f>
        <v>0.05676143448241636</v>
      </c>
      <c r="Q26" s="105">
        <v>0</v>
      </c>
      <c r="R26" s="105">
        <v>0</v>
      </c>
      <c r="S26" s="119" t="s">
        <v>59</v>
      </c>
      <c r="T26" s="105">
        <v>0</v>
      </c>
      <c r="U26" s="105">
        <v>0</v>
      </c>
      <c r="V26" s="119" t="s">
        <v>59</v>
      </c>
      <c r="W26" s="119" t="s">
        <v>59</v>
      </c>
      <c r="X26" s="16">
        <v>3.9972683</v>
      </c>
      <c r="Y26" s="16">
        <v>3.3305856</v>
      </c>
      <c r="Z26" s="110">
        <f t="shared" si="28"/>
        <v>-16.678457635680846</v>
      </c>
      <c r="AA26" s="16">
        <v>14.7042779</v>
      </c>
      <c r="AB26" s="16">
        <v>17.4729385</v>
      </c>
      <c r="AC26" s="110">
        <f t="shared" si="29"/>
        <v>18.828946370770115</v>
      </c>
      <c r="AD26" s="111">
        <f>(AB26/AB$180)*100</f>
        <v>0.2321378769061009</v>
      </c>
    </row>
    <row r="27" spans="1:30" ht="12.75">
      <c r="A27" s="5"/>
      <c r="B27" s="8" t="s">
        <v>4</v>
      </c>
      <c r="C27" s="16">
        <v>98.74328143393515</v>
      </c>
      <c r="D27" s="16">
        <v>138.54113898881397</v>
      </c>
      <c r="E27" s="110">
        <f t="shared" si="22"/>
        <v>40.304370056311974</v>
      </c>
      <c r="F27" s="16">
        <v>380.1109533244515</v>
      </c>
      <c r="G27" s="16">
        <v>468.96295283647095</v>
      </c>
      <c r="H27" s="110">
        <f t="shared" si="23"/>
        <v>23.37527996363157</v>
      </c>
      <c r="I27" s="111">
        <f>(G27/G$181)*100</f>
        <v>2.621880757106803</v>
      </c>
      <c r="J27" s="105">
        <v>19321</v>
      </c>
      <c r="K27" s="105">
        <v>23336</v>
      </c>
      <c r="L27" s="110">
        <f t="shared" si="24"/>
        <v>20.780497903835204</v>
      </c>
      <c r="M27" s="105">
        <v>77902</v>
      </c>
      <c r="N27" s="105">
        <v>81906</v>
      </c>
      <c r="O27" s="110">
        <f t="shared" si="25"/>
        <v>5.139791019486021</v>
      </c>
      <c r="P27" s="111">
        <f>(N27/N$181)*100</f>
        <v>1.228306015649182</v>
      </c>
      <c r="Q27" s="105">
        <v>0</v>
      </c>
      <c r="R27" s="105">
        <v>0</v>
      </c>
      <c r="S27" s="119" t="s">
        <v>59</v>
      </c>
      <c r="T27" s="105">
        <v>0</v>
      </c>
      <c r="U27" s="105">
        <v>0</v>
      </c>
      <c r="V27" s="119" t="s">
        <v>59</v>
      </c>
      <c r="W27" s="119" t="s">
        <v>59</v>
      </c>
      <c r="X27" s="16">
        <v>1799.2564289059999</v>
      </c>
      <c r="Y27" s="16">
        <v>2036.15747799</v>
      </c>
      <c r="Z27" s="110">
        <f t="shared" si="28"/>
        <v>13.166608454362605</v>
      </c>
      <c r="AA27" s="16">
        <v>6895.185758859001</v>
      </c>
      <c r="AB27" s="16">
        <v>7099.325829465</v>
      </c>
      <c r="AC27" s="110">
        <f t="shared" si="29"/>
        <v>2.9606174183736576</v>
      </c>
      <c r="AD27" s="111">
        <f>(AB27/AB$181)*100</f>
        <v>1.4527762501483865</v>
      </c>
    </row>
    <row r="28" spans="1:30" ht="12.75">
      <c r="A28" s="5"/>
      <c r="B28" s="8" t="s">
        <v>5</v>
      </c>
      <c r="C28" s="16">
        <v>171.37133397900004</v>
      </c>
      <c r="D28" s="16">
        <v>172.201880405</v>
      </c>
      <c r="E28" s="110">
        <f t="shared" si="22"/>
        <v>0.4846472316669549</v>
      </c>
      <c r="F28" s="16">
        <v>528.20321365357</v>
      </c>
      <c r="G28" s="16">
        <v>792.3776516602667</v>
      </c>
      <c r="H28" s="110">
        <f t="shared" si="23"/>
        <v>50.01378847724306</v>
      </c>
      <c r="I28" s="111">
        <f>(G28/G$182)*100</f>
        <v>2.260491167828023</v>
      </c>
      <c r="J28" s="105">
        <v>7</v>
      </c>
      <c r="K28" s="105">
        <v>7</v>
      </c>
      <c r="L28" s="110">
        <f t="shared" si="24"/>
        <v>0</v>
      </c>
      <c r="M28" s="105">
        <v>14</v>
      </c>
      <c r="N28" s="105">
        <v>20</v>
      </c>
      <c r="O28" s="110">
        <f t="shared" si="25"/>
        <v>42.857142857142854</v>
      </c>
      <c r="P28" s="111">
        <f>(N28/N$182)*100</f>
        <v>2.680965147453083</v>
      </c>
      <c r="Q28" s="105">
        <v>2413604</v>
      </c>
      <c r="R28" s="105">
        <v>2045195</v>
      </c>
      <c r="S28" s="110">
        <f t="shared" si="26"/>
        <v>-15.263854385392136</v>
      </c>
      <c r="T28" s="105">
        <v>8248689</v>
      </c>
      <c r="U28" s="105">
        <v>8800665</v>
      </c>
      <c r="V28" s="110">
        <f t="shared" si="27"/>
        <v>6.69168155085008</v>
      </c>
      <c r="W28" s="111">
        <f>(U28/U$182)*100</f>
        <v>24.767251859472</v>
      </c>
      <c r="X28" s="16">
        <v>11491.768429080646</v>
      </c>
      <c r="Y28" s="16">
        <v>12014.1137681</v>
      </c>
      <c r="Z28" s="110">
        <f t="shared" si="28"/>
        <v>4.54538691971486</v>
      </c>
      <c r="AA28" s="16">
        <v>35972.90975796911</v>
      </c>
      <c r="AB28" s="16">
        <v>50285.497991375</v>
      </c>
      <c r="AC28" s="110">
        <f t="shared" si="29"/>
        <v>39.78712961976954</v>
      </c>
      <c r="AD28" s="111">
        <f>(AB28/AB$182)*100</f>
        <v>16.042488648816796</v>
      </c>
    </row>
    <row r="29" spans="1:30" ht="12.75">
      <c r="A29" s="5"/>
      <c r="B29" s="8" t="s">
        <v>6</v>
      </c>
      <c r="C29" s="16">
        <v>0.060525147000000015</v>
      </c>
      <c r="D29" s="16">
        <v>-7.18E-06</v>
      </c>
      <c r="E29" s="110">
        <f t="shared" si="22"/>
        <v>-100.01186283777221</v>
      </c>
      <c r="F29" s="16">
        <v>0.7330413709999999</v>
      </c>
      <c r="G29" s="16">
        <v>-1.0266E-05</v>
      </c>
      <c r="H29" s="110">
        <f t="shared" si="23"/>
        <v>-100.00140046665933</v>
      </c>
      <c r="I29" s="111">
        <f>(G29/G$183)*100</f>
        <v>-5.4343512518098664E-08</v>
      </c>
      <c r="J29" s="105">
        <v>0</v>
      </c>
      <c r="K29" s="105">
        <v>0</v>
      </c>
      <c r="L29" s="119" t="s">
        <v>59</v>
      </c>
      <c r="M29" s="105">
        <v>0</v>
      </c>
      <c r="N29" s="105">
        <v>0</v>
      </c>
      <c r="O29" s="119" t="s">
        <v>59</v>
      </c>
      <c r="P29" s="111">
        <f>(N29/N$183)*100</f>
        <v>0</v>
      </c>
      <c r="Q29" s="105">
        <v>4627</v>
      </c>
      <c r="R29" s="105">
        <v>0</v>
      </c>
      <c r="S29" s="110">
        <f t="shared" si="26"/>
        <v>-100</v>
      </c>
      <c r="T29" s="105">
        <v>63223</v>
      </c>
      <c r="U29" s="105">
        <v>0</v>
      </c>
      <c r="V29" s="110">
        <f t="shared" si="27"/>
        <v>-100</v>
      </c>
      <c r="W29" s="111">
        <f>(U29/U$183)*100</f>
        <v>0</v>
      </c>
      <c r="X29" s="16">
        <v>13.4373</v>
      </c>
      <c r="Y29" s="16">
        <v>0</v>
      </c>
      <c r="Z29" s="110">
        <f t="shared" si="28"/>
        <v>-100</v>
      </c>
      <c r="AA29" s="16">
        <v>186.0838</v>
      </c>
      <c r="AB29" s="16">
        <v>0</v>
      </c>
      <c r="AC29" s="110">
        <f t="shared" si="29"/>
        <v>-100</v>
      </c>
      <c r="AD29" s="111">
        <f>(AB29/AB$183)*100</f>
        <v>0</v>
      </c>
    </row>
    <row r="30" spans="1:30" ht="12.75">
      <c r="A30" s="5"/>
      <c r="B30" s="26" t="s">
        <v>25</v>
      </c>
      <c r="C30" s="16">
        <v>17.692313714</v>
      </c>
      <c r="D30" s="16">
        <v>23.311155197999998</v>
      </c>
      <c r="E30" s="110">
        <f t="shared" si="22"/>
        <v>31.75865844812476</v>
      </c>
      <c r="F30" s="16">
        <v>84.87326418500001</v>
      </c>
      <c r="G30" s="16">
        <v>70.92676835599994</v>
      </c>
      <c r="H30" s="110">
        <f t="shared" si="23"/>
        <v>-16.43214263398731</v>
      </c>
      <c r="I30" s="111">
        <f>(G30/G$184)*100</f>
        <v>4.559158117845897</v>
      </c>
      <c r="J30" s="105">
        <v>2</v>
      </c>
      <c r="K30" s="105">
        <v>10</v>
      </c>
      <c r="L30" s="110">
        <f t="shared" si="24"/>
        <v>400</v>
      </c>
      <c r="M30" s="105">
        <v>10</v>
      </c>
      <c r="N30" s="105">
        <v>19</v>
      </c>
      <c r="O30" s="110">
        <f t="shared" si="25"/>
        <v>90</v>
      </c>
      <c r="P30" s="111">
        <f>(N30/N$184)*100</f>
        <v>0.2357027664061531</v>
      </c>
      <c r="Q30" s="105">
        <v>827200</v>
      </c>
      <c r="R30" s="105">
        <v>217654</v>
      </c>
      <c r="S30" s="110">
        <f t="shared" si="26"/>
        <v>-73.68786266924565</v>
      </c>
      <c r="T30" s="105">
        <v>2393678</v>
      </c>
      <c r="U30" s="105">
        <v>930688</v>
      </c>
      <c r="V30" s="110">
        <f t="shared" si="27"/>
        <v>-61.118914072820154</v>
      </c>
      <c r="W30" s="111">
        <f>(U30/U$184)*100</f>
        <v>3.610152358772545</v>
      </c>
      <c r="X30" s="16">
        <v>5710.1284201708995</v>
      </c>
      <c r="Y30" s="16">
        <v>7805.455296879001</v>
      </c>
      <c r="Z30" s="110">
        <f t="shared" si="28"/>
        <v>36.694916865729446</v>
      </c>
      <c r="AA30" s="16">
        <v>24219.43822933306</v>
      </c>
      <c r="AB30" s="16">
        <v>20776.717158518113</v>
      </c>
      <c r="AC30" s="110">
        <f t="shared" si="29"/>
        <v>-14.21470241471307</v>
      </c>
      <c r="AD30" s="111">
        <f>(AB30/AB$184)*100</f>
        <v>3.9036854373278764</v>
      </c>
    </row>
    <row r="31" spans="1:30" ht="12.75">
      <c r="A31" s="5"/>
      <c r="B31" s="26"/>
      <c r="C31" s="16"/>
      <c r="D31" s="16"/>
      <c r="E31" s="110"/>
      <c r="F31" s="16"/>
      <c r="G31" s="16"/>
      <c r="H31" s="110"/>
      <c r="I31" s="111"/>
      <c r="J31" s="105"/>
      <c r="K31" s="105"/>
      <c r="L31" s="110"/>
      <c r="M31" s="105"/>
      <c r="N31" s="105"/>
      <c r="O31" s="110"/>
      <c r="P31" s="111"/>
      <c r="Q31" s="105"/>
      <c r="R31" s="105"/>
      <c r="S31" s="110"/>
      <c r="T31" s="105"/>
      <c r="U31" s="105"/>
      <c r="V31" s="110"/>
      <c r="W31" s="111"/>
      <c r="X31" s="16"/>
      <c r="Y31" s="16"/>
      <c r="Z31" s="110"/>
      <c r="AA31" s="16"/>
      <c r="AB31" s="16"/>
      <c r="AC31" s="110"/>
      <c r="AD31" s="111"/>
    </row>
    <row r="32" spans="1:30" s="25" customFormat="1" ht="15">
      <c r="A32" s="17">
        <v>5</v>
      </c>
      <c r="B32" s="6" t="s">
        <v>14</v>
      </c>
      <c r="C32" s="12">
        <f>C33+C34+C35+C36+C37</f>
        <v>73.23762147642587</v>
      </c>
      <c r="D32" s="12">
        <f>D33+D34+D35+D36+D37</f>
        <v>74.07695150981861</v>
      </c>
      <c r="E32" s="108">
        <f>((D32-C32)/C32)*100</f>
        <v>1.1460367178403104</v>
      </c>
      <c r="F32" s="12">
        <f>F33+F34+F35+F36+F37</f>
        <v>247.60323387991897</v>
      </c>
      <c r="G32" s="12">
        <f>G33+G34+G35+G36+G37</f>
        <v>265.88679308805075</v>
      </c>
      <c r="H32" s="108">
        <f>((G32-F32)/F32)*100</f>
        <v>7.384216644358861</v>
      </c>
      <c r="I32" s="109">
        <f>(G32/G$179)*100</f>
        <v>0.32367403228182146</v>
      </c>
      <c r="J32" s="23">
        <f>J33+J34+J35+J36+J37</f>
        <v>12232</v>
      </c>
      <c r="K32" s="23">
        <f>K33+K34+K35+K36+K37</f>
        <v>19983</v>
      </c>
      <c r="L32" s="108">
        <f>((K32-J32)/J32)*100</f>
        <v>63.36657946370177</v>
      </c>
      <c r="M32" s="23">
        <f>M33+M34+M35+M36+M37</f>
        <v>39634</v>
      </c>
      <c r="N32" s="23">
        <f>N33+N34+N35+N36+N37</f>
        <v>82705</v>
      </c>
      <c r="O32" s="108">
        <f>((N32-M32)/M32)*100</f>
        <v>108.67184740374427</v>
      </c>
      <c r="P32" s="109">
        <f>(N32/N$179)*100</f>
        <v>1.181453248207178</v>
      </c>
      <c r="Q32" s="23">
        <f>Q33+Q34+Q35+Q36+Q37</f>
        <v>7074</v>
      </c>
      <c r="R32" s="23">
        <f>R33+R34+R35+R36+R37</f>
        <v>5264</v>
      </c>
      <c r="S32" s="108">
        <f>((R32-Q32)/Q32)*100</f>
        <v>-25.586655357647725</v>
      </c>
      <c r="T32" s="23">
        <f>T33+T34+T35+T36+T37</f>
        <v>18633</v>
      </c>
      <c r="U32" s="23">
        <f>U33+U34+U35+U36+U37</f>
        <v>28961</v>
      </c>
      <c r="V32" s="108">
        <f>((U32-T32)/T32)*100</f>
        <v>55.4285407610154</v>
      </c>
      <c r="W32" s="109">
        <f>(U32/U$179)*100</f>
        <v>0.04508963645665176</v>
      </c>
      <c r="X32" s="12">
        <f>X33+X34+X35+X36+X37</f>
        <v>2188.486520323</v>
      </c>
      <c r="Y32" s="12">
        <f>Y33+Y34+Y35+Y36+Y37</f>
        <v>2412.8781459</v>
      </c>
      <c r="Z32" s="108">
        <f>((Y32-X32)/X32)*100</f>
        <v>10.253278852450135</v>
      </c>
      <c r="AA32" s="12">
        <f>AA33+AA34+AA35+AA36+AA37</f>
        <v>7665.268340273</v>
      </c>
      <c r="AB32" s="12">
        <f>AB33+AB34+AB35+AB36+AB37</f>
        <v>9282.564271836</v>
      </c>
      <c r="AC32" s="108">
        <f>((AB32-AA32)/AA32)*100</f>
        <v>21.099012582061796</v>
      </c>
      <c r="AD32" s="109">
        <f>(AB32/AB$179)*100</f>
        <v>0.6711354044071512</v>
      </c>
    </row>
    <row r="33" spans="1:30" ht="12.75">
      <c r="A33" s="5"/>
      <c r="B33" s="8" t="s">
        <v>3</v>
      </c>
      <c r="C33" s="16">
        <v>1.8610371999999995</v>
      </c>
      <c r="D33" s="16">
        <v>1.8135376999999995</v>
      </c>
      <c r="E33" s="110">
        <f>((D33-C33)/C33)*100</f>
        <v>-2.552313301421382</v>
      </c>
      <c r="F33" s="16">
        <v>10.527545</v>
      </c>
      <c r="G33" s="16">
        <v>12.819989740000004</v>
      </c>
      <c r="H33" s="110">
        <f>((G33-F33)/F33)*100</f>
        <v>21.77568217471409</v>
      </c>
      <c r="I33" s="111">
        <f>(G33/G$180)*100</f>
        <v>0.14634720266426499</v>
      </c>
      <c r="J33" s="105">
        <v>26</v>
      </c>
      <c r="K33" s="105">
        <v>41</v>
      </c>
      <c r="L33" s="110">
        <f>((K33-J33)/J33)*100</f>
        <v>57.692307692307686</v>
      </c>
      <c r="M33" s="105">
        <v>90</v>
      </c>
      <c r="N33" s="105">
        <v>5069</v>
      </c>
      <c r="O33" s="110">
        <f>((N33-M33)/M33)*100</f>
        <v>5532.222222222223</v>
      </c>
      <c r="P33" s="111">
        <f>(N33/N$180)*100</f>
        <v>1.5722607179856205</v>
      </c>
      <c r="Q33" s="105">
        <v>0</v>
      </c>
      <c r="R33" s="105">
        <v>0</v>
      </c>
      <c r="S33" s="119" t="s">
        <v>59</v>
      </c>
      <c r="T33" s="105">
        <v>0</v>
      </c>
      <c r="U33" s="105">
        <v>0</v>
      </c>
      <c r="V33" s="119" t="s">
        <v>59</v>
      </c>
      <c r="W33" s="119" t="s">
        <v>59</v>
      </c>
      <c r="X33" s="16">
        <v>11.076296499999998</v>
      </c>
      <c r="Y33" s="16">
        <v>10.5122847</v>
      </c>
      <c r="Z33" s="110">
        <f>((Y33-X33)/X33)*100</f>
        <v>-5.092061231838619</v>
      </c>
      <c r="AA33" s="16">
        <v>87.1834938</v>
      </c>
      <c r="AB33" s="16">
        <v>83.1354386</v>
      </c>
      <c r="AC33" s="110">
        <f>((AB33-AA33)/AA33)*100</f>
        <v>-4.643144044314491</v>
      </c>
      <c r="AD33" s="111">
        <f>(AB33/AB$180)*100</f>
        <v>1.1045013528927323</v>
      </c>
    </row>
    <row r="34" spans="1:30" ht="12.75">
      <c r="A34" s="5"/>
      <c r="B34" s="8" t="s">
        <v>4</v>
      </c>
      <c r="C34" s="16">
        <v>47.02536665742585</v>
      </c>
      <c r="D34" s="16">
        <v>50.21352779381866</v>
      </c>
      <c r="E34" s="110">
        <f>((D34-C34)/C34)*100</f>
        <v>6.779662473698898</v>
      </c>
      <c r="F34" s="16">
        <v>148.96611993591884</v>
      </c>
      <c r="G34" s="16">
        <v>170.99815476005082</v>
      </c>
      <c r="H34" s="110">
        <f>((G34-F34)/F34)*100</f>
        <v>14.789963539098396</v>
      </c>
      <c r="I34" s="111">
        <f>(G34/G$181)*100</f>
        <v>0.9560174609837144</v>
      </c>
      <c r="J34" s="105">
        <v>12205</v>
      </c>
      <c r="K34" s="105">
        <v>19942</v>
      </c>
      <c r="L34" s="110">
        <f>((K34-J34)/J34)*100</f>
        <v>63.39205243752561</v>
      </c>
      <c r="M34" s="105">
        <v>39543</v>
      </c>
      <c r="N34" s="105">
        <v>77634</v>
      </c>
      <c r="O34" s="110">
        <f>((N34-M34)/M34)*100</f>
        <v>96.32804794780365</v>
      </c>
      <c r="P34" s="111">
        <f>(N34/N$181)*100</f>
        <v>1.1642408275206773</v>
      </c>
      <c r="Q34" s="105">
        <v>0</v>
      </c>
      <c r="R34" s="105">
        <v>0</v>
      </c>
      <c r="S34" s="119" t="s">
        <v>59</v>
      </c>
      <c r="T34" s="105">
        <v>0</v>
      </c>
      <c r="U34" s="105">
        <v>0</v>
      </c>
      <c r="V34" s="119" t="s">
        <v>59</v>
      </c>
      <c r="W34" s="119" t="s">
        <v>59</v>
      </c>
      <c r="X34" s="16">
        <v>770.1966980999999</v>
      </c>
      <c r="Y34" s="16">
        <v>1193.3918947000002</v>
      </c>
      <c r="Z34" s="110">
        <f>((Y34-X34)/X34)*100</f>
        <v>54.94637897617343</v>
      </c>
      <c r="AA34" s="16">
        <v>2499.9411113999995</v>
      </c>
      <c r="AB34" s="16">
        <v>4554.7846998</v>
      </c>
      <c r="AC34" s="110">
        <f>((AB34-AA34)/AA34)*100</f>
        <v>82.19567969140128</v>
      </c>
      <c r="AD34" s="111">
        <f>(AB34/AB$181)*100</f>
        <v>0.9320720298461562</v>
      </c>
    </row>
    <row r="35" spans="1:30" ht="12.75">
      <c r="A35" s="5"/>
      <c r="B35" s="8" t="s">
        <v>5</v>
      </c>
      <c r="C35" s="16">
        <v>24.35121761900002</v>
      </c>
      <c r="D35" s="16">
        <v>22.04988601599995</v>
      </c>
      <c r="E35" s="110">
        <f>((D35-C35)/C35)*100</f>
        <v>-9.4505812358412</v>
      </c>
      <c r="F35" s="16">
        <v>88.10956894400013</v>
      </c>
      <c r="G35" s="16">
        <v>82.06864858799992</v>
      </c>
      <c r="H35" s="110">
        <f>((G35-F35)/F35)*100</f>
        <v>-6.856145624591179</v>
      </c>
      <c r="I35" s="111">
        <f>(G35/G$182)*100</f>
        <v>0.2341250474442907</v>
      </c>
      <c r="J35" s="105">
        <v>1</v>
      </c>
      <c r="K35" s="105">
        <v>0</v>
      </c>
      <c r="L35" s="110">
        <f>((K35-J35)/J35)*100</f>
        <v>-100</v>
      </c>
      <c r="M35" s="105">
        <v>1</v>
      </c>
      <c r="N35" s="105">
        <v>2</v>
      </c>
      <c r="O35" s="110">
        <f>((N35-M35)/M35)*100</f>
        <v>100</v>
      </c>
      <c r="P35" s="111">
        <f>(N35/N$182)*100</f>
        <v>0.2680965147453083</v>
      </c>
      <c r="Q35" s="105">
        <v>7074</v>
      </c>
      <c r="R35" s="105">
        <v>5264</v>
      </c>
      <c r="S35" s="110">
        <f>((R35-Q35)/Q35)*100</f>
        <v>-25.586655357647725</v>
      </c>
      <c r="T35" s="105">
        <v>18633</v>
      </c>
      <c r="U35" s="105">
        <v>28961</v>
      </c>
      <c r="V35" s="110">
        <f>((U35-T35)/T35)*100</f>
        <v>55.4285407610154</v>
      </c>
      <c r="W35" s="111">
        <f>(U35/U$182)*100</f>
        <v>0.08150342969561603</v>
      </c>
      <c r="X35" s="16">
        <v>1407.213525723</v>
      </c>
      <c r="Y35" s="16">
        <v>1208.9739665000002</v>
      </c>
      <c r="Z35" s="110">
        <f>((Y35-X35)/X35)*100</f>
        <v>-14.08738301610255</v>
      </c>
      <c r="AA35" s="16">
        <v>5078.143735073</v>
      </c>
      <c r="AB35" s="16">
        <v>4644.644133436</v>
      </c>
      <c r="AC35" s="110">
        <f>((AB35-AA35)/AA35)*100</f>
        <v>-8.536576045356242</v>
      </c>
      <c r="AD35" s="111">
        <f>(AB35/AB$182)*100</f>
        <v>1.4817721562829276</v>
      </c>
    </row>
    <row r="36" spans="1:30" ht="12.75">
      <c r="A36" s="5"/>
      <c r="B36" s="8" t="s">
        <v>6</v>
      </c>
      <c r="C36" s="16">
        <v>0</v>
      </c>
      <c r="D36" s="16">
        <v>0</v>
      </c>
      <c r="E36" s="119" t="s">
        <v>59</v>
      </c>
      <c r="F36" s="16">
        <v>0</v>
      </c>
      <c r="G36" s="16">
        <v>0</v>
      </c>
      <c r="H36" s="119" t="s">
        <v>59</v>
      </c>
      <c r="I36" s="111">
        <f>(G36/G$183)*100</f>
        <v>0</v>
      </c>
      <c r="J36" s="105">
        <v>0</v>
      </c>
      <c r="K36" s="105">
        <v>0</v>
      </c>
      <c r="L36" s="119" t="s">
        <v>59</v>
      </c>
      <c r="M36" s="105">
        <v>0</v>
      </c>
      <c r="N36" s="105">
        <v>0</v>
      </c>
      <c r="O36" s="119" t="s">
        <v>59</v>
      </c>
      <c r="P36" s="111">
        <f>(N36/N$183)*100</f>
        <v>0</v>
      </c>
      <c r="Q36" s="105">
        <v>0</v>
      </c>
      <c r="R36" s="105">
        <v>0</v>
      </c>
      <c r="S36" s="119" t="s">
        <v>59</v>
      </c>
      <c r="T36" s="105">
        <v>0</v>
      </c>
      <c r="U36" s="105">
        <v>0</v>
      </c>
      <c r="V36" s="119" t="s">
        <v>59</v>
      </c>
      <c r="W36" s="111">
        <f>(U36/U$183)*100</f>
        <v>0</v>
      </c>
      <c r="X36" s="16">
        <v>0</v>
      </c>
      <c r="Y36" s="16">
        <v>0</v>
      </c>
      <c r="Z36" s="119" t="s">
        <v>59</v>
      </c>
      <c r="AA36" s="16">
        <v>0</v>
      </c>
      <c r="AB36" s="16">
        <v>0</v>
      </c>
      <c r="AC36" s="119" t="s">
        <v>59</v>
      </c>
      <c r="AD36" s="111">
        <f>(AB36/AB$183)*100</f>
        <v>0</v>
      </c>
    </row>
    <row r="37" spans="1:30" ht="12.75">
      <c r="A37" s="5"/>
      <c r="B37" s="26" t="s">
        <v>25</v>
      </c>
      <c r="C37" s="16">
        <v>0</v>
      </c>
      <c r="D37" s="16">
        <v>0</v>
      </c>
      <c r="E37" s="119" t="s">
        <v>59</v>
      </c>
      <c r="F37" s="16">
        <v>0</v>
      </c>
      <c r="G37" s="16">
        <v>0</v>
      </c>
      <c r="H37" s="119" t="s">
        <v>59</v>
      </c>
      <c r="I37" s="111">
        <f>(G37/G$184)*100</f>
        <v>0</v>
      </c>
      <c r="J37" s="105">
        <v>0</v>
      </c>
      <c r="K37" s="105">
        <v>0</v>
      </c>
      <c r="L37" s="119" t="s">
        <v>59</v>
      </c>
      <c r="M37" s="105">
        <v>0</v>
      </c>
      <c r="N37" s="105">
        <v>0</v>
      </c>
      <c r="O37" s="119" t="s">
        <v>59</v>
      </c>
      <c r="P37" s="111">
        <f>(N37/N$184)*100</f>
        <v>0</v>
      </c>
      <c r="Q37" s="105">
        <v>0</v>
      </c>
      <c r="R37" s="105">
        <v>0</v>
      </c>
      <c r="S37" s="119" t="s">
        <v>59</v>
      </c>
      <c r="T37" s="105">
        <v>0</v>
      </c>
      <c r="U37" s="105">
        <v>0</v>
      </c>
      <c r="V37" s="119" t="s">
        <v>59</v>
      </c>
      <c r="W37" s="111">
        <f>(U37/U$184)*100</f>
        <v>0</v>
      </c>
      <c r="X37" s="16">
        <v>0</v>
      </c>
      <c r="Y37" s="16">
        <v>0</v>
      </c>
      <c r="Z37" s="119" t="s">
        <v>59</v>
      </c>
      <c r="AA37" s="16">
        <v>0</v>
      </c>
      <c r="AB37" s="16">
        <v>0</v>
      </c>
      <c r="AC37" s="119" t="s">
        <v>59</v>
      </c>
      <c r="AD37" s="111">
        <f>(AB37/AB$184)*100</f>
        <v>0</v>
      </c>
    </row>
    <row r="38" spans="1:30" ht="12.75">
      <c r="A38" s="5"/>
      <c r="B38" s="26"/>
      <c r="C38" s="16"/>
      <c r="D38" s="16"/>
      <c r="E38" s="110"/>
      <c r="F38" s="16"/>
      <c r="G38" s="16"/>
      <c r="H38" s="110"/>
      <c r="I38" s="111"/>
      <c r="J38" s="105"/>
      <c r="K38" s="105"/>
      <c r="L38" s="110"/>
      <c r="M38" s="105"/>
      <c r="N38" s="105"/>
      <c r="O38" s="110"/>
      <c r="P38" s="111"/>
      <c r="Q38" s="105"/>
      <c r="R38" s="105"/>
      <c r="S38" s="110"/>
      <c r="T38" s="105"/>
      <c r="U38" s="105"/>
      <c r="V38" s="110"/>
      <c r="W38" s="111"/>
      <c r="X38" s="16"/>
      <c r="Y38" s="16"/>
      <c r="Z38" s="110"/>
      <c r="AA38" s="16"/>
      <c r="AB38" s="16"/>
      <c r="AC38" s="110"/>
      <c r="AD38" s="111"/>
    </row>
    <row r="39" spans="1:30" s="25" customFormat="1" ht="15">
      <c r="A39" s="17">
        <v>6</v>
      </c>
      <c r="B39" s="6" t="s">
        <v>18</v>
      </c>
      <c r="C39" s="12">
        <f>C40+C41+C42+C43+C44</f>
        <v>120.80628777600025</v>
      </c>
      <c r="D39" s="12">
        <f>D40+D41+D42+D43+D44</f>
        <v>91.96001857099984</v>
      </c>
      <c r="E39" s="108">
        <f aca="true" t="shared" si="30" ref="E39:E44">((D39-C39)/C39)*100</f>
        <v>-23.878119041690397</v>
      </c>
      <c r="F39" s="12">
        <f>F40+F41+F42+F43+F44</f>
        <v>401.0936334946272</v>
      </c>
      <c r="G39" s="12">
        <f>G40+G41+G42+G43+G44</f>
        <v>517.9493132980001</v>
      </c>
      <c r="H39" s="108">
        <f aca="true" t="shared" si="31" ref="H39:H44">((G39-F39)/F39)*100</f>
        <v>29.13426443228204</v>
      </c>
      <c r="I39" s="109">
        <f>(G39/G$179)*100</f>
        <v>0.6305192552277181</v>
      </c>
      <c r="J39" s="23">
        <f>J40+J41+J42+J43+J44</f>
        <v>7991</v>
      </c>
      <c r="K39" s="23">
        <f>K40+K41+K42+K43+K44</f>
        <v>11249</v>
      </c>
      <c r="L39" s="108">
        <f aca="true" t="shared" si="32" ref="L39:L44">((K39-J39)/J39)*100</f>
        <v>40.770867225628834</v>
      </c>
      <c r="M39" s="23">
        <f>M40+M41+M42+M43+M44</f>
        <v>25272</v>
      </c>
      <c r="N39" s="23">
        <f>N40+N41+N42+N43+N44</f>
        <v>35087</v>
      </c>
      <c r="O39" s="108">
        <f aca="true" t="shared" si="33" ref="O39:O44">((N39-M39)/M39)*100</f>
        <v>38.83744855967078</v>
      </c>
      <c r="P39" s="109">
        <f>(N39/N$179)*100</f>
        <v>0.5012230230318029</v>
      </c>
      <c r="Q39" s="23">
        <f>Q40+Q41+Q42+Q43+Q44</f>
        <v>8749</v>
      </c>
      <c r="R39" s="23">
        <f>R40+R41+R42+R43+R44</f>
        <v>33277</v>
      </c>
      <c r="S39" s="108">
        <f aca="true" t="shared" si="34" ref="S39:S44">((R39-Q39)/Q39)*100</f>
        <v>280.3520402331695</v>
      </c>
      <c r="T39" s="23">
        <f>T40+T41+T42+T43+T44</f>
        <v>1775116</v>
      </c>
      <c r="U39" s="23">
        <f>U40+U41+U42+U43+U44</f>
        <v>2480500</v>
      </c>
      <c r="V39" s="108">
        <f aca="true" t="shared" si="35" ref="V39:V44">((U39-T39)/T39)*100</f>
        <v>39.737346742410075</v>
      </c>
      <c r="W39" s="109">
        <f>(U39/U$179)*100</f>
        <v>3.8619123383420697</v>
      </c>
      <c r="X39" s="12">
        <f>X40+X41+X42+X43+X44</f>
        <v>1497.8221673999942</v>
      </c>
      <c r="Y39" s="12">
        <f>Y40+Y41+Y42+Y43+Y44</f>
        <v>2440.9718665759938</v>
      </c>
      <c r="Z39" s="108">
        <f aca="true" t="shared" si="36" ref="Z39:Z44">((Y39-X39)/X39)*100</f>
        <v>62.96806922100592</v>
      </c>
      <c r="AA39" s="12">
        <f>AA40+AA41+AA42+AA43+AA44</f>
        <v>40132.600613318995</v>
      </c>
      <c r="AB39" s="12">
        <f>AB40+AB41+AB42+AB43+AB44</f>
        <v>55505.638258151994</v>
      </c>
      <c r="AC39" s="108">
        <f aca="true" t="shared" si="37" ref="AC39:AC44">((AB39-AA39)/AA39)*100</f>
        <v>38.30561042618075</v>
      </c>
      <c r="AD39" s="109">
        <f>(AB39/AB$179)*100</f>
        <v>4.013093568582838</v>
      </c>
    </row>
    <row r="40" spans="1:30" ht="12.75">
      <c r="A40" s="5"/>
      <c r="B40" s="8" t="s">
        <v>3</v>
      </c>
      <c r="C40" s="16">
        <v>1.6358104</v>
      </c>
      <c r="D40" s="16">
        <v>10.936473576000001</v>
      </c>
      <c r="E40" s="110">
        <f t="shared" si="30"/>
        <v>568.566086632045</v>
      </c>
      <c r="F40" s="16">
        <v>4.149311619000001</v>
      </c>
      <c r="G40" s="16">
        <v>27.819386052</v>
      </c>
      <c r="H40" s="110">
        <f t="shared" si="31"/>
        <v>570.4578640132257</v>
      </c>
      <c r="I40" s="111">
        <f>(G40/G$180)*100</f>
        <v>0.3175735247154316</v>
      </c>
      <c r="J40" s="105">
        <v>21</v>
      </c>
      <c r="K40" s="105">
        <v>49</v>
      </c>
      <c r="L40" s="110">
        <f t="shared" si="32"/>
        <v>133.33333333333331</v>
      </c>
      <c r="M40" s="105">
        <v>72</v>
      </c>
      <c r="N40" s="105">
        <v>127</v>
      </c>
      <c r="O40" s="110">
        <f t="shared" si="33"/>
        <v>76.38888888888889</v>
      </c>
      <c r="P40" s="111">
        <f>(N40/N$180)*100</f>
        <v>0.039391815187250705</v>
      </c>
      <c r="Q40" s="105">
        <v>0</v>
      </c>
      <c r="R40" s="105">
        <v>0</v>
      </c>
      <c r="S40" s="119" t="s">
        <v>59</v>
      </c>
      <c r="T40" s="105">
        <v>0</v>
      </c>
      <c r="U40" s="105">
        <v>0</v>
      </c>
      <c r="V40" s="119" t="s">
        <v>59</v>
      </c>
      <c r="W40" s="119" t="s">
        <v>59</v>
      </c>
      <c r="X40" s="16">
        <v>2.6508103999999997</v>
      </c>
      <c r="Y40" s="16">
        <v>14.756848575999998</v>
      </c>
      <c r="Z40" s="110">
        <f t="shared" si="36"/>
        <v>456.69196770919564</v>
      </c>
      <c r="AA40" s="16">
        <v>6.6398816190000005</v>
      </c>
      <c r="AB40" s="16">
        <v>32.784011052</v>
      </c>
      <c r="AC40" s="110">
        <f t="shared" si="37"/>
        <v>393.74390890025285</v>
      </c>
      <c r="AD40" s="111">
        <f>(AB40/AB$180)*100</f>
        <v>0.4355541411696393</v>
      </c>
    </row>
    <row r="41" spans="1:30" ht="12.75">
      <c r="A41" s="5"/>
      <c r="B41" s="8" t="s">
        <v>4</v>
      </c>
      <c r="C41" s="16">
        <v>56.46279427700025</v>
      </c>
      <c r="D41" s="16">
        <v>71.09290821799983</v>
      </c>
      <c r="E41" s="110">
        <f t="shared" si="30"/>
        <v>25.91106963149195</v>
      </c>
      <c r="F41" s="16">
        <v>193.84037208800007</v>
      </c>
      <c r="G41" s="16">
        <v>229.42284821800007</v>
      </c>
      <c r="H41" s="110">
        <f t="shared" si="31"/>
        <v>18.3565867867021</v>
      </c>
      <c r="I41" s="111">
        <f>(G41/G$181)*100</f>
        <v>1.2826585710986027</v>
      </c>
      <c r="J41" s="105">
        <v>7969</v>
      </c>
      <c r="K41" s="105">
        <v>11199</v>
      </c>
      <c r="L41" s="110">
        <f t="shared" si="32"/>
        <v>40.53206173923955</v>
      </c>
      <c r="M41" s="105">
        <v>25195</v>
      </c>
      <c r="N41" s="105">
        <v>34955</v>
      </c>
      <c r="O41" s="110">
        <f t="shared" si="33"/>
        <v>38.737844810478265</v>
      </c>
      <c r="P41" s="111">
        <f>(N41/N$181)*100</f>
        <v>0.5242038040804966</v>
      </c>
      <c r="Q41" s="105">
        <v>0</v>
      </c>
      <c r="R41" s="105">
        <v>0</v>
      </c>
      <c r="S41" s="119" t="s">
        <v>59</v>
      </c>
      <c r="T41" s="105">
        <v>0</v>
      </c>
      <c r="U41" s="105">
        <v>0</v>
      </c>
      <c r="V41" s="119" t="s">
        <v>59</v>
      </c>
      <c r="W41" s="119" t="s">
        <v>59</v>
      </c>
      <c r="X41" s="16">
        <v>1008.3722661999944</v>
      </c>
      <c r="Y41" s="16">
        <v>1290.7591964999938</v>
      </c>
      <c r="Z41" s="110">
        <f t="shared" si="36"/>
        <v>28.004234127160377</v>
      </c>
      <c r="AA41" s="16">
        <v>3582.596977399995</v>
      </c>
      <c r="AB41" s="16">
        <v>4245.422959699995</v>
      </c>
      <c r="AC41" s="110">
        <f t="shared" si="37"/>
        <v>18.5012711862732</v>
      </c>
      <c r="AD41" s="111">
        <f>(AB41/AB$181)*100</f>
        <v>0.8687655413826264</v>
      </c>
    </row>
    <row r="42" spans="1:30" ht="14.25" customHeight="1">
      <c r="A42" s="5"/>
      <c r="B42" s="8" t="s">
        <v>5</v>
      </c>
      <c r="C42" s="16">
        <v>62.094269912</v>
      </c>
      <c r="D42" s="16">
        <v>8.476221035000002</v>
      </c>
      <c r="E42" s="110">
        <f t="shared" si="30"/>
        <v>-86.34943120031446</v>
      </c>
      <c r="F42" s="16">
        <v>150.52959972966102</v>
      </c>
      <c r="G42" s="16">
        <v>188.320461721</v>
      </c>
      <c r="H42" s="110">
        <f t="shared" si="31"/>
        <v>25.105269700582678</v>
      </c>
      <c r="I42" s="111">
        <f>(G42/G$182)*100</f>
        <v>0.5372397108243204</v>
      </c>
      <c r="J42" s="105">
        <v>0</v>
      </c>
      <c r="K42" s="105">
        <v>1</v>
      </c>
      <c r="L42" s="119" t="s">
        <v>59</v>
      </c>
      <c r="M42" s="105">
        <v>1</v>
      </c>
      <c r="N42" s="105">
        <v>1</v>
      </c>
      <c r="O42" s="110">
        <f t="shared" si="33"/>
        <v>0</v>
      </c>
      <c r="P42" s="111">
        <f>(N42/N$182)*100</f>
        <v>0.13404825737265416</v>
      </c>
      <c r="Q42" s="105">
        <v>1339</v>
      </c>
      <c r="R42" s="105">
        <v>1684</v>
      </c>
      <c r="S42" s="110">
        <f t="shared" si="34"/>
        <v>25.765496639283047</v>
      </c>
      <c r="T42" s="105">
        <v>4246</v>
      </c>
      <c r="U42" s="105">
        <v>6209</v>
      </c>
      <c r="V42" s="110">
        <f t="shared" si="35"/>
        <v>46.231747527084316</v>
      </c>
      <c r="W42" s="111">
        <f>(U42/U$182)*100</f>
        <v>0.017473664410071473</v>
      </c>
      <c r="X42" s="16">
        <v>171.32684869999997</v>
      </c>
      <c r="Y42" s="16">
        <v>229.7786927</v>
      </c>
      <c r="Z42" s="110">
        <f t="shared" si="36"/>
        <v>34.11715352469448</v>
      </c>
      <c r="AA42" s="16">
        <v>588.3161331999999</v>
      </c>
      <c r="AB42" s="16">
        <v>833.5188770000001</v>
      </c>
      <c r="AC42" s="110">
        <f t="shared" si="37"/>
        <v>41.67873868531884</v>
      </c>
      <c r="AD42" s="111">
        <f>(AB42/AB$182)*100</f>
        <v>0.2659159729339968</v>
      </c>
    </row>
    <row r="43" spans="1:30" ht="12.75">
      <c r="A43" s="5"/>
      <c r="B43" s="8" t="s">
        <v>6</v>
      </c>
      <c r="C43" s="115">
        <v>0.43890085900000003</v>
      </c>
      <c r="D43" s="115">
        <v>0.5799116479999996</v>
      </c>
      <c r="E43" s="110">
        <f t="shared" si="30"/>
        <v>32.12816427866676</v>
      </c>
      <c r="F43" s="13">
        <v>1.4865846669661023</v>
      </c>
      <c r="G43" s="13">
        <v>2.1752193009999994</v>
      </c>
      <c r="H43" s="110">
        <f t="shared" si="31"/>
        <v>46.32327033476658</v>
      </c>
      <c r="I43" s="111">
        <f>(G43/G$183)*100</f>
        <v>0.011514616921245207</v>
      </c>
      <c r="J43" s="14">
        <v>0</v>
      </c>
      <c r="K43" s="14">
        <v>0</v>
      </c>
      <c r="L43" s="119" t="s">
        <v>59</v>
      </c>
      <c r="M43" s="14">
        <v>0</v>
      </c>
      <c r="N43" s="14">
        <v>0</v>
      </c>
      <c r="O43" s="119" t="s">
        <v>59</v>
      </c>
      <c r="P43" s="111">
        <f>(N43/N$183)*100</f>
        <v>0</v>
      </c>
      <c r="Q43" s="14">
        <v>728</v>
      </c>
      <c r="R43" s="14">
        <v>1007</v>
      </c>
      <c r="S43" s="110">
        <f t="shared" si="34"/>
        <v>38.324175824175825</v>
      </c>
      <c r="T43" s="14">
        <v>2413</v>
      </c>
      <c r="U43" s="14">
        <v>3941</v>
      </c>
      <c r="V43" s="110">
        <f t="shared" si="35"/>
        <v>63.32366348943225</v>
      </c>
      <c r="W43" s="111">
        <f>(U43/U$183)*100</f>
        <v>0.13512216195459129</v>
      </c>
      <c r="X43" s="115">
        <v>128.0472421</v>
      </c>
      <c r="Y43" s="115">
        <v>196.7466288</v>
      </c>
      <c r="Z43" s="110">
        <f t="shared" si="36"/>
        <v>53.65159418767364</v>
      </c>
      <c r="AA43" s="13">
        <v>459.9396211</v>
      </c>
      <c r="AB43" s="13">
        <v>783.4375103999998</v>
      </c>
      <c r="AC43" s="110">
        <f t="shared" si="37"/>
        <v>70.33486015540831</v>
      </c>
      <c r="AD43" s="111">
        <f>(AB43/AB$183)*100</f>
        <v>1.9002505270660917</v>
      </c>
    </row>
    <row r="44" spans="1:30" ht="12.75">
      <c r="A44" s="5"/>
      <c r="B44" s="26" t="s">
        <v>25</v>
      </c>
      <c r="C44" s="16">
        <v>0.174512328</v>
      </c>
      <c r="D44" s="16">
        <v>0.874504094</v>
      </c>
      <c r="E44" s="110">
        <f t="shared" si="30"/>
        <v>401.11307551865326</v>
      </c>
      <c r="F44" s="16">
        <v>51.087765391000005</v>
      </c>
      <c r="G44" s="16">
        <v>70.211398006</v>
      </c>
      <c r="H44" s="110">
        <f t="shared" si="31"/>
        <v>37.432900947295984</v>
      </c>
      <c r="I44" s="111">
        <f>(G44/G$184)*100</f>
        <v>4.513174258520766</v>
      </c>
      <c r="J44" s="105">
        <v>1</v>
      </c>
      <c r="K44" s="105">
        <v>0</v>
      </c>
      <c r="L44" s="110">
        <f t="shared" si="32"/>
        <v>-100</v>
      </c>
      <c r="M44" s="105">
        <v>4</v>
      </c>
      <c r="N44" s="105">
        <v>4</v>
      </c>
      <c r="O44" s="110">
        <f t="shared" si="33"/>
        <v>0</v>
      </c>
      <c r="P44" s="111">
        <f>(N44/N$184)*100</f>
        <v>0.049621635032874326</v>
      </c>
      <c r="Q44" s="105">
        <v>6682</v>
      </c>
      <c r="R44" s="105">
        <v>30586</v>
      </c>
      <c r="S44" s="110">
        <f t="shared" si="34"/>
        <v>357.73720442981147</v>
      </c>
      <c r="T44" s="105">
        <v>1768457</v>
      </c>
      <c r="U44" s="105">
        <v>2470350</v>
      </c>
      <c r="V44" s="110">
        <f t="shared" si="35"/>
        <v>39.689571191157036</v>
      </c>
      <c r="W44" s="111">
        <f>(U44/U$184)*100</f>
        <v>9.582523766819554</v>
      </c>
      <c r="X44" s="16">
        <v>187.425</v>
      </c>
      <c r="Y44" s="16">
        <v>708.9305</v>
      </c>
      <c r="Z44" s="110">
        <f t="shared" si="36"/>
        <v>278.2475656929438</v>
      </c>
      <c r="AA44" s="16">
        <v>35495.108</v>
      </c>
      <c r="AB44" s="16">
        <v>49610.4749</v>
      </c>
      <c r="AC44" s="110">
        <f t="shared" si="37"/>
        <v>39.767076916627495</v>
      </c>
      <c r="AD44" s="111">
        <f>(AB44/AB$184)*100</f>
        <v>9.321188084165222</v>
      </c>
    </row>
    <row r="45" spans="1:30" ht="12.75">
      <c r="A45" s="5"/>
      <c r="B45" s="26"/>
      <c r="C45" s="16"/>
      <c r="D45" s="16"/>
      <c r="E45" s="110"/>
      <c r="F45" s="16"/>
      <c r="G45" s="16"/>
      <c r="H45" s="110"/>
      <c r="I45" s="111"/>
      <c r="J45" s="105"/>
      <c r="K45" s="105"/>
      <c r="L45" s="110"/>
      <c r="M45" s="105"/>
      <c r="N45" s="105"/>
      <c r="O45" s="110"/>
      <c r="P45" s="111"/>
      <c r="Q45" s="105"/>
      <c r="R45" s="105"/>
      <c r="S45" s="110"/>
      <c r="T45" s="105"/>
      <c r="U45" s="105"/>
      <c r="V45" s="110"/>
      <c r="W45" s="111"/>
      <c r="X45" s="16"/>
      <c r="Y45" s="16"/>
      <c r="Z45" s="110"/>
      <c r="AA45" s="16"/>
      <c r="AB45" s="16"/>
      <c r="AC45" s="110"/>
      <c r="AD45" s="111"/>
    </row>
    <row r="46" spans="1:30" s="25" customFormat="1" ht="15">
      <c r="A46" s="17">
        <v>7</v>
      </c>
      <c r="B46" s="6" t="s">
        <v>33</v>
      </c>
      <c r="C46" s="12">
        <f>C47+C48+C49+C50+C51</f>
        <v>148.46424662</v>
      </c>
      <c r="D46" s="12">
        <f>D47+D48+D49+D50+D51</f>
        <v>52.69927199800001</v>
      </c>
      <c r="E46" s="108">
        <f aca="true" t="shared" si="38" ref="E46:E51">((D46-C46)/C46)*100</f>
        <v>-64.50372854220866</v>
      </c>
      <c r="F46" s="12">
        <f>F47+F48+F49+F50+F51</f>
        <v>523.5688576489999</v>
      </c>
      <c r="G46" s="12">
        <f>G47+G48+G49+G50+G51</f>
        <v>200.727456948</v>
      </c>
      <c r="H46" s="108">
        <f aca="true" t="shared" si="39" ref="H46:H51">((G46-F46)/F46)*100</f>
        <v>-61.6616889993546</v>
      </c>
      <c r="I46" s="109">
        <f>(G46/G$179)*100</f>
        <v>0.24435311218530287</v>
      </c>
      <c r="J46" s="23">
        <f>J47+J48+J49+J50+J51</f>
        <v>7044</v>
      </c>
      <c r="K46" s="23">
        <f>K47+K48+K49+K50+K51</f>
        <v>3842</v>
      </c>
      <c r="L46" s="108">
        <f aca="true" t="shared" si="40" ref="L46:L51">((K46-J46)/J46)*100</f>
        <v>-45.45712663259512</v>
      </c>
      <c r="M46" s="23">
        <f>M47+M48+M49+M50+M51</f>
        <v>26540</v>
      </c>
      <c r="N46" s="23">
        <f>N47+N48+N49+N50+N51</f>
        <v>14060</v>
      </c>
      <c r="O46" s="108">
        <f aca="true" t="shared" si="41" ref="O46:O51">((N46-M46)/M46)*100</f>
        <v>-47.02336096458176</v>
      </c>
      <c r="P46" s="109">
        <f>(N46/N$179)*100</f>
        <v>0.20084919496757056</v>
      </c>
      <c r="Q46" s="23">
        <f>Q47+Q48+Q49+Q50+Q51</f>
        <v>2059368</v>
      </c>
      <c r="R46" s="23">
        <f>R47+R48+R49+R50+R51</f>
        <v>923858</v>
      </c>
      <c r="S46" s="108">
        <f aca="true" t="shared" si="42" ref="S46:S51">((R46-Q46)/Q46)*100</f>
        <v>-55.138761017943374</v>
      </c>
      <c r="T46" s="23">
        <f>T47+T48+T49+T50+T51</f>
        <v>6147270</v>
      </c>
      <c r="U46" s="23">
        <f>U47+U48+U49+U50+U51</f>
        <v>3914527</v>
      </c>
      <c r="V46" s="108">
        <f aca="true" t="shared" si="43" ref="V46:V51">((U46-T46)/T46)*100</f>
        <v>-36.32088715803926</v>
      </c>
      <c r="W46" s="109">
        <f>(U46/U$179)*100</f>
        <v>6.094561628733388</v>
      </c>
      <c r="X46" s="12">
        <f>X47+X48+X49+X50+X51</f>
        <v>9877.2286486</v>
      </c>
      <c r="Y46" s="12">
        <f>Y47+Y48+Y49+Y50+Y51</f>
        <v>5667.1264505</v>
      </c>
      <c r="Z46" s="108">
        <f aca="true" t="shared" si="44" ref="Z46:Z51">((Y46-X46)/X46)*100</f>
        <v>-42.624326598906265</v>
      </c>
      <c r="AA46" s="12">
        <f>AA47+AA48+AA49+AA50+AA51</f>
        <v>36419.1353247</v>
      </c>
      <c r="AB46" s="12">
        <f>AB47+AB48+AB49+AB50+AB51</f>
        <v>19276.6708248</v>
      </c>
      <c r="AC46" s="108">
        <f aca="true" t="shared" si="45" ref="AC46:AC51">((AB46-AA46)/AA46)*100</f>
        <v>-47.06993822633051</v>
      </c>
      <c r="AD46" s="109">
        <f>(AB46/AB$179)*100</f>
        <v>1.393715776240655</v>
      </c>
    </row>
    <row r="47" spans="1:30" ht="12.75">
      <c r="A47" s="5"/>
      <c r="B47" s="8" t="s">
        <v>3</v>
      </c>
      <c r="C47" s="16">
        <v>1.4086736</v>
      </c>
      <c r="D47" s="16">
        <v>0.17901299999999998</v>
      </c>
      <c r="E47" s="110">
        <f t="shared" si="38"/>
        <v>-87.29208810330512</v>
      </c>
      <c r="F47" s="16">
        <v>8.154375600000002</v>
      </c>
      <c r="G47" s="16">
        <v>5.7241421</v>
      </c>
      <c r="H47" s="110">
        <f t="shared" si="39"/>
        <v>-29.80281531304495</v>
      </c>
      <c r="I47" s="111">
        <f>(G47/G$180)*100</f>
        <v>0.06534421641337064</v>
      </c>
      <c r="J47" s="105">
        <v>201</v>
      </c>
      <c r="K47" s="105">
        <v>46</v>
      </c>
      <c r="L47" s="110">
        <f t="shared" si="40"/>
        <v>-77.11442786069652</v>
      </c>
      <c r="M47" s="105">
        <v>763</v>
      </c>
      <c r="N47" s="105">
        <v>197</v>
      </c>
      <c r="O47" s="110">
        <f t="shared" si="41"/>
        <v>-74.18086500655308</v>
      </c>
      <c r="P47" s="111">
        <f>(N47/N$180)*100</f>
        <v>0.061103839306207774</v>
      </c>
      <c r="Q47" s="105">
        <v>0</v>
      </c>
      <c r="R47" s="105">
        <v>0</v>
      </c>
      <c r="S47" s="119" t="s">
        <v>59</v>
      </c>
      <c r="T47" s="105">
        <v>0</v>
      </c>
      <c r="U47" s="105">
        <v>0</v>
      </c>
      <c r="V47" s="119" t="s">
        <v>59</v>
      </c>
      <c r="W47" s="119" t="s">
        <v>59</v>
      </c>
      <c r="X47" s="16">
        <v>4.6171732</v>
      </c>
      <c r="Y47" s="16">
        <v>1.0139329</v>
      </c>
      <c r="Z47" s="110">
        <f t="shared" si="44"/>
        <v>-78.0399639329103</v>
      </c>
      <c r="AA47" s="16">
        <v>15.293153400000001</v>
      </c>
      <c r="AB47" s="16">
        <v>24.093144000000002</v>
      </c>
      <c r="AC47" s="110">
        <f t="shared" si="45"/>
        <v>57.54202792473134</v>
      </c>
      <c r="AD47" s="111">
        <f>(AB47/AB$180)*100</f>
        <v>0.3200910537259067</v>
      </c>
    </row>
    <row r="48" spans="1:30" ht="12.75">
      <c r="A48" s="5"/>
      <c r="B48" s="8" t="s">
        <v>4</v>
      </c>
      <c r="C48" s="16">
        <v>29.532986600000008</v>
      </c>
      <c r="D48" s="16">
        <v>14.183354824</v>
      </c>
      <c r="E48" s="110">
        <f t="shared" si="38"/>
        <v>-51.97453269423149</v>
      </c>
      <c r="F48" s="16">
        <v>111.314900933</v>
      </c>
      <c r="G48" s="16">
        <v>54.03528242400001</v>
      </c>
      <c r="H48" s="110">
        <f t="shared" si="39"/>
        <v>-51.457278431641754</v>
      </c>
      <c r="I48" s="111">
        <f>(G48/G$181)*100</f>
        <v>0.30210076581831685</v>
      </c>
      <c r="J48" s="105">
        <v>6760</v>
      </c>
      <c r="K48" s="105">
        <v>3736</v>
      </c>
      <c r="L48" s="110">
        <f t="shared" si="40"/>
        <v>-44.73372781065088</v>
      </c>
      <c r="M48" s="105">
        <v>25489</v>
      </c>
      <c r="N48" s="105">
        <v>13620</v>
      </c>
      <c r="O48" s="110">
        <f t="shared" si="41"/>
        <v>-46.565184981756836</v>
      </c>
      <c r="P48" s="111">
        <f>(N48/N$181)*100</f>
        <v>0.20425277675801354</v>
      </c>
      <c r="Q48" s="105">
        <v>0</v>
      </c>
      <c r="R48" s="105">
        <v>0</v>
      </c>
      <c r="S48" s="119" t="s">
        <v>59</v>
      </c>
      <c r="T48" s="105">
        <v>0</v>
      </c>
      <c r="U48" s="105">
        <v>0</v>
      </c>
      <c r="V48" s="119" t="s">
        <v>59</v>
      </c>
      <c r="W48" s="119" t="s">
        <v>59</v>
      </c>
      <c r="X48" s="16">
        <v>299.7571437</v>
      </c>
      <c r="Y48" s="16">
        <v>134.282748</v>
      </c>
      <c r="Z48" s="110">
        <f t="shared" si="44"/>
        <v>-55.20281974184022</v>
      </c>
      <c r="AA48" s="16">
        <v>1081.9735337999998</v>
      </c>
      <c r="AB48" s="16">
        <v>509.25562649999995</v>
      </c>
      <c r="AC48" s="110">
        <f t="shared" si="45"/>
        <v>-52.93270948029172</v>
      </c>
      <c r="AD48" s="111">
        <f>(AB48/AB$181)*100</f>
        <v>0.10421193465484183</v>
      </c>
    </row>
    <row r="49" spans="1:30" ht="12.75">
      <c r="A49" s="5"/>
      <c r="B49" s="8" t="s">
        <v>5</v>
      </c>
      <c r="C49" s="16">
        <v>73.066699034</v>
      </c>
      <c r="D49" s="16">
        <v>25.609311159</v>
      </c>
      <c r="E49" s="110">
        <f t="shared" si="38"/>
        <v>-64.95077580132194</v>
      </c>
      <c r="F49" s="16">
        <v>257.759353462</v>
      </c>
      <c r="G49" s="16">
        <v>101.91177716200002</v>
      </c>
      <c r="H49" s="110">
        <f t="shared" si="39"/>
        <v>-60.462432965784</v>
      </c>
      <c r="I49" s="111">
        <f>(G49/G$182)*100</f>
        <v>0.2907334295580695</v>
      </c>
      <c r="J49" s="105">
        <v>0</v>
      </c>
      <c r="K49" s="105">
        <v>5</v>
      </c>
      <c r="L49" s="119" t="s">
        <v>59</v>
      </c>
      <c r="M49" s="105">
        <v>0</v>
      </c>
      <c r="N49" s="105">
        <v>10</v>
      </c>
      <c r="O49" s="119" t="s">
        <v>59</v>
      </c>
      <c r="P49" s="111">
        <f>(N49/N$182)*100</f>
        <v>1.3404825737265416</v>
      </c>
      <c r="Q49" s="105">
        <v>25183</v>
      </c>
      <c r="R49" s="105">
        <v>260492</v>
      </c>
      <c r="S49" s="110">
        <f t="shared" si="42"/>
        <v>934.396219672001</v>
      </c>
      <c r="T49" s="105">
        <v>91410</v>
      </c>
      <c r="U49" s="105">
        <v>1100239</v>
      </c>
      <c r="V49" s="110">
        <f t="shared" si="43"/>
        <v>1103.630893775298</v>
      </c>
      <c r="W49" s="111">
        <f>(U49/U$182)*100</f>
        <v>3.096345153305303</v>
      </c>
      <c r="X49" s="16">
        <v>2372.8350491</v>
      </c>
      <c r="Y49" s="16">
        <v>2015.0608105000001</v>
      </c>
      <c r="Z49" s="110">
        <f t="shared" si="44"/>
        <v>-15.077922872713016</v>
      </c>
      <c r="AA49" s="16">
        <v>8287.188475199999</v>
      </c>
      <c r="AB49" s="16">
        <v>8151.5160205</v>
      </c>
      <c r="AC49" s="110">
        <f t="shared" si="45"/>
        <v>-1.6371348993208974</v>
      </c>
      <c r="AD49" s="111">
        <f>(AB49/AB$182)*100</f>
        <v>2.6005629545907927</v>
      </c>
    </row>
    <row r="50" spans="1:30" ht="12.75">
      <c r="A50" s="5"/>
      <c r="B50" s="8" t="s">
        <v>6</v>
      </c>
      <c r="C50" s="16">
        <v>0</v>
      </c>
      <c r="D50" s="16">
        <v>0</v>
      </c>
      <c r="E50" s="119" t="s">
        <v>59</v>
      </c>
      <c r="F50" s="16">
        <v>0</v>
      </c>
      <c r="G50" s="16">
        <v>0</v>
      </c>
      <c r="H50" s="119" t="s">
        <v>59</v>
      </c>
      <c r="I50" s="111">
        <f>(G50/G$183)*100</f>
        <v>0</v>
      </c>
      <c r="J50" s="105">
        <v>0</v>
      </c>
      <c r="K50" s="105">
        <v>0</v>
      </c>
      <c r="L50" s="119" t="s">
        <v>59</v>
      </c>
      <c r="M50" s="105">
        <v>0</v>
      </c>
      <c r="N50" s="105">
        <v>0</v>
      </c>
      <c r="O50" s="119" t="s">
        <v>59</v>
      </c>
      <c r="P50" s="111">
        <f>(N50/N$183)*100</f>
        <v>0</v>
      </c>
      <c r="Q50" s="105">
        <v>0</v>
      </c>
      <c r="R50" s="105">
        <v>0</v>
      </c>
      <c r="S50" s="119" t="s">
        <v>59</v>
      </c>
      <c r="T50" s="105">
        <v>0</v>
      </c>
      <c r="U50" s="105">
        <v>0</v>
      </c>
      <c r="V50" s="119" t="s">
        <v>59</v>
      </c>
      <c r="W50" s="111">
        <f>(U50/U$183)*100</f>
        <v>0</v>
      </c>
      <c r="X50" s="16">
        <v>0</v>
      </c>
      <c r="Y50" s="16">
        <v>0</v>
      </c>
      <c r="Z50" s="119" t="s">
        <v>59</v>
      </c>
      <c r="AA50" s="16">
        <v>0</v>
      </c>
      <c r="AB50" s="16">
        <v>0</v>
      </c>
      <c r="AC50" s="119" t="s">
        <v>59</v>
      </c>
      <c r="AD50" s="111">
        <f>(AB50/AB$183)*100</f>
        <v>0</v>
      </c>
    </row>
    <row r="51" spans="1:30" ht="12.75">
      <c r="A51" s="5"/>
      <c r="B51" s="26" t="s">
        <v>25</v>
      </c>
      <c r="C51" s="16">
        <v>44.455887386</v>
      </c>
      <c r="D51" s="16">
        <v>12.727593015000002</v>
      </c>
      <c r="E51" s="110">
        <f t="shared" si="38"/>
        <v>-71.37028689925968</v>
      </c>
      <c r="F51" s="16">
        <v>146.34022765399996</v>
      </c>
      <c r="G51" s="16">
        <v>39.05625526199997</v>
      </c>
      <c r="H51" s="110">
        <f t="shared" si="39"/>
        <v>-73.3113335354768</v>
      </c>
      <c r="I51" s="111">
        <f>(G51/G$184)*100</f>
        <v>2.510528075051451</v>
      </c>
      <c r="J51" s="105">
        <v>83</v>
      </c>
      <c r="K51" s="105">
        <v>55</v>
      </c>
      <c r="L51" s="110">
        <f t="shared" si="40"/>
        <v>-33.734939759036145</v>
      </c>
      <c r="M51" s="105">
        <v>288</v>
      </c>
      <c r="N51" s="105">
        <v>233</v>
      </c>
      <c r="O51" s="110">
        <f t="shared" si="41"/>
        <v>-19.09722222222222</v>
      </c>
      <c r="P51" s="111">
        <f>(N51/N$184)*100</f>
        <v>2.89046024066493</v>
      </c>
      <c r="Q51" s="105">
        <v>2034185</v>
      </c>
      <c r="R51" s="105">
        <v>663366</v>
      </c>
      <c r="S51" s="110">
        <f t="shared" si="42"/>
        <v>-67.3891017778619</v>
      </c>
      <c r="T51" s="105">
        <v>6055860</v>
      </c>
      <c r="U51" s="105">
        <v>2814288</v>
      </c>
      <c r="V51" s="110">
        <f t="shared" si="43"/>
        <v>-53.527855663770296</v>
      </c>
      <c r="W51" s="111">
        <f>(U51/U$184)*100</f>
        <v>10.916664297235236</v>
      </c>
      <c r="X51" s="16">
        <v>7200.019282599999</v>
      </c>
      <c r="Y51" s="16">
        <v>3516.7689591</v>
      </c>
      <c r="Z51" s="110">
        <f t="shared" si="44"/>
        <v>-51.1561174898679</v>
      </c>
      <c r="AA51" s="16">
        <v>27034.680162300003</v>
      </c>
      <c r="AB51" s="16">
        <v>10591.806033800001</v>
      </c>
      <c r="AC51" s="110">
        <f t="shared" si="45"/>
        <v>-60.8214117192689</v>
      </c>
      <c r="AD51" s="111">
        <f>(AB51/AB$184)*100</f>
        <v>1.9900679522026885</v>
      </c>
    </row>
    <row r="52" spans="1:30" ht="12.75">
      <c r="A52" s="5"/>
      <c r="B52" s="26"/>
      <c r="C52" s="16"/>
      <c r="D52" s="16"/>
      <c r="E52" s="110"/>
      <c r="F52" s="16"/>
      <c r="G52" s="16"/>
      <c r="H52" s="110"/>
      <c r="I52" s="111"/>
      <c r="J52" s="105"/>
      <c r="K52" s="105"/>
      <c r="L52" s="110"/>
      <c r="M52" s="105"/>
      <c r="N52" s="105"/>
      <c r="O52" s="110"/>
      <c r="P52" s="111"/>
      <c r="Q52" s="105"/>
      <c r="R52" s="105"/>
      <c r="S52" s="110"/>
      <c r="T52" s="105"/>
      <c r="U52" s="105"/>
      <c r="V52" s="110"/>
      <c r="W52" s="111"/>
      <c r="X52" s="16"/>
      <c r="Y52" s="16"/>
      <c r="Z52" s="110"/>
      <c r="AA52" s="16"/>
      <c r="AB52" s="16"/>
      <c r="AC52" s="110"/>
      <c r="AD52" s="111"/>
    </row>
    <row r="53" spans="1:30" s="25" customFormat="1" ht="15">
      <c r="A53" s="17">
        <v>8</v>
      </c>
      <c r="B53" s="6" t="s">
        <v>34</v>
      </c>
      <c r="C53" s="12">
        <f>C54+C55+C56+C57+C58</f>
        <v>26.04774648299991</v>
      </c>
      <c r="D53" s="12">
        <f>D54+D55+D56+D57+D58</f>
        <v>26.717690814999962</v>
      </c>
      <c r="E53" s="108">
        <f aca="true" t="shared" si="46" ref="E53:E58">((D53-C53)/C53)*100</f>
        <v>2.5719857663590715</v>
      </c>
      <c r="F53" s="12">
        <f>F54+F55+F56+F57+F58</f>
        <v>96.22256255500004</v>
      </c>
      <c r="G53" s="12">
        <f>G54+G55+G56+G57+G58</f>
        <v>84.38848597399966</v>
      </c>
      <c r="H53" s="108">
        <f aca="true" t="shared" si="47" ref="H53:H58">((G53-F53)/F53)*100</f>
        <v>-12.298650406692415</v>
      </c>
      <c r="I53" s="109">
        <f>(G53/G$179)*100</f>
        <v>0.10272929022208716</v>
      </c>
      <c r="J53" s="23">
        <f>J54+J55+J56+J57+J58</f>
        <v>4452</v>
      </c>
      <c r="K53" s="23">
        <f>K54+K55+K56+K57+K58</f>
        <v>6485</v>
      </c>
      <c r="L53" s="108">
        <f aca="true" t="shared" si="48" ref="L53:L58">((K53-J53)/J53)*100</f>
        <v>45.664869721473494</v>
      </c>
      <c r="M53" s="23">
        <f>M54+M55+M56+M57+M58</f>
        <v>17915</v>
      </c>
      <c r="N53" s="23">
        <f>N54+N55+N56+N57+N58</f>
        <v>20330</v>
      </c>
      <c r="O53" s="108">
        <f aca="true" t="shared" si="49" ref="O53:O58">((N53-M53)/M53)*100</f>
        <v>13.480323751046608</v>
      </c>
      <c r="P53" s="109">
        <f>(N53/N$179)*100</f>
        <v>0.29041707920986554</v>
      </c>
      <c r="Q53" s="23">
        <f>Q54+Q55+Q56+Q57+Q58</f>
        <v>6727</v>
      </c>
      <c r="R53" s="23">
        <f>R54+R55+R56+R57+R58</f>
        <v>23707</v>
      </c>
      <c r="S53" s="108">
        <f aca="true" t="shared" si="50" ref="S53:S58">((R53-Q53)/Q53)*100</f>
        <v>252.41563847182994</v>
      </c>
      <c r="T53" s="23">
        <f>T54+T55+T56+T57+T58</f>
        <v>48884</v>
      </c>
      <c r="U53" s="23">
        <f>U54+U55+U56+U57+U58</f>
        <v>42061</v>
      </c>
      <c r="V53" s="108">
        <f aca="true" t="shared" si="51" ref="V53:V58">((U53-T53)/T53)*100</f>
        <v>-13.957532116848048</v>
      </c>
      <c r="W53" s="109">
        <f>(U53/U$179)*100</f>
        <v>0.06548514205321743</v>
      </c>
      <c r="X53" s="12">
        <f>X54+X55+X56+X57+X58</f>
        <v>1731.0751864725385</v>
      </c>
      <c r="Y53" s="12">
        <f>Y54+Y55+Y56+Y57+Y58</f>
        <v>2284.717968330742</v>
      </c>
      <c r="Z53" s="108">
        <f aca="true" t="shared" si="52" ref="Z53:Z58">((Y53-X53)/X53)*100</f>
        <v>31.982595914067574</v>
      </c>
      <c r="AA53" s="12">
        <f>AA54+AA55+AA56+AA57+AA58</f>
        <v>7420.963151909065</v>
      </c>
      <c r="AB53" s="12">
        <f>AB54+AB55+AB56+AB57+AB58</f>
        <v>8739.585123776058</v>
      </c>
      <c r="AC53" s="108">
        <f aca="true" t="shared" si="53" ref="AC53:AC58">((AB53-AA53)/AA53)*100</f>
        <v>17.76887911817448</v>
      </c>
      <c r="AD53" s="109">
        <f>(AB53/AB$179)*100</f>
        <v>0.6318776605934602</v>
      </c>
    </row>
    <row r="54" spans="1:30" ht="12.75">
      <c r="A54" s="5"/>
      <c r="B54" s="8" t="s">
        <v>3</v>
      </c>
      <c r="C54" s="16">
        <v>0.843978</v>
      </c>
      <c r="D54" s="16">
        <v>0.9652838</v>
      </c>
      <c r="E54" s="110">
        <f t="shared" si="46"/>
        <v>14.373099772742892</v>
      </c>
      <c r="F54" s="16">
        <v>4.694865550000006</v>
      </c>
      <c r="G54" s="16">
        <v>1.8362690290000045</v>
      </c>
      <c r="H54" s="110">
        <f t="shared" si="47"/>
        <v>-60.88771852050156</v>
      </c>
      <c r="I54" s="111">
        <f>(G54/G$180)*100</f>
        <v>0.02096201644332803</v>
      </c>
      <c r="J54" s="105">
        <v>30</v>
      </c>
      <c r="K54" s="105">
        <v>30</v>
      </c>
      <c r="L54" s="110">
        <f t="shared" si="48"/>
        <v>0</v>
      </c>
      <c r="M54" s="105">
        <v>2187</v>
      </c>
      <c r="N54" s="105">
        <v>951</v>
      </c>
      <c r="O54" s="110">
        <f t="shared" si="49"/>
        <v>-56.51577503429356</v>
      </c>
      <c r="P54" s="111">
        <f>(N54/N$180)*100</f>
        <v>0.29497335624468835</v>
      </c>
      <c r="Q54" s="105">
        <v>0</v>
      </c>
      <c r="R54" s="105">
        <v>0</v>
      </c>
      <c r="S54" s="119" t="s">
        <v>59</v>
      </c>
      <c r="T54" s="105">
        <v>0</v>
      </c>
      <c r="U54" s="105">
        <v>0</v>
      </c>
      <c r="V54" s="119" t="s">
        <v>59</v>
      </c>
      <c r="W54" s="119" t="s">
        <v>59</v>
      </c>
      <c r="X54" s="16">
        <v>4.6794497</v>
      </c>
      <c r="Y54" s="16">
        <v>3.4256201999999996</v>
      </c>
      <c r="Z54" s="110">
        <f t="shared" si="52"/>
        <v>-26.794379262159833</v>
      </c>
      <c r="AA54" s="16">
        <v>16.228076400000234</v>
      </c>
      <c r="AB54" s="16">
        <v>6.247190099999979</v>
      </c>
      <c r="AC54" s="110">
        <f t="shared" si="53"/>
        <v>-61.50381631183416</v>
      </c>
      <c r="AD54" s="111">
        <f>(AB54/AB$180)*100</f>
        <v>0.08299745612009149</v>
      </c>
    </row>
    <row r="55" spans="1:30" ht="12.75">
      <c r="A55" s="5"/>
      <c r="B55" s="8" t="s">
        <v>4</v>
      </c>
      <c r="C55" s="16">
        <v>20.133200254999903</v>
      </c>
      <c r="D55" s="16">
        <v>23.594783760000013</v>
      </c>
      <c r="E55" s="110">
        <f t="shared" si="46"/>
        <v>17.193409200509276</v>
      </c>
      <c r="F55" s="16">
        <v>67.67184272000004</v>
      </c>
      <c r="G55" s="16">
        <v>71.17144704999973</v>
      </c>
      <c r="H55" s="110">
        <f t="shared" si="47"/>
        <v>5.171433478588274</v>
      </c>
      <c r="I55" s="111">
        <f>(G55/G$181)*100</f>
        <v>0.3979057329522343</v>
      </c>
      <c r="J55" s="105">
        <v>4416</v>
      </c>
      <c r="K55" s="105">
        <v>6451</v>
      </c>
      <c r="L55" s="110">
        <f t="shared" si="48"/>
        <v>46.08242753623188</v>
      </c>
      <c r="M55" s="105">
        <v>15707</v>
      </c>
      <c r="N55" s="105">
        <v>19361</v>
      </c>
      <c r="O55" s="110">
        <f t="shared" si="49"/>
        <v>23.263513083338637</v>
      </c>
      <c r="P55" s="111">
        <f>(N55/N$181)*100</f>
        <v>0.2903478715720925</v>
      </c>
      <c r="Q55" s="105">
        <v>0</v>
      </c>
      <c r="R55" s="105">
        <v>0</v>
      </c>
      <c r="S55" s="119" t="s">
        <v>59</v>
      </c>
      <c r="T55" s="105">
        <v>0</v>
      </c>
      <c r="U55" s="105">
        <v>0</v>
      </c>
      <c r="V55" s="119" t="s">
        <v>59</v>
      </c>
      <c r="W55" s="119" t="s">
        <v>59</v>
      </c>
      <c r="X55" s="16">
        <v>530.9332689260001</v>
      </c>
      <c r="Y55" s="16">
        <v>1407.4598884210022</v>
      </c>
      <c r="Z55" s="110">
        <f t="shared" si="52"/>
        <v>165.09167362370917</v>
      </c>
      <c r="AA55" s="16">
        <v>2118.907382179991</v>
      </c>
      <c r="AB55" s="16">
        <v>6097.605374806977</v>
      </c>
      <c r="AC55" s="110">
        <f t="shared" si="53"/>
        <v>187.77120822211634</v>
      </c>
      <c r="AD55" s="111">
        <f>(AB55/AB$181)*100</f>
        <v>1.247788379360001</v>
      </c>
    </row>
    <row r="56" spans="1:30" ht="12.75">
      <c r="A56" s="5"/>
      <c r="B56" s="8" t="s">
        <v>5</v>
      </c>
      <c r="C56" s="16">
        <v>3.901948753000005</v>
      </c>
      <c r="D56" s="16">
        <v>1.1857267599999488</v>
      </c>
      <c r="E56" s="110">
        <f t="shared" si="46"/>
        <v>-69.61193406017172</v>
      </c>
      <c r="F56" s="16">
        <v>13.238697230999987</v>
      </c>
      <c r="G56" s="16">
        <v>8.58006099099994</v>
      </c>
      <c r="H56" s="110">
        <f t="shared" si="47"/>
        <v>-35.18953684575017</v>
      </c>
      <c r="I56" s="111">
        <f>(G56/G$182)*100</f>
        <v>0.024477156882128755</v>
      </c>
      <c r="J56" s="105">
        <v>0</v>
      </c>
      <c r="K56" s="105">
        <v>1</v>
      </c>
      <c r="L56" s="119" t="s">
        <v>59</v>
      </c>
      <c r="M56" s="105">
        <v>0</v>
      </c>
      <c r="N56" s="105">
        <v>1</v>
      </c>
      <c r="O56" s="119" t="s">
        <v>59</v>
      </c>
      <c r="P56" s="111">
        <f>(N56/N$182)*100</f>
        <v>0.13404825737265416</v>
      </c>
      <c r="Q56" s="105">
        <v>1212</v>
      </c>
      <c r="R56" s="105">
        <v>12860</v>
      </c>
      <c r="S56" s="110">
        <f t="shared" si="50"/>
        <v>961.0561056105612</v>
      </c>
      <c r="T56" s="105">
        <v>4028</v>
      </c>
      <c r="U56" s="105">
        <v>16530</v>
      </c>
      <c r="V56" s="110">
        <f t="shared" si="51"/>
        <v>310.37735849056605</v>
      </c>
      <c r="W56" s="111">
        <f>(U56/U$182)*100</f>
        <v>0.04651951565445023</v>
      </c>
      <c r="X56" s="16">
        <v>205.5719456999999</v>
      </c>
      <c r="Y56" s="16">
        <v>87.63677290000165</v>
      </c>
      <c r="Z56" s="110">
        <f t="shared" si="52"/>
        <v>-57.36929345996763</v>
      </c>
      <c r="AA56" s="16">
        <v>705.1397586999997</v>
      </c>
      <c r="AB56" s="16">
        <v>499.8708599000019</v>
      </c>
      <c r="AC56" s="110">
        <f t="shared" si="53"/>
        <v>-29.11038503607184</v>
      </c>
      <c r="AD56" s="111">
        <f>(AB56/AB$182)*100</f>
        <v>0.15947286824514545</v>
      </c>
    </row>
    <row r="57" spans="1:30" ht="12.75">
      <c r="A57" s="5"/>
      <c r="B57" s="8" t="s">
        <v>6</v>
      </c>
      <c r="C57" s="16">
        <v>0.6445306</v>
      </c>
      <c r="D57" s="16">
        <v>0.5031064</v>
      </c>
      <c r="E57" s="110">
        <f t="shared" si="46"/>
        <v>-21.942201037468198</v>
      </c>
      <c r="F57" s="16">
        <v>1.3653737000000001</v>
      </c>
      <c r="G57" s="16">
        <v>1.2817915</v>
      </c>
      <c r="H57" s="110">
        <f t="shared" si="47"/>
        <v>-6.121562177446376</v>
      </c>
      <c r="I57" s="111">
        <f>(G57/G$183)*100</f>
        <v>0.006785218432285453</v>
      </c>
      <c r="J57" s="105">
        <v>2</v>
      </c>
      <c r="K57" s="105">
        <v>0</v>
      </c>
      <c r="L57" s="110">
        <f t="shared" si="48"/>
        <v>-100</v>
      </c>
      <c r="M57" s="105">
        <v>2</v>
      </c>
      <c r="N57" s="105">
        <v>0</v>
      </c>
      <c r="O57" s="110">
        <f t="shared" si="49"/>
        <v>-100</v>
      </c>
      <c r="P57" s="111">
        <f>(N57/N$183)*100</f>
        <v>0</v>
      </c>
      <c r="Q57" s="105">
        <v>379</v>
      </c>
      <c r="R57" s="105">
        <v>0</v>
      </c>
      <c r="S57" s="110">
        <f t="shared" si="50"/>
        <v>-100</v>
      </c>
      <c r="T57" s="105">
        <v>703</v>
      </c>
      <c r="U57" s="105">
        <v>0</v>
      </c>
      <c r="V57" s="110">
        <f t="shared" si="51"/>
        <v>-100</v>
      </c>
      <c r="W57" s="111">
        <f>(U57/U$183)*100</f>
        <v>0</v>
      </c>
      <c r="X57" s="16">
        <v>0.0379</v>
      </c>
      <c r="Y57" s="16">
        <v>0</v>
      </c>
      <c r="Z57" s="110">
        <f t="shared" si="52"/>
        <v>-100</v>
      </c>
      <c r="AA57" s="16">
        <v>0.0703</v>
      </c>
      <c r="AB57" s="16">
        <v>0</v>
      </c>
      <c r="AC57" s="110">
        <f t="shared" si="53"/>
        <v>-100</v>
      </c>
      <c r="AD57" s="111">
        <f>(AB57/AB$183)*100</f>
        <v>0</v>
      </c>
    </row>
    <row r="58" spans="1:30" ht="12.75">
      <c r="A58" s="5"/>
      <c r="B58" s="26" t="s">
        <v>25</v>
      </c>
      <c r="C58" s="16">
        <v>0.5240888749999998</v>
      </c>
      <c r="D58" s="16">
        <v>0.46879009499999996</v>
      </c>
      <c r="E58" s="110">
        <f t="shared" si="46"/>
        <v>-10.551412677859236</v>
      </c>
      <c r="F58" s="16">
        <v>9.251783354</v>
      </c>
      <c r="G58" s="16">
        <v>1.5189174039999989</v>
      </c>
      <c r="H58" s="110">
        <f t="shared" si="47"/>
        <v>-83.58243653270053</v>
      </c>
      <c r="I58" s="111">
        <f>(G58/G$184)*100</f>
        <v>0.09763569909213553</v>
      </c>
      <c r="J58" s="105">
        <v>4</v>
      </c>
      <c r="K58" s="105">
        <v>3</v>
      </c>
      <c r="L58" s="110">
        <f t="shared" si="48"/>
        <v>-25</v>
      </c>
      <c r="M58" s="105">
        <v>19</v>
      </c>
      <c r="N58" s="105">
        <v>17</v>
      </c>
      <c r="O58" s="110">
        <f t="shared" si="49"/>
        <v>-10.526315789473683</v>
      </c>
      <c r="P58" s="111">
        <f>(N58/N$184)*100</f>
        <v>0.2108919488897159</v>
      </c>
      <c r="Q58" s="105">
        <v>5136</v>
      </c>
      <c r="R58" s="105">
        <v>10847</v>
      </c>
      <c r="S58" s="110">
        <f t="shared" si="50"/>
        <v>111.19548286604362</v>
      </c>
      <c r="T58" s="105">
        <v>44153</v>
      </c>
      <c r="U58" s="105">
        <v>25531</v>
      </c>
      <c r="V58" s="110">
        <f t="shared" si="51"/>
        <v>-42.176069576246235</v>
      </c>
      <c r="W58" s="111">
        <f>(U58/U$184)*100</f>
        <v>0.09903512226634688</v>
      </c>
      <c r="X58" s="16">
        <v>989.8526221465384</v>
      </c>
      <c r="Y58" s="16">
        <v>786.1956868097384</v>
      </c>
      <c r="Z58" s="110">
        <f t="shared" si="52"/>
        <v>-20.57447045956812</v>
      </c>
      <c r="AA58" s="16">
        <v>4580.617634629075</v>
      </c>
      <c r="AB58" s="16">
        <v>2135.8616989690786</v>
      </c>
      <c r="AC58" s="110">
        <f t="shared" si="53"/>
        <v>-53.37175312730432</v>
      </c>
      <c r="AD58" s="111">
        <f>(AB58/AB$184)*100</f>
        <v>0.4013017141639066</v>
      </c>
    </row>
    <row r="59" spans="1:30" ht="12.75">
      <c r="A59" s="5"/>
      <c r="B59" s="26"/>
      <c r="C59" s="16"/>
      <c r="D59" s="16"/>
      <c r="E59" s="110"/>
      <c r="F59" s="16"/>
      <c r="G59" s="16"/>
      <c r="H59" s="110"/>
      <c r="I59" s="111"/>
      <c r="J59" s="105"/>
      <c r="K59" s="105"/>
      <c r="L59" s="110"/>
      <c r="M59" s="105"/>
      <c r="N59" s="105"/>
      <c r="O59" s="110"/>
      <c r="P59" s="111"/>
      <c r="Q59" s="105"/>
      <c r="R59" s="105"/>
      <c r="S59" s="110"/>
      <c r="T59" s="105"/>
      <c r="U59" s="105"/>
      <c r="V59" s="110"/>
      <c r="W59" s="111"/>
      <c r="X59" s="16"/>
      <c r="Y59" s="16"/>
      <c r="Z59" s="110"/>
      <c r="AA59" s="16"/>
      <c r="AB59" s="16"/>
      <c r="AC59" s="110"/>
      <c r="AD59" s="111"/>
    </row>
    <row r="60" spans="1:30" s="27" customFormat="1" ht="15">
      <c r="A60" s="17">
        <v>9</v>
      </c>
      <c r="B60" s="6" t="s">
        <v>20</v>
      </c>
      <c r="C60" s="12">
        <f>C61+C62+C63+C64+C65</f>
        <v>57.64627420399998</v>
      </c>
      <c r="D60" s="12">
        <f>D61+D62+D63+D64+D65</f>
        <v>68.02678403299997</v>
      </c>
      <c r="E60" s="108">
        <f aca="true" t="shared" si="54" ref="E60:E65">((D60-C60)/C60)*100</f>
        <v>18.007251938373674</v>
      </c>
      <c r="F60" s="12">
        <f>F61+F62+F63+F64+F65</f>
        <v>214.35819648812455</v>
      </c>
      <c r="G60" s="12">
        <f>G61+G62+G63+G64+G65</f>
        <v>223.01537479719704</v>
      </c>
      <c r="H60" s="108">
        <f aca="true" t="shared" si="55" ref="H60:H65">((G60-F60)/F60)*100</f>
        <v>4.038650469590091</v>
      </c>
      <c r="I60" s="109">
        <f>(G60/G$179)*100</f>
        <v>0.2714850361053699</v>
      </c>
      <c r="J60" s="23">
        <f>J61+J62+J63+J64+J65</f>
        <v>13717</v>
      </c>
      <c r="K60" s="23">
        <f>K61+K62+K63+K64+K65</f>
        <v>15206</v>
      </c>
      <c r="L60" s="108">
        <f>((K60-J60)/J60)*100</f>
        <v>10.855143252897864</v>
      </c>
      <c r="M60" s="23">
        <f>M61+M62+M63+M64+M65</f>
        <v>51259</v>
      </c>
      <c r="N60" s="23">
        <f>N61+N62+N63+N64+N65</f>
        <v>53636</v>
      </c>
      <c r="O60" s="108">
        <f>((N60-M60)/M60)*100</f>
        <v>4.637234436879377</v>
      </c>
      <c r="P60" s="109">
        <f>(N60/N$179)*100</f>
        <v>0.766198251869176</v>
      </c>
      <c r="Q60" s="23">
        <f>Q61+Q62+Q63+Q64+Q65</f>
        <v>147970</v>
      </c>
      <c r="R60" s="23">
        <f>R61+R62+R63+R64+R65</f>
        <v>187199</v>
      </c>
      <c r="S60" s="108">
        <f aca="true" t="shared" si="56" ref="S60:S65">((R60-Q60)/Q60)*100</f>
        <v>26.511455024667164</v>
      </c>
      <c r="T60" s="23">
        <f>T61+T62+T63+T64+T65</f>
        <v>583206</v>
      </c>
      <c r="U60" s="23">
        <f>U61+U62+U63+U64+U65</f>
        <v>572223</v>
      </c>
      <c r="V60" s="108">
        <f aca="true" t="shared" si="57" ref="V60:V65">((U60-T60)/T60)*100</f>
        <v>-1.8832110780753284</v>
      </c>
      <c r="W60" s="109">
        <f>(U60/U$179)*100</f>
        <v>0.8908990380903505</v>
      </c>
      <c r="X60" s="12">
        <f>X61+X62+X63+X64+X65</f>
        <v>9928.41535756</v>
      </c>
      <c r="Y60" s="12">
        <f>Y61+Y62+Y63+Y64+Y65</f>
        <v>8421.113351227521</v>
      </c>
      <c r="Z60" s="108">
        <f aca="true" t="shared" si="58" ref="Z60:Z65">((Y60-X60)/X60)*100</f>
        <v>-15.181697703498495</v>
      </c>
      <c r="AA60" s="12">
        <f>AA61+AA62+AA63+AA64+AA65</f>
        <v>43074.4629392092</v>
      </c>
      <c r="AB60" s="12">
        <f>AB61+AB62+AB63+AB64+AB65</f>
        <v>18991.226075682247</v>
      </c>
      <c r="AC60" s="108">
        <f aca="true" t="shared" si="59" ref="AC60:AC65">((AB60-AA60)/AA60)*100</f>
        <v>-55.910707226960724</v>
      </c>
      <c r="AD60" s="109">
        <f>(AB60/AB$179)*100</f>
        <v>1.3730779361433572</v>
      </c>
    </row>
    <row r="61" spans="1:30" s="28" customFormat="1" ht="12.75">
      <c r="A61" s="5"/>
      <c r="B61" s="8" t="s">
        <v>3</v>
      </c>
      <c r="C61" s="16">
        <v>2.3093692999999993</v>
      </c>
      <c r="D61" s="16">
        <v>11.967439769</v>
      </c>
      <c r="E61" s="110">
        <f t="shared" si="54"/>
        <v>418.2124733796368</v>
      </c>
      <c r="F61" s="16">
        <v>10.908631115999999</v>
      </c>
      <c r="G61" s="16">
        <v>43.17100462199999</v>
      </c>
      <c r="H61" s="110">
        <f t="shared" si="55"/>
        <v>295.7508890247453</v>
      </c>
      <c r="I61" s="111">
        <f>(G61/G$180)*100</f>
        <v>0.492820656706372</v>
      </c>
      <c r="J61" s="105">
        <v>54</v>
      </c>
      <c r="K61" s="105">
        <v>224</v>
      </c>
      <c r="L61" s="110">
        <f>((K61-J61)/J61)*100</f>
        <v>314.81481481481484</v>
      </c>
      <c r="M61" s="105">
        <v>163</v>
      </c>
      <c r="N61" s="105">
        <v>895</v>
      </c>
      <c r="O61" s="110">
        <f>((N61-M61)/M61)*100</f>
        <v>449.07975460122697</v>
      </c>
      <c r="P61" s="111">
        <f>(N61/N$180)*100</f>
        <v>0.2776037369495226</v>
      </c>
      <c r="Q61" s="105">
        <v>0</v>
      </c>
      <c r="R61" s="105">
        <v>0</v>
      </c>
      <c r="S61" s="119" t="s">
        <v>59</v>
      </c>
      <c r="T61" s="105">
        <v>0</v>
      </c>
      <c r="U61" s="105">
        <v>0</v>
      </c>
      <c r="V61" s="119" t="s">
        <v>59</v>
      </c>
      <c r="W61" s="119" t="s">
        <v>59</v>
      </c>
      <c r="X61" s="16">
        <v>3.0089499</v>
      </c>
      <c r="Y61" s="16">
        <v>24.471501</v>
      </c>
      <c r="Z61" s="110">
        <f t="shared" si="58"/>
        <v>713.2904107177059</v>
      </c>
      <c r="AA61" s="16">
        <v>13.355222099999999</v>
      </c>
      <c r="AB61" s="16">
        <v>98.4532674</v>
      </c>
      <c r="AC61" s="110">
        <f t="shared" si="59"/>
        <v>637.1892931679511</v>
      </c>
      <c r="AD61" s="111">
        <f>(AB61/AB$180)*100</f>
        <v>1.3080073777346972</v>
      </c>
    </row>
    <row r="62" spans="1:30" s="28" customFormat="1" ht="12.75">
      <c r="A62" s="5"/>
      <c r="B62" s="8" t="s">
        <v>4</v>
      </c>
      <c r="C62" s="16">
        <v>41.96426700399999</v>
      </c>
      <c r="D62" s="16">
        <v>45.86569146399998</v>
      </c>
      <c r="E62" s="110">
        <f t="shared" si="54"/>
        <v>9.297015624336073</v>
      </c>
      <c r="F62" s="16">
        <v>170.2503169910949</v>
      </c>
      <c r="G62" s="16">
        <v>157.31670171899998</v>
      </c>
      <c r="H62" s="110">
        <f t="shared" si="55"/>
        <v>-7.59682301958441</v>
      </c>
      <c r="I62" s="111">
        <f>(G62/G$181)*100</f>
        <v>0.8795271151245608</v>
      </c>
      <c r="J62" s="105">
        <v>13654</v>
      </c>
      <c r="K62" s="105">
        <v>14981</v>
      </c>
      <c r="L62" s="110">
        <f>((K62-J62)/J62)*100</f>
        <v>9.718763732239637</v>
      </c>
      <c r="M62" s="105">
        <v>51032</v>
      </c>
      <c r="N62" s="105">
        <v>52734</v>
      </c>
      <c r="O62" s="110">
        <f>((N62-M62)/M62)*100</f>
        <v>3.335162251136542</v>
      </c>
      <c r="P62" s="111">
        <f>(N62/N$181)*100</f>
        <v>0.7908271607604322</v>
      </c>
      <c r="Q62" s="105">
        <v>0</v>
      </c>
      <c r="R62" s="105">
        <v>0</v>
      </c>
      <c r="S62" s="119" t="s">
        <v>59</v>
      </c>
      <c r="T62" s="105">
        <v>0</v>
      </c>
      <c r="U62" s="105">
        <v>0</v>
      </c>
      <c r="V62" s="119" t="s">
        <v>59</v>
      </c>
      <c r="W62" s="119" t="s">
        <v>59</v>
      </c>
      <c r="X62" s="16">
        <v>1044.7929527000001</v>
      </c>
      <c r="Y62" s="16">
        <v>1241.5814278999999</v>
      </c>
      <c r="Z62" s="110">
        <f t="shared" si="58"/>
        <v>18.835164870843577</v>
      </c>
      <c r="AA62" s="16">
        <v>3819.994851</v>
      </c>
      <c r="AB62" s="16">
        <v>4307.5634996</v>
      </c>
      <c r="AC62" s="110">
        <f t="shared" si="59"/>
        <v>12.763594392604064</v>
      </c>
      <c r="AD62" s="111">
        <f>(AB62/AB$181)*100</f>
        <v>0.8814817207363678</v>
      </c>
    </row>
    <row r="63" spans="1:30" s="28" customFormat="1" ht="12.75">
      <c r="A63" s="5"/>
      <c r="B63" s="8" t="s">
        <v>5</v>
      </c>
      <c r="C63" s="16">
        <v>0.036566299999999996</v>
      </c>
      <c r="D63" s="16">
        <v>0.0267122</v>
      </c>
      <c r="E63" s="110">
        <f t="shared" si="54"/>
        <v>-26.94858380530707</v>
      </c>
      <c r="F63" s="16">
        <v>0.192981</v>
      </c>
      <c r="G63" s="16">
        <v>0.09678129355932205</v>
      </c>
      <c r="H63" s="110">
        <f t="shared" si="55"/>
        <v>-49.849314927727576</v>
      </c>
      <c r="I63" s="111">
        <f>(G63/G$182)*100</f>
        <v>0.00027609721052003884</v>
      </c>
      <c r="J63" s="105">
        <v>0</v>
      </c>
      <c r="K63" s="105">
        <v>0</v>
      </c>
      <c r="L63" s="119" t="s">
        <v>59</v>
      </c>
      <c r="M63" s="105">
        <v>0</v>
      </c>
      <c r="N63" s="105">
        <v>0</v>
      </c>
      <c r="O63" s="119" t="s">
        <v>59</v>
      </c>
      <c r="P63" s="111">
        <f>(N63/N$182)*100</f>
        <v>0</v>
      </c>
      <c r="Q63" s="105">
        <v>209</v>
      </c>
      <c r="R63" s="105">
        <v>84</v>
      </c>
      <c r="S63" s="110">
        <f t="shared" si="56"/>
        <v>-59.80861244019139</v>
      </c>
      <c r="T63" s="105">
        <v>1118</v>
      </c>
      <c r="U63" s="105">
        <v>300</v>
      </c>
      <c r="V63" s="110">
        <f t="shared" si="57"/>
        <v>-73.16636851520573</v>
      </c>
      <c r="W63" s="111">
        <f>(U63/U$182)*100</f>
        <v>0.0008442743312967373</v>
      </c>
      <c r="X63" s="16">
        <v>3.2823599999999997</v>
      </c>
      <c r="Y63" s="16">
        <v>2.2096999999999998</v>
      </c>
      <c r="Z63" s="110">
        <f t="shared" si="58"/>
        <v>-32.67953545619615</v>
      </c>
      <c r="AA63" s="16">
        <v>15.324594999999999</v>
      </c>
      <c r="AB63" s="16">
        <v>8.44454</v>
      </c>
      <c r="AC63" s="110">
        <f t="shared" si="59"/>
        <v>-44.89550947349669</v>
      </c>
      <c r="AD63" s="111">
        <f>(AB63/AB$182)*100</f>
        <v>0.002694045848322225</v>
      </c>
    </row>
    <row r="64" spans="1:30" s="28" customFormat="1" ht="12.75">
      <c r="A64" s="5"/>
      <c r="B64" s="8" t="s">
        <v>6</v>
      </c>
      <c r="C64" s="16">
        <v>8.313556089999999</v>
      </c>
      <c r="D64" s="16">
        <v>0.5075004999999999</v>
      </c>
      <c r="E64" s="110">
        <f t="shared" si="54"/>
        <v>-93.89550639334172</v>
      </c>
      <c r="F64" s="16">
        <v>22.103962936883214</v>
      </c>
      <c r="G64" s="16">
        <v>2.6470372592314844</v>
      </c>
      <c r="H64" s="110">
        <f t="shared" si="55"/>
        <v>-88.02460324969793</v>
      </c>
      <c r="I64" s="111">
        <f>(G64/G$183)*100</f>
        <v>0.014012205574997055</v>
      </c>
      <c r="J64" s="105">
        <v>9</v>
      </c>
      <c r="K64" s="105">
        <v>1</v>
      </c>
      <c r="L64" s="110">
        <f>((K64-J64)/J64)*100</f>
        <v>-88.88888888888889</v>
      </c>
      <c r="M64" s="105">
        <v>64</v>
      </c>
      <c r="N64" s="105">
        <v>7</v>
      </c>
      <c r="O64" s="110">
        <f>((N64-M64)/M64)*100</f>
        <v>-89.0625</v>
      </c>
      <c r="P64" s="111">
        <f>(N64/N$183)*100</f>
        <v>0.813953488372093</v>
      </c>
      <c r="Q64" s="105">
        <v>92159</v>
      </c>
      <c r="R64" s="105">
        <v>402</v>
      </c>
      <c r="S64" s="110">
        <f t="shared" si="56"/>
        <v>-99.56379735023167</v>
      </c>
      <c r="T64" s="105">
        <v>396317</v>
      </c>
      <c r="U64" s="105">
        <v>29438</v>
      </c>
      <c r="V64" s="110">
        <f t="shared" si="57"/>
        <v>-92.5721076814772</v>
      </c>
      <c r="W64" s="111">
        <f>(U64/U$183)*100</f>
        <v>1.009319006246957</v>
      </c>
      <c r="X64" s="16">
        <v>2662.4233204</v>
      </c>
      <c r="Y64" s="16">
        <v>9.6562</v>
      </c>
      <c r="Z64" s="110">
        <f t="shared" si="58"/>
        <v>-99.63731537633358</v>
      </c>
      <c r="AA64" s="16">
        <v>23285.225612000002</v>
      </c>
      <c r="AB64" s="16">
        <v>145.63885749999997</v>
      </c>
      <c r="AC64" s="110">
        <f t="shared" si="59"/>
        <v>-99.37454392786753</v>
      </c>
      <c r="AD64" s="111">
        <f>(AB64/AB$183)*100</f>
        <v>0.35325129579815234</v>
      </c>
    </row>
    <row r="65" spans="1:30" s="28" customFormat="1" ht="12.75">
      <c r="A65" s="5"/>
      <c r="B65" s="26" t="s">
        <v>25</v>
      </c>
      <c r="C65" s="16">
        <v>5.022515509999994</v>
      </c>
      <c r="D65" s="16">
        <v>9.659440099999994</v>
      </c>
      <c r="E65" s="110">
        <f t="shared" si="54"/>
        <v>92.32275302620234</v>
      </c>
      <c r="F65" s="16">
        <v>10.9023044441464</v>
      </c>
      <c r="G65" s="16">
        <v>19.78384990340624</v>
      </c>
      <c r="H65" s="110">
        <f t="shared" si="55"/>
        <v>81.4648453889807</v>
      </c>
      <c r="I65" s="111">
        <f>(G65/G$184)*100</f>
        <v>1.271701812729343</v>
      </c>
      <c r="J65" s="105">
        <v>0</v>
      </c>
      <c r="K65" s="105">
        <v>0</v>
      </c>
      <c r="L65" s="119" t="s">
        <v>59</v>
      </c>
      <c r="M65" s="105">
        <v>0</v>
      </c>
      <c r="N65" s="105">
        <v>0</v>
      </c>
      <c r="O65" s="119" t="s">
        <v>59</v>
      </c>
      <c r="P65" s="111">
        <f>(N65/N$184)*100</f>
        <v>0</v>
      </c>
      <c r="Q65" s="105">
        <v>55602</v>
      </c>
      <c r="R65" s="105">
        <v>186713</v>
      </c>
      <c r="S65" s="110">
        <f t="shared" si="56"/>
        <v>235.80266896874213</v>
      </c>
      <c r="T65" s="105">
        <v>185771</v>
      </c>
      <c r="U65" s="105">
        <v>542485</v>
      </c>
      <c r="V65" s="110">
        <f t="shared" si="57"/>
        <v>192.0181298480387</v>
      </c>
      <c r="W65" s="111">
        <f>(U65/U$184)*100</f>
        <v>2.1043072461971404</v>
      </c>
      <c r="X65" s="16">
        <v>6214.90777456</v>
      </c>
      <c r="Y65" s="16">
        <v>7143.194522327522</v>
      </c>
      <c r="Z65" s="110">
        <f t="shared" si="58"/>
        <v>14.93645250163414</v>
      </c>
      <c r="AA65" s="16">
        <v>15940.5626591092</v>
      </c>
      <c r="AB65" s="16">
        <v>14431.125911182247</v>
      </c>
      <c r="AC65" s="110">
        <f t="shared" si="59"/>
        <v>-9.469156015420753</v>
      </c>
      <c r="AD65" s="111">
        <f>(AB65/AB$184)*100</f>
        <v>2.711428164224244</v>
      </c>
    </row>
    <row r="66" spans="1:30" s="28" customFormat="1" ht="12.75">
      <c r="A66" s="5"/>
      <c r="B66" s="26"/>
      <c r="C66" s="16"/>
      <c r="D66" s="16"/>
      <c r="E66" s="110"/>
      <c r="F66" s="16"/>
      <c r="G66" s="16"/>
      <c r="H66" s="110"/>
      <c r="I66" s="111"/>
      <c r="J66" s="105"/>
      <c r="K66" s="105"/>
      <c r="L66" s="110"/>
      <c r="M66" s="105"/>
      <c r="N66" s="105"/>
      <c r="O66" s="110"/>
      <c r="P66" s="111"/>
      <c r="Q66" s="105"/>
      <c r="R66" s="105"/>
      <c r="S66" s="110"/>
      <c r="T66" s="105"/>
      <c r="U66" s="105"/>
      <c r="V66" s="110"/>
      <c r="W66" s="111"/>
      <c r="X66" s="16"/>
      <c r="Y66" s="16"/>
      <c r="Z66" s="110"/>
      <c r="AA66" s="16"/>
      <c r="AB66" s="16"/>
      <c r="AC66" s="110"/>
      <c r="AD66" s="111"/>
    </row>
    <row r="67" spans="1:30" s="30" customFormat="1" ht="15">
      <c r="A67" s="18">
        <v>10</v>
      </c>
      <c r="B67" s="29" t="s">
        <v>17</v>
      </c>
      <c r="C67" s="12">
        <f>C68+C69+C70+C71+C72</f>
        <v>39.605288994999995</v>
      </c>
      <c r="D67" s="12">
        <f>D68+D69+D70+D71+D72</f>
        <v>69.4078770970003</v>
      </c>
      <c r="E67" s="108">
        <f aca="true" t="shared" si="60" ref="E67:E72">((D67-C67)/C67)*100</f>
        <v>75.24901056968112</v>
      </c>
      <c r="F67" s="12">
        <f>F68+F69+F70+F71+F72</f>
        <v>135.93806810499996</v>
      </c>
      <c r="G67" s="12">
        <f>G68+G69+G70+G71+G72</f>
        <v>218.66783294000106</v>
      </c>
      <c r="H67" s="108">
        <f aca="true" t="shared" si="61" ref="H67:H72">((G67-F67)/F67)*100</f>
        <v>60.85842324248701</v>
      </c>
      <c r="I67" s="109">
        <f>(G67/G$179)*100</f>
        <v>0.26619260925298904</v>
      </c>
      <c r="J67" s="23">
        <f>J68+J69+J70+J71+J72</f>
        <v>4894</v>
      </c>
      <c r="K67" s="23">
        <f>K68+K69+K70+K71+K72</f>
        <v>6032</v>
      </c>
      <c r="L67" s="108">
        <f aca="true" t="shared" si="62" ref="L67:L72">((K67-J67)/J67)*100</f>
        <v>23.252962811606047</v>
      </c>
      <c r="M67" s="23">
        <f>M68+M69+M70+M71+M72</f>
        <v>16207</v>
      </c>
      <c r="N67" s="23">
        <f>N68+N69+N70+N71+N72</f>
        <v>15689</v>
      </c>
      <c r="O67" s="108">
        <f aca="true" t="shared" si="63" ref="O67:O72">((N67-M67)/M67)*100</f>
        <v>-3.196149811809712</v>
      </c>
      <c r="P67" s="109">
        <f>(N67/N$179)*100</f>
        <v>0.2241197026917649</v>
      </c>
      <c r="Q67" s="23">
        <f>Q68+Q69+Q70+Q71+Q72</f>
        <v>52741</v>
      </c>
      <c r="R67" s="23">
        <f>R68+R69+R70+R71+R72</f>
        <v>57606</v>
      </c>
      <c r="S67" s="108">
        <f aca="true" t="shared" si="64" ref="S67:S72">((R67-Q67)/Q67)*100</f>
        <v>9.224322633245482</v>
      </c>
      <c r="T67" s="23">
        <f>T68+T69+T70+T71+T72</f>
        <v>189401</v>
      </c>
      <c r="U67" s="23">
        <f>U68+U69+U70+U71+U72</f>
        <v>212650</v>
      </c>
      <c r="V67" s="108">
        <f aca="true" t="shared" si="65" ref="V67:V72">((U67-T67)/T67)*100</f>
        <v>12.275014387463635</v>
      </c>
      <c r="W67" s="109">
        <f>(U67/U$179)*100</f>
        <v>0.33107666145875475</v>
      </c>
      <c r="X67" s="12">
        <f>X68+X69+X70+X71+X72</f>
        <v>5130.0149032</v>
      </c>
      <c r="Y67" s="12">
        <f>Y68+Y69+Y70+Y71+Y72</f>
        <v>6152.678590500001</v>
      </c>
      <c r="Z67" s="108">
        <f aca="true" t="shared" si="66" ref="Z67:Z72">((Y67-X67)/X67)*100</f>
        <v>19.934906751675978</v>
      </c>
      <c r="AA67" s="12">
        <f>AA68+AA69+AA70+AA71+AA72</f>
        <v>19514.3140351</v>
      </c>
      <c r="AB67" s="12">
        <f>AB68+AB69+AB70+AB71+AB72</f>
        <v>21234.390305</v>
      </c>
      <c r="AC67" s="108">
        <f aca="true" t="shared" si="67" ref="AC67:AC72">((AB67-AA67)/AA67)*100</f>
        <v>8.814433685991393</v>
      </c>
      <c r="AD67" s="109">
        <f>(AB67/AB$179)*100</f>
        <v>1.5352601616693928</v>
      </c>
    </row>
    <row r="68" spans="1:30" ht="12.75">
      <c r="A68" s="5"/>
      <c r="B68" s="8" t="s">
        <v>3</v>
      </c>
      <c r="C68" s="16">
        <v>0.453725118</v>
      </c>
      <c r="D68" s="16">
        <v>0.36107840799999996</v>
      </c>
      <c r="E68" s="110">
        <f t="shared" si="60"/>
        <v>-20.4191274241952</v>
      </c>
      <c r="F68" s="16">
        <v>1.2946689169999999</v>
      </c>
      <c r="G68" s="16">
        <v>1.8048831920000001</v>
      </c>
      <c r="H68" s="110">
        <f t="shared" si="61"/>
        <v>39.408861084134635</v>
      </c>
      <c r="I68" s="111">
        <f>(G68/G$180)*100</f>
        <v>0.02060372992817617</v>
      </c>
      <c r="J68" s="105">
        <v>31</v>
      </c>
      <c r="K68" s="105">
        <v>25</v>
      </c>
      <c r="L68" s="110">
        <f t="shared" si="62"/>
        <v>-19.35483870967742</v>
      </c>
      <c r="M68" s="105">
        <v>85</v>
      </c>
      <c r="N68" s="105">
        <v>114</v>
      </c>
      <c r="O68" s="110">
        <f t="shared" si="63"/>
        <v>34.11764705882353</v>
      </c>
      <c r="P68" s="111">
        <f>(N68/N$180)*100</f>
        <v>0.03535958213658724</v>
      </c>
      <c r="Q68" s="105">
        <v>0</v>
      </c>
      <c r="R68" s="105">
        <v>0</v>
      </c>
      <c r="S68" s="119" t="s">
        <v>59</v>
      </c>
      <c r="T68" s="105">
        <v>0</v>
      </c>
      <c r="U68" s="105">
        <v>0</v>
      </c>
      <c r="V68" s="119" t="s">
        <v>59</v>
      </c>
      <c r="W68" s="119" t="s">
        <v>59</v>
      </c>
      <c r="X68" s="16">
        <v>1.8508440000000002</v>
      </c>
      <c r="Y68" s="16">
        <v>0.5244186999999999</v>
      </c>
      <c r="Z68" s="110">
        <f t="shared" si="66"/>
        <v>-71.66596968734265</v>
      </c>
      <c r="AA68" s="16">
        <v>3.7558689000000003</v>
      </c>
      <c r="AB68" s="16">
        <v>2.8712891000000003</v>
      </c>
      <c r="AC68" s="110">
        <f t="shared" si="67"/>
        <v>-23.551934946398152</v>
      </c>
      <c r="AD68" s="111">
        <f>(AB68/AB$180)*100</f>
        <v>0.03814670071995213</v>
      </c>
    </row>
    <row r="69" spans="1:30" ht="12.75">
      <c r="A69" s="5"/>
      <c r="B69" s="8" t="s">
        <v>4</v>
      </c>
      <c r="C69" s="16">
        <v>19.497676</v>
      </c>
      <c r="D69" s="16">
        <v>27.494849399999993</v>
      </c>
      <c r="E69" s="110">
        <f t="shared" si="60"/>
        <v>41.01603391091325</v>
      </c>
      <c r="F69" s="16">
        <v>62.520918399999985</v>
      </c>
      <c r="G69" s="16">
        <v>82.5334784</v>
      </c>
      <c r="H69" s="110">
        <f t="shared" si="61"/>
        <v>32.00938263888335</v>
      </c>
      <c r="I69" s="111">
        <f>(G69/G$181)*100</f>
        <v>0.46142864276425477</v>
      </c>
      <c r="J69" s="105">
        <v>4860</v>
      </c>
      <c r="K69" s="105">
        <v>6002</v>
      </c>
      <c r="L69" s="110">
        <f t="shared" si="62"/>
        <v>23.497942386831276</v>
      </c>
      <c r="M69" s="105">
        <v>16103</v>
      </c>
      <c r="N69" s="105">
        <v>15557</v>
      </c>
      <c r="O69" s="110">
        <f t="shared" si="63"/>
        <v>-3.3906725454884183</v>
      </c>
      <c r="P69" s="111">
        <f>(N69/N$181)*100</f>
        <v>0.23330106079474427</v>
      </c>
      <c r="Q69" s="105">
        <v>0</v>
      </c>
      <c r="R69" s="105">
        <v>0</v>
      </c>
      <c r="S69" s="119" t="s">
        <v>59</v>
      </c>
      <c r="T69" s="105">
        <v>0</v>
      </c>
      <c r="U69" s="105">
        <v>0</v>
      </c>
      <c r="V69" s="119" t="s">
        <v>59</v>
      </c>
      <c r="W69" s="119" t="s">
        <v>59</v>
      </c>
      <c r="X69" s="16">
        <v>493.03724229999983</v>
      </c>
      <c r="Y69" s="16">
        <v>587.7405299000003</v>
      </c>
      <c r="Z69" s="110">
        <f t="shared" si="66"/>
        <v>19.208140780240708</v>
      </c>
      <c r="AA69" s="16">
        <v>1563.7005853</v>
      </c>
      <c r="AB69" s="16">
        <v>1668.0420434</v>
      </c>
      <c r="AC69" s="110">
        <f t="shared" si="67"/>
        <v>6.672726165155318</v>
      </c>
      <c r="AD69" s="111">
        <f>(AB69/AB$181)*100</f>
        <v>0.34134112493370683</v>
      </c>
    </row>
    <row r="70" spans="1:30" ht="12.75">
      <c r="A70" s="5"/>
      <c r="B70" s="8" t="s">
        <v>5</v>
      </c>
      <c r="C70" s="113">
        <v>6.249530472</v>
      </c>
      <c r="D70" s="113">
        <v>6.723819863</v>
      </c>
      <c r="E70" s="110">
        <f t="shared" si="60"/>
        <v>7.589200390732971</v>
      </c>
      <c r="F70" s="113">
        <v>17.982873567</v>
      </c>
      <c r="G70" s="113">
        <v>21.389020249999998</v>
      </c>
      <c r="H70" s="110">
        <f t="shared" si="61"/>
        <v>18.94105894872413</v>
      </c>
      <c r="I70" s="111">
        <f>(G70/G$182)*100</f>
        <v>0.06101849447963703</v>
      </c>
      <c r="J70" s="114">
        <v>0</v>
      </c>
      <c r="K70" s="114">
        <v>0</v>
      </c>
      <c r="L70" s="119" t="s">
        <v>59</v>
      </c>
      <c r="M70" s="114">
        <v>5</v>
      </c>
      <c r="N70" s="114">
        <v>3</v>
      </c>
      <c r="O70" s="110">
        <f t="shared" si="63"/>
        <v>-40</v>
      </c>
      <c r="P70" s="111">
        <f>(N70/N$182)*100</f>
        <v>0.40214477211796246</v>
      </c>
      <c r="Q70" s="114">
        <v>3758</v>
      </c>
      <c r="R70" s="114">
        <v>5721</v>
      </c>
      <c r="S70" s="110">
        <f t="shared" si="64"/>
        <v>52.23523150612027</v>
      </c>
      <c r="T70" s="114">
        <v>9201</v>
      </c>
      <c r="U70" s="114">
        <v>17061</v>
      </c>
      <c r="V70" s="110">
        <f t="shared" si="65"/>
        <v>85.42549722856211</v>
      </c>
      <c r="W70" s="111">
        <f>(U70/U$182)*100</f>
        <v>0.04801388122084545</v>
      </c>
      <c r="X70" s="113">
        <v>531.8168322</v>
      </c>
      <c r="Y70" s="113">
        <v>609.4219647</v>
      </c>
      <c r="Z70" s="110">
        <f t="shared" si="66"/>
        <v>14.59245510883248</v>
      </c>
      <c r="AA70" s="113">
        <v>1514.4792017</v>
      </c>
      <c r="AB70" s="113">
        <v>1856.8521005</v>
      </c>
      <c r="AC70" s="110">
        <f t="shared" si="67"/>
        <v>22.60664249569668</v>
      </c>
      <c r="AD70" s="111">
        <f>(AB70/AB$182)*100</f>
        <v>0.5923880628548657</v>
      </c>
    </row>
    <row r="71" spans="1:30" ht="12.75">
      <c r="A71" s="5"/>
      <c r="B71" s="8" t="s">
        <v>6</v>
      </c>
      <c r="C71" s="113">
        <v>0</v>
      </c>
      <c r="D71" s="113">
        <v>0</v>
      </c>
      <c r="E71" s="119" t="s">
        <v>59</v>
      </c>
      <c r="F71" s="113">
        <v>0</v>
      </c>
      <c r="G71" s="113">
        <v>0</v>
      </c>
      <c r="H71" s="119" t="s">
        <v>59</v>
      </c>
      <c r="I71" s="111">
        <f>(G71/G$183)*100</f>
        <v>0</v>
      </c>
      <c r="J71" s="114">
        <v>0</v>
      </c>
      <c r="K71" s="114">
        <v>0</v>
      </c>
      <c r="L71" s="119" t="s">
        <v>59</v>
      </c>
      <c r="M71" s="114">
        <v>0</v>
      </c>
      <c r="N71" s="114">
        <v>0</v>
      </c>
      <c r="O71" s="119" t="s">
        <v>59</v>
      </c>
      <c r="P71" s="111">
        <f>(N71/N$183)*100</f>
        <v>0</v>
      </c>
      <c r="Q71" s="114">
        <v>0</v>
      </c>
      <c r="R71" s="114">
        <v>0</v>
      </c>
      <c r="S71" s="119" t="s">
        <v>59</v>
      </c>
      <c r="T71" s="114">
        <v>0</v>
      </c>
      <c r="U71" s="114">
        <v>0</v>
      </c>
      <c r="V71" s="119" t="s">
        <v>59</v>
      </c>
      <c r="W71" s="111">
        <f>(U71/U$183)*100</f>
        <v>0</v>
      </c>
      <c r="X71" s="113">
        <v>0</v>
      </c>
      <c r="Y71" s="113">
        <v>0</v>
      </c>
      <c r="Z71" s="119" t="s">
        <v>59</v>
      </c>
      <c r="AA71" s="113">
        <v>0</v>
      </c>
      <c r="AB71" s="113">
        <v>0</v>
      </c>
      <c r="AC71" s="119" t="s">
        <v>59</v>
      </c>
      <c r="AD71" s="111">
        <f>(AB71/AB$183)*100</f>
        <v>0</v>
      </c>
    </row>
    <row r="72" spans="1:30" ht="12.75">
      <c r="A72" s="5"/>
      <c r="B72" s="26" t="s">
        <v>25</v>
      </c>
      <c r="C72" s="113">
        <v>13.404357404999995</v>
      </c>
      <c r="D72" s="113">
        <v>34.828129426000295</v>
      </c>
      <c r="E72" s="110">
        <f t="shared" si="60"/>
        <v>159.82692324369805</v>
      </c>
      <c r="F72" s="113">
        <v>54.139607220999984</v>
      </c>
      <c r="G72" s="113">
        <v>112.94045109800106</v>
      </c>
      <c r="H72" s="110">
        <f t="shared" si="61"/>
        <v>108.60966101392968</v>
      </c>
      <c r="I72" s="111">
        <f>(G72/G$184)*100</f>
        <v>7.259789024535062</v>
      </c>
      <c r="J72" s="114">
        <v>3</v>
      </c>
      <c r="K72" s="114">
        <v>5</v>
      </c>
      <c r="L72" s="110">
        <f t="shared" si="62"/>
        <v>66.66666666666666</v>
      </c>
      <c r="M72" s="114">
        <v>14</v>
      </c>
      <c r="N72" s="114">
        <v>15</v>
      </c>
      <c r="O72" s="110">
        <f t="shared" si="63"/>
        <v>7.142857142857142</v>
      </c>
      <c r="P72" s="111">
        <f>(N72/N$184)*100</f>
        <v>0.18608113137327875</v>
      </c>
      <c r="Q72" s="114">
        <v>48983</v>
      </c>
      <c r="R72" s="114">
        <v>51885</v>
      </c>
      <c r="S72" s="110">
        <f t="shared" si="64"/>
        <v>5.924504419900782</v>
      </c>
      <c r="T72" s="114">
        <v>180200</v>
      </c>
      <c r="U72" s="114">
        <v>195589</v>
      </c>
      <c r="V72" s="110">
        <f t="shared" si="65"/>
        <v>8.539955604883463</v>
      </c>
      <c r="W72" s="111">
        <f>(U72/U$184)*100</f>
        <v>0.7586925905351345</v>
      </c>
      <c r="X72" s="113">
        <v>4103.3099847</v>
      </c>
      <c r="Y72" s="113">
        <v>4954.991677200001</v>
      </c>
      <c r="Z72" s="110">
        <f t="shared" si="66"/>
        <v>20.755967637728155</v>
      </c>
      <c r="AA72" s="113">
        <v>16432.3783792</v>
      </c>
      <c r="AB72" s="113">
        <v>17706.624872</v>
      </c>
      <c r="AC72" s="110">
        <f t="shared" si="67"/>
        <v>7.754486072526993</v>
      </c>
      <c r="AD72" s="111">
        <f>(AB72/AB$184)*100</f>
        <v>3.326853473996274</v>
      </c>
    </row>
    <row r="73" spans="1:30" ht="12.75">
      <c r="A73" s="5"/>
      <c r="B73" s="26"/>
      <c r="C73" s="113"/>
      <c r="D73" s="113"/>
      <c r="E73" s="110"/>
      <c r="F73" s="113"/>
      <c r="G73" s="113"/>
      <c r="H73" s="110"/>
      <c r="I73" s="111"/>
      <c r="J73" s="114"/>
      <c r="K73" s="114"/>
      <c r="L73" s="110"/>
      <c r="M73" s="114"/>
      <c r="N73" s="114"/>
      <c r="O73" s="110"/>
      <c r="P73" s="111"/>
      <c r="Q73" s="114"/>
      <c r="R73" s="114"/>
      <c r="S73" s="110"/>
      <c r="T73" s="114"/>
      <c r="U73" s="114"/>
      <c r="V73" s="110"/>
      <c r="W73" s="111"/>
      <c r="X73" s="113"/>
      <c r="Y73" s="113"/>
      <c r="Z73" s="110"/>
      <c r="AA73" s="113"/>
      <c r="AB73" s="113"/>
      <c r="AC73" s="110"/>
      <c r="AD73" s="111"/>
    </row>
    <row r="74" spans="1:30" s="25" customFormat="1" ht="15">
      <c r="A74" s="17">
        <v>11</v>
      </c>
      <c r="B74" s="6" t="s">
        <v>58</v>
      </c>
      <c r="C74" s="12">
        <f>C75+C76+C77+C78+C79</f>
        <v>1115.0079554518843</v>
      </c>
      <c r="D74" s="12">
        <f>D75+D76+D77+D78+D79</f>
        <v>1402.8132714720086</v>
      </c>
      <c r="E74" s="108">
        <f aca="true" t="shared" si="68" ref="E74:E79">((D74-C74)/C74)*100</f>
        <v>25.811951799346954</v>
      </c>
      <c r="F74" s="12">
        <f>F75+F76+F77+F78+F79</f>
        <v>3792.6015554400033</v>
      </c>
      <c r="G74" s="12">
        <f>G75+G76+G77+G78+G79</f>
        <v>5384.793447113022</v>
      </c>
      <c r="H74" s="108">
        <f aca="true" t="shared" si="69" ref="H74:H79">((G74-F74)/F74)*100</f>
        <v>41.98152293085528</v>
      </c>
      <c r="I74" s="109">
        <f>(G74/G$179)*100</f>
        <v>6.55511237617063</v>
      </c>
      <c r="J74" s="23">
        <f>J75+J76+J77+J78+J79</f>
        <v>76955</v>
      </c>
      <c r="K74" s="23">
        <f>K75+K76+K77+K78+K79</f>
        <v>76041</v>
      </c>
      <c r="L74" s="108">
        <f aca="true" t="shared" si="70" ref="L74:L79">((K74-J74)/J74)*100</f>
        <v>-1.1877071015528555</v>
      </c>
      <c r="M74" s="23">
        <f>M75+M76+M77+M78+M79</f>
        <v>279620</v>
      </c>
      <c r="N74" s="23">
        <f>N75+N76+N77+N78+N79</f>
        <v>279458</v>
      </c>
      <c r="O74" s="108">
        <f aca="true" t="shared" si="71" ref="O74:O79">((N74-M74)/M74)*100</f>
        <v>-0.057935769973535514</v>
      </c>
      <c r="P74" s="109">
        <f>(N74/N$179)*100</f>
        <v>3.9920991697899955</v>
      </c>
      <c r="Q74" s="23">
        <f>Q75+Q76+Q77+Q78+Q79</f>
        <v>3378558</v>
      </c>
      <c r="R74" s="23">
        <f>R75+R76+R77+R78+R79</f>
        <v>5106665</v>
      </c>
      <c r="S74" s="108">
        <f aca="true" t="shared" si="72" ref="S74:S79">((R74-Q74)/Q74)*100</f>
        <v>51.14924769679846</v>
      </c>
      <c r="T74" s="23">
        <f>T75+T76+T77+T78+T79</f>
        <v>13436343</v>
      </c>
      <c r="U74" s="23">
        <f>U75+U76+U77+U78+U79</f>
        <v>17859388</v>
      </c>
      <c r="V74" s="108">
        <f aca="true" t="shared" si="73" ref="V74:V79">((U74-T74)/T74)*100</f>
        <v>32.918518081891776</v>
      </c>
      <c r="W74" s="109">
        <f>(U74/U$179)*100</f>
        <v>27.805438771392183</v>
      </c>
      <c r="X74" s="12">
        <f>X75+X76+X77+X78+X79</f>
        <v>44668.784572535995</v>
      </c>
      <c r="Y74" s="12">
        <f>Y75+Y76+Y77+Y78+Y79</f>
        <v>73752.358233685</v>
      </c>
      <c r="Z74" s="108">
        <f aca="true" t="shared" si="74" ref="Z74:Z79">((Y74-X74)/X74)*100</f>
        <v>65.1093911317897</v>
      </c>
      <c r="AA74" s="12">
        <f>AA75+AA76+AA77+AA78+AA79</f>
        <v>168111.77858611703</v>
      </c>
      <c r="AB74" s="12">
        <f>AB75+AB76+AB77+AB78+AB79</f>
        <v>253451.57469664403</v>
      </c>
      <c r="AC74" s="108">
        <f aca="true" t="shared" si="75" ref="AC74:AC79">((AB74-AA74)/AA74)*100</f>
        <v>50.76372210696158</v>
      </c>
      <c r="AD74" s="109">
        <f>(AB74/AB$179)*100</f>
        <v>18.32471288109027</v>
      </c>
    </row>
    <row r="75" spans="1:30" ht="12.75">
      <c r="A75" s="5"/>
      <c r="B75" s="8" t="s">
        <v>3</v>
      </c>
      <c r="C75" s="113">
        <v>212.98579909799994</v>
      </c>
      <c r="D75" s="113">
        <v>232.93101839999989</v>
      </c>
      <c r="E75" s="110">
        <f t="shared" si="68"/>
        <v>9.364577068738118</v>
      </c>
      <c r="F75" s="113">
        <v>683.896439698</v>
      </c>
      <c r="G75" s="113">
        <v>980.1373370799998</v>
      </c>
      <c r="H75" s="110">
        <f t="shared" si="69"/>
        <v>43.31663102571729</v>
      </c>
      <c r="I75" s="111">
        <f>(G75/G$180)*100</f>
        <v>11.188804392011916</v>
      </c>
      <c r="J75" s="114">
        <v>4167</v>
      </c>
      <c r="K75" s="114">
        <v>3198</v>
      </c>
      <c r="L75" s="110">
        <f t="shared" si="70"/>
        <v>-23.254139668826493</v>
      </c>
      <c r="M75" s="114">
        <v>13209</v>
      </c>
      <c r="N75" s="114">
        <v>13901</v>
      </c>
      <c r="O75" s="110">
        <f t="shared" si="71"/>
        <v>5.238852297675827</v>
      </c>
      <c r="P75" s="111">
        <f>(N75/N$180)*100</f>
        <v>4.311697818251748</v>
      </c>
      <c r="Q75" s="114">
        <v>0</v>
      </c>
      <c r="R75" s="114">
        <v>0</v>
      </c>
      <c r="S75" s="119" t="s">
        <v>59</v>
      </c>
      <c r="T75" s="114">
        <v>0</v>
      </c>
      <c r="U75" s="114">
        <v>0</v>
      </c>
      <c r="V75" s="119" t="s">
        <v>59</v>
      </c>
      <c r="W75" s="119" t="s">
        <v>59</v>
      </c>
      <c r="X75" s="113">
        <v>56.392794300000006</v>
      </c>
      <c r="Y75" s="113">
        <v>110.9085139</v>
      </c>
      <c r="Z75" s="110">
        <f t="shared" si="74"/>
        <v>96.6714281083248</v>
      </c>
      <c r="AA75" s="113">
        <v>210.2728081</v>
      </c>
      <c r="AB75" s="113">
        <v>391.8815573</v>
      </c>
      <c r="AC75" s="110">
        <f t="shared" si="75"/>
        <v>86.368157081743</v>
      </c>
      <c r="AD75" s="111">
        <f>(AB75/AB$180)*100</f>
        <v>5.206368276880189</v>
      </c>
    </row>
    <row r="76" spans="1:30" ht="12.75">
      <c r="A76" s="5"/>
      <c r="B76" s="8" t="s">
        <v>4</v>
      </c>
      <c r="C76" s="113">
        <v>310.04562056400005</v>
      </c>
      <c r="D76" s="113">
        <v>499.16601753500015</v>
      </c>
      <c r="E76" s="110">
        <f t="shared" si="68"/>
        <v>60.99760307111373</v>
      </c>
      <c r="F76" s="113">
        <v>1074.511899197</v>
      </c>
      <c r="G76" s="113">
        <v>1745.04055991</v>
      </c>
      <c r="H76" s="110">
        <f t="shared" si="69"/>
        <v>62.40309308943872</v>
      </c>
      <c r="I76" s="111">
        <f>(G76/G$181)*100</f>
        <v>9.756182736239145</v>
      </c>
      <c r="J76" s="114">
        <v>72737</v>
      </c>
      <c r="K76" s="114">
        <v>72821</v>
      </c>
      <c r="L76" s="110">
        <f t="shared" si="70"/>
        <v>0.1154845539409104</v>
      </c>
      <c r="M76" s="114">
        <v>266228</v>
      </c>
      <c r="N76" s="114">
        <v>265436</v>
      </c>
      <c r="O76" s="110">
        <f t="shared" si="71"/>
        <v>-0.2974893700136725</v>
      </c>
      <c r="P76" s="111">
        <f>(N76/N$181)*100</f>
        <v>3.9806196807298155</v>
      </c>
      <c r="Q76" s="114">
        <v>0</v>
      </c>
      <c r="R76" s="114">
        <v>0</v>
      </c>
      <c r="S76" s="119" t="s">
        <v>59</v>
      </c>
      <c r="T76" s="114">
        <v>0</v>
      </c>
      <c r="U76" s="114">
        <v>0</v>
      </c>
      <c r="V76" s="119" t="s">
        <v>59</v>
      </c>
      <c r="W76" s="119" t="s">
        <v>59</v>
      </c>
      <c r="X76" s="113">
        <v>14168.6510241</v>
      </c>
      <c r="Y76" s="113">
        <v>18052.6160414</v>
      </c>
      <c r="Z76" s="110">
        <f t="shared" si="74"/>
        <v>27.412383936153244</v>
      </c>
      <c r="AA76" s="113">
        <v>51563.9787549</v>
      </c>
      <c r="AB76" s="113">
        <v>62251.967141700006</v>
      </c>
      <c r="AC76" s="110">
        <f t="shared" si="75"/>
        <v>20.72762545652928</v>
      </c>
      <c r="AD76" s="111">
        <f>(AB76/AB$181)*100</f>
        <v>12.738981356951589</v>
      </c>
    </row>
    <row r="77" spans="1:30" ht="12.75">
      <c r="A77" s="5"/>
      <c r="B77" s="8" t="s">
        <v>5</v>
      </c>
      <c r="C77" s="16">
        <v>573.8632106089208</v>
      </c>
      <c r="D77" s="16">
        <v>629.0700000080151</v>
      </c>
      <c r="E77" s="110">
        <f t="shared" si="68"/>
        <v>9.620200141513672</v>
      </c>
      <c r="F77" s="16">
        <v>1968.1666276870426</v>
      </c>
      <c r="G77" s="16">
        <v>2505.5302545900367</v>
      </c>
      <c r="H77" s="110">
        <f t="shared" si="69"/>
        <v>27.302750658591098</v>
      </c>
      <c r="I77" s="111">
        <f>(G77/G$182)*100</f>
        <v>7.147764704569193</v>
      </c>
      <c r="J77" s="105">
        <v>26</v>
      </c>
      <c r="K77" s="105">
        <v>12</v>
      </c>
      <c r="L77" s="110">
        <f t="shared" si="70"/>
        <v>-53.84615384615385</v>
      </c>
      <c r="M77" s="105">
        <v>90</v>
      </c>
      <c r="N77" s="105">
        <v>45</v>
      </c>
      <c r="O77" s="110">
        <f t="shared" si="71"/>
        <v>-50</v>
      </c>
      <c r="P77" s="111">
        <f>(N77/N$182)*100</f>
        <v>6.032171581769437</v>
      </c>
      <c r="Q77" s="105">
        <v>2475223</v>
      </c>
      <c r="R77" s="105">
        <v>3126528</v>
      </c>
      <c r="S77" s="110">
        <f t="shared" si="72"/>
        <v>26.312982709032678</v>
      </c>
      <c r="T77" s="105">
        <v>9629131</v>
      </c>
      <c r="U77" s="105">
        <v>10569680</v>
      </c>
      <c r="V77" s="110">
        <f t="shared" si="73"/>
        <v>9.76774539675491</v>
      </c>
      <c r="W77" s="111">
        <f>(U77/U$182)*100</f>
        <v>29.745698380068326</v>
      </c>
      <c r="X77" s="16">
        <v>23371.745591536</v>
      </c>
      <c r="Y77" s="16">
        <v>26380.425983585</v>
      </c>
      <c r="Z77" s="110">
        <f t="shared" si="74"/>
        <v>12.873152243872541</v>
      </c>
      <c r="AA77" s="16">
        <v>89348.274552317</v>
      </c>
      <c r="AB77" s="16">
        <v>91932.01368084401</v>
      </c>
      <c r="AC77" s="110">
        <f t="shared" si="75"/>
        <v>2.8917616389045433</v>
      </c>
      <c r="AD77" s="111">
        <f>(AB77/AB$182)*100</f>
        <v>29.328898884341815</v>
      </c>
    </row>
    <row r="78" spans="1:30" ht="12.75">
      <c r="A78" s="5"/>
      <c r="B78" s="8" t="s">
        <v>6</v>
      </c>
      <c r="C78" s="16">
        <v>0</v>
      </c>
      <c r="D78" s="16">
        <v>0</v>
      </c>
      <c r="E78" s="119" t="s">
        <v>59</v>
      </c>
      <c r="F78" s="16">
        <v>0</v>
      </c>
      <c r="G78" s="16">
        <v>0</v>
      </c>
      <c r="H78" s="119" t="s">
        <v>59</v>
      </c>
      <c r="I78" s="111">
        <f>(G78/G$183)*100</f>
        <v>0</v>
      </c>
      <c r="J78" s="105">
        <v>0</v>
      </c>
      <c r="K78" s="105">
        <v>0</v>
      </c>
      <c r="L78" s="119" t="s">
        <v>59</v>
      </c>
      <c r="M78" s="105">
        <v>0</v>
      </c>
      <c r="N78" s="105">
        <v>0</v>
      </c>
      <c r="O78" s="119" t="s">
        <v>59</v>
      </c>
      <c r="P78" s="111">
        <f>(N78/N$183)*100</f>
        <v>0</v>
      </c>
      <c r="Q78" s="105">
        <v>0</v>
      </c>
      <c r="R78" s="105">
        <v>0</v>
      </c>
      <c r="S78" s="119" t="s">
        <v>59</v>
      </c>
      <c r="T78" s="105">
        <v>0</v>
      </c>
      <c r="U78" s="105">
        <v>0</v>
      </c>
      <c r="V78" s="119" t="s">
        <v>59</v>
      </c>
      <c r="W78" s="111">
        <f>(U78/U$183)*100</f>
        <v>0</v>
      </c>
      <c r="X78" s="16">
        <v>0</v>
      </c>
      <c r="Y78" s="16">
        <v>0</v>
      </c>
      <c r="Z78" s="119" t="s">
        <v>59</v>
      </c>
      <c r="AA78" s="16">
        <v>0</v>
      </c>
      <c r="AB78" s="16">
        <v>0</v>
      </c>
      <c r="AC78" s="119" t="s">
        <v>59</v>
      </c>
      <c r="AD78" s="111">
        <f>(AB78/AB$183)*100</f>
        <v>0</v>
      </c>
    </row>
    <row r="79" spans="1:30" ht="12.75">
      <c r="A79" s="5"/>
      <c r="B79" s="26" t="s">
        <v>25</v>
      </c>
      <c r="C79" s="16">
        <v>18.11332518096347</v>
      </c>
      <c r="D79" s="16">
        <v>41.646235528993756</v>
      </c>
      <c r="E79" s="110">
        <f t="shared" si="68"/>
        <v>129.92043212895348</v>
      </c>
      <c r="F79" s="16">
        <v>66.02658885796076</v>
      </c>
      <c r="G79" s="16">
        <v>154.08529553298555</v>
      </c>
      <c r="H79" s="110">
        <f t="shared" si="69"/>
        <v>133.36855378741507</v>
      </c>
      <c r="I79" s="111">
        <f>(G79/G$184)*100</f>
        <v>9.904571183109153</v>
      </c>
      <c r="J79" s="105">
        <v>25</v>
      </c>
      <c r="K79" s="105">
        <v>10</v>
      </c>
      <c r="L79" s="110">
        <f t="shared" si="70"/>
        <v>-60</v>
      </c>
      <c r="M79" s="105">
        <v>93</v>
      </c>
      <c r="N79" s="105">
        <v>76</v>
      </c>
      <c r="O79" s="110">
        <f t="shared" si="71"/>
        <v>-18.27956989247312</v>
      </c>
      <c r="P79" s="111">
        <f>(N79/N$184)*100</f>
        <v>0.9428110656246124</v>
      </c>
      <c r="Q79" s="105">
        <v>903335</v>
      </c>
      <c r="R79" s="105">
        <v>1980137</v>
      </c>
      <c r="S79" s="110">
        <f t="shared" si="72"/>
        <v>119.20295350008578</v>
      </c>
      <c r="T79" s="105">
        <v>3807212</v>
      </c>
      <c r="U79" s="105">
        <v>7289708</v>
      </c>
      <c r="V79" s="110">
        <f t="shared" si="73"/>
        <v>91.47102919406642</v>
      </c>
      <c r="W79" s="111">
        <f>(U79/U$184)*100</f>
        <v>28.276883908423756</v>
      </c>
      <c r="X79" s="16">
        <v>7071.995162599999</v>
      </c>
      <c r="Y79" s="16">
        <v>29208.407694799997</v>
      </c>
      <c r="Z79" s="110">
        <f t="shared" si="74"/>
        <v>313.0150972001175</v>
      </c>
      <c r="AA79" s="16">
        <v>26989.252470800002</v>
      </c>
      <c r="AB79" s="16">
        <v>98875.71231680003</v>
      </c>
      <c r="AC79" s="110">
        <f t="shared" si="75"/>
        <v>266.3521708271648</v>
      </c>
      <c r="AD79" s="111">
        <f>(AB79/AB$184)*100</f>
        <v>18.577510360835202</v>
      </c>
    </row>
    <row r="80" spans="1:30" ht="12.75">
      <c r="A80" s="5"/>
      <c r="B80" s="26"/>
      <c r="C80" s="16"/>
      <c r="D80" s="16"/>
      <c r="E80" s="110"/>
      <c r="F80" s="16"/>
      <c r="G80" s="16"/>
      <c r="H80" s="110"/>
      <c r="I80" s="111"/>
      <c r="J80" s="105"/>
      <c r="K80" s="105"/>
      <c r="L80" s="110"/>
      <c r="M80" s="105"/>
      <c r="N80" s="105"/>
      <c r="O80" s="110"/>
      <c r="P80" s="111"/>
      <c r="Q80" s="105"/>
      <c r="R80" s="105"/>
      <c r="S80" s="110"/>
      <c r="T80" s="105"/>
      <c r="U80" s="105"/>
      <c r="V80" s="110"/>
      <c r="W80" s="111"/>
      <c r="X80" s="16"/>
      <c r="Y80" s="16"/>
      <c r="Z80" s="110"/>
      <c r="AA80" s="16"/>
      <c r="AB80" s="16"/>
      <c r="AC80" s="110"/>
      <c r="AD80" s="111"/>
    </row>
    <row r="81" spans="1:30" s="25" customFormat="1" ht="15">
      <c r="A81" s="17">
        <v>12</v>
      </c>
      <c r="B81" s="6" t="s">
        <v>36</v>
      </c>
      <c r="C81" s="12">
        <f>C82+C83+C84+C85+C86</f>
        <v>801.8960007400001</v>
      </c>
      <c r="D81" s="12">
        <f>D82+D83+D84+D85+D86</f>
        <v>943.9626316</v>
      </c>
      <c r="E81" s="108">
        <f aca="true" t="shared" si="76" ref="E81:E86">((D81-C81)/C81)*100</f>
        <v>17.716341112675334</v>
      </c>
      <c r="F81" s="12">
        <f>F82+F83+F84+F85+F86</f>
        <v>2526.7935357300003</v>
      </c>
      <c r="G81" s="12">
        <f>G82+G83+G84+G85+G86</f>
        <v>3170.09775003</v>
      </c>
      <c r="H81" s="108">
        <f aca="true" t="shared" si="77" ref="H81:H86">((G81-F81)/F81)*100</f>
        <v>25.45931059278837</v>
      </c>
      <c r="I81" s="109">
        <f>(G81/G$179)*100</f>
        <v>3.85907968411182</v>
      </c>
      <c r="J81" s="23">
        <f>J82+J83+J84+J85+J86</f>
        <v>77318</v>
      </c>
      <c r="K81" s="23">
        <f>K82+K83+K84+K85+K86</f>
        <v>67818</v>
      </c>
      <c r="L81" s="108">
        <f aca="true" t="shared" si="78" ref="L81:L86">((K81-J81)/J81)*100</f>
        <v>-12.286918958069272</v>
      </c>
      <c r="M81" s="23">
        <f>M82+M83+M84+M85+M86</f>
        <v>238950</v>
      </c>
      <c r="N81" s="23">
        <f>N82+N83+N84+N85+N86</f>
        <v>231527</v>
      </c>
      <c r="O81" s="108">
        <f aca="true" t="shared" si="79" ref="O81:O86">((N81-M81)/M81)*100</f>
        <v>-3.1065076375810836</v>
      </c>
      <c r="P81" s="109">
        <f>(N81/N$179)*100</f>
        <v>3.3073976929770064</v>
      </c>
      <c r="Q81" s="23">
        <f>Q82+Q83+Q84+Q85+Q86</f>
        <v>1990691</v>
      </c>
      <c r="R81" s="23">
        <f>R82+R83+R84+R85+R86</f>
        <v>2698101</v>
      </c>
      <c r="S81" s="108">
        <f aca="true" t="shared" si="80" ref="S81:S86">((R81-Q81)/Q81)*100</f>
        <v>35.53590185518496</v>
      </c>
      <c r="T81" s="23">
        <f>T82+T83+T84+T85+T86</f>
        <v>4857489</v>
      </c>
      <c r="U81" s="23">
        <f>U82+U83+U84+U85+U86</f>
        <v>8063106</v>
      </c>
      <c r="V81" s="108">
        <f aca="true" t="shared" si="81" ref="V81:V86">((U81-T81)/T81)*100</f>
        <v>65.9932940661317</v>
      </c>
      <c r="W81" s="109">
        <f>(U81/U$179)*100</f>
        <v>12.553520881580315</v>
      </c>
      <c r="X81" s="12">
        <f>X82+X83+X84+X85+X86</f>
        <v>30290.46620785</v>
      </c>
      <c r="Y81" s="12">
        <f>Y82+Y83+Y84+Y85+Y86</f>
        <v>68442.79798325</v>
      </c>
      <c r="Z81" s="108">
        <f aca="true" t="shared" si="82" ref="Z81:Z86">((Y81-X81)/X81)*100</f>
        <v>125.95491767476507</v>
      </c>
      <c r="AA81" s="12">
        <f>AA82+AA83+AA84+AA85+AA86</f>
        <v>106286.38210319998</v>
      </c>
      <c r="AB81" s="12">
        <f>AB82+AB83+AB84+AB85+AB86</f>
        <v>181224.42226532998</v>
      </c>
      <c r="AC81" s="108">
        <f aca="true" t="shared" si="83" ref="AC81:AC86">((AB81-AA81)/AA81)*100</f>
        <v>70.50577757870057</v>
      </c>
      <c r="AD81" s="109">
        <f>(AB81/AB$179)*100</f>
        <v>13.102643015843954</v>
      </c>
    </row>
    <row r="82" spans="1:30" ht="12.75">
      <c r="A82" s="5"/>
      <c r="B82" s="8" t="s">
        <v>3</v>
      </c>
      <c r="C82" s="16">
        <v>78.87183749</v>
      </c>
      <c r="D82" s="16">
        <v>117.45056937999999</v>
      </c>
      <c r="E82" s="110">
        <f t="shared" si="76"/>
        <v>48.91319020542827</v>
      </c>
      <c r="F82" s="16">
        <v>311.49382125</v>
      </c>
      <c r="G82" s="16">
        <v>380.61480396999997</v>
      </c>
      <c r="H82" s="110">
        <f t="shared" si="77"/>
        <v>22.190161731819575</v>
      </c>
      <c r="I82" s="111">
        <f>(G82/G$180)*100</f>
        <v>4.3449263987957805</v>
      </c>
      <c r="J82" s="105">
        <v>5794</v>
      </c>
      <c r="K82" s="105">
        <v>1498</v>
      </c>
      <c r="L82" s="110">
        <f t="shared" si="78"/>
        <v>-74.14566793234381</v>
      </c>
      <c r="M82" s="105">
        <v>17734</v>
      </c>
      <c r="N82" s="105">
        <v>5398</v>
      </c>
      <c r="O82" s="110">
        <f t="shared" si="79"/>
        <v>-69.56129468816961</v>
      </c>
      <c r="P82" s="111">
        <f>(N82/N$180)*100</f>
        <v>1.6743072313447187</v>
      </c>
      <c r="Q82" s="105">
        <v>0</v>
      </c>
      <c r="R82" s="105">
        <v>0</v>
      </c>
      <c r="S82" s="119" t="s">
        <v>59</v>
      </c>
      <c r="T82" s="105">
        <v>0</v>
      </c>
      <c r="U82" s="105">
        <v>0</v>
      </c>
      <c r="V82" s="119" t="s">
        <v>59</v>
      </c>
      <c r="W82" s="119" t="s">
        <v>59</v>
      </c>
      <c r="X82" s="16">
        <v>1557.75460973</v>
      </c>
      <c r="Y82" s="16">
        <v>231.10456147000002</v>
      </c>
      <c r="Z82" s="110">
        <f t="shared" si="82"/>
        <v>-85.1642511582709</v>
      </c>
      <c r="AA82" s="16">
        <v>4530.99061697</v>
      </c>
      <c r="AB82" s="16">
        <v>883.74049797</v>
      </c>
      <c r="AC82" s="110">
        <f t="shared" si="83"/>
        <v>-80.49564493335937</v>
      </c>
      <c r="AD82" s="111">
        <f>(AB82/AB$180)*100</f>
        <v>11.740992674740781</v>
      </c>
    </row>
    <row r="83" spans="1:30" ht="12.75">
      <c r="A83" s="5"/>
      <c r="B83" s="8" t="s">
        <v>4</v>
      </c>
      <c r="C83" s="16">
        <v>599.0683774500001</v>
      </c>
      <c r="D83" s="16">
        <v>587.3988414</v>
      </c>
      <c r="E83" s="110">
        <f t="shared" si="76"/>
        <v>-1.9479472609909219</v>
      </c>
      <c r="F83" s="16">
        <v>1857.8473094300002</v>
      </c>
      <c r="G83" s="16">
        <v>1856.6159479199998</v>
      </c>
      <c r="H83" s="110">
        <f t="shared" si="77"/>
        <v>-0.06627894034941909</v>
      </c>
      <c r="I83" s="111">
        <f>(G83/G$181)*100</f>
        <v>10.379979053241936</v>
      </c>
      <c r="J83" s="105">
        <v>71472</v>
      </c>
      <c r="K83" s="105">
        <v>66196</v>
      </c>
      <c r="L83" s="110">
        <f t="shared" si="78"/>
        <v>-7.381911797627043</v>
      </c>
      <c r="M83" s="105">
        <v>220945</v>
      </c>
      <c r="N83" s="105">
        <v>225627</v>
      </c>
      <c r="O83" s="110">
        <f t="shared" si="79"/>
        <v>2.119079408902668</v>
      </c>
      <c r="P83" s="111">
        <f>(N83/N$181)*100</f>
        <v>3.3836227064302733</v>
      </c>
      <c r="Q83" s="105">
        <v>0</v>
      </c>
      <c r="R83" s="105">
        <v>0</v>
      </c>
      <c r="S83" s="119" t="s">
        <v>59</v>
      </c>
      <c r="T83" s="105">
        <v>0</v>
      </c>
      <c r="U83" s="105">
        <v>0</v>
      </c>
      <c r="V83" s="119" t="s">
        <v>59</v>
      </c>
      <c r="W83" s="119" t="s">
        <v>59</v>
      </c>
      <c r="X83" s="16">
        <v>17451.7486433</v>
      </c>
      <c r="Y83" s="16">
        <v>23120.842353699998</v>
      </c>
      <c r="Z83" s="110">
        <f t="shared" si="82"/>
        <v>32.48438781850351</v>
      </c>
      <c r="AA83" s="16">
        <v>59060.8716218</v>
      </c>
      <c r="AB83" s="16">
        <v>78643.3981698</v>
      </c>
      <c r="AC83" s="110">
        <f t="shared" si="83"/>
        <v>33.156514643735605</v>
      </c>
      <c r="AD83" s="111">
        <f>(AB83/AB$181)*100</f>
        <v>16.09325502681688</v>
      </c>
    </row>
    <row r="84" spans="1:30" ht="12.75">
      <c r="A84" s="5"/>
      <c r="B84" s="8" t="s">
        <v>5</v>
      </c>
      <c r="C84" s="16">
        <v>80.03217067</v>
      </c>
      <c r="D84" s="16">
        <v>174.24776524</v>
      </c>
      <c r="E84" s="110">
        <f t="shared" si="76"/>
        <v>117.72215320571912</v>
      </c>
      <c r="F84" s="16">
        <v>216.91165956</v>
      </c>
      <c r="G84" s="16">
        <v>572.12746967</v>
      </c>
      <c r="H84" s="110">
        <f t="shared" si="77"/>
        <v>163.76058844902417</v>
      </c>
      <c r="I84" s="111">
        <f>(G84/G$182)*100</f>
        <v>1.6321625040168728</v>
      </c>
      <c r="J84" s="105">
        <v>17</v>
      </c>
      <c r="K84" s="105">
        <v>24</v>
      </c>
      <c r="L84" s="110">
        <f t="shared" si="78"/>
        <v>41.17647058823529</v>
      </c>
      <c r="M84" s="105">
        <v>46</v>
      </c>
      <c r="N84" s="105">
        <v>41</v>
      </c>
      <c r="O84" s="110">
        <f t="shared" si="79"/>
        <v>-10.869565217391305</v>
      </c>
      <c r="P84" s="111">
        <f>(N84/N$182)*100</f>
        <v>5.495978552278821</v>
      </c>
      <c r="Q84" s="105">
        <v>1505684</v>
      </c>
      <c r="R84" s="105">
        <v>2255075</v>
      </c>
      <c r="S84" s="110">
        <f t="shared" si="80"/>
        <v>49.77080184155507</v>
      </c>
      <c r="T84" s="105">
        <v>3538572</v>
      </c>
      <c r="U84" s="105">
        <v>7042419</v>
      </c>
      <c r="V84" s="110">
        <f t="shared" si="81"/>
        <v>99.0186719388499</v>
      </c>
      <c r="W84" s="111">
        <f>(U84/U$182)*100</f>
        <v>19.819111973121455</v>
      </c>
      <c r="X84" s="16">
        <v>4839.9741133</v>
      </c>
      <c r="Y84" s="16">
        <v>11397.9515717</v>
      </c>
      <c r="Z84" s="110">
        <f t="shared" si="82"/>
        <v>135.4961267329719</v>
      </c>
      <c r="AA84" s="16">
        <v>13355.1111471</v>
      </c>
      <c r="AB84" s="16">
        <v>39054.9517209</v>
      </c>
      <c r="AC84" s="110">
        <f t="shared" si="83"/>
        <v>192.43449411037358</v>
      </c>
      <c r="AD84" s="111">
        <f>(AB84/AB$182)*100</f>
        <v>12.459628415534247</v>
      </c>
    </row>
    <row r="85" spans="1:30" ht="12.75">
      <c r="A85" s="5"/>
      <c r="B85" s="8" t="s">
        <v>6</v>
      </c>
      <c r="C85" s="16">
        <v>0</v>
      </c>
      <c r="D85" s="16">
        <v>0</v>
      </c>
      <c r="E85" s="119" t="s">
        <v>59</v>
      </c>
      <c r="F85" s="16">
        <v>0</v>
      </c>
      <c r="G85" s="16">
        <v>0</v>
      </c>
      <c r="H85" s="119" t="s">
        <v>59</v>
      </c>
      <c r="I85" s="111">
        <f>(G85/G$183)*100</f>
        <v>0</v>
      </c>
      <c r="J85" s="105">
        <v>0</v>
      </c>
      <c r="K85" s="105">
        <v>0</v>
      </c>
      <c r="L85" s="119" t="s">
        <v>59</v>
      </c>
      <c r="M85" s="105">
        <v>0</v>
      </c>
      <c r="N85" s="105">
        <v>0</v>
      </c>
      <c r="O85" s="119" t="s">
        <v>59</v>
      </c>
      <c r="P85" s="111">
        <f>(N85/N$183)*100</f>
        <v>0</v>
      </c>
      <c r="Q85" s="105">
        <v>0</v>
      </c>
      <c r="R85" s="105">
        <v>0</v>
      </c>
      <c r="S85" s="119" t="s">
        <v>59</v>
      </c>
      <c r="T85" s="105">
        <v>0</v>
      </c>
      <c r="U85" s="105">
        <v>0</v>
      </c>
      <c r="V85" s="119" t="s">
        <v>59</v>
      </c>
      <c r="W85" s="111">
        <f>(U85/U$183)*100</f>
        <v>0</v>
      </c>
      <c r="X85" s="16">
        <v>0</v>
      </c>
      <c r="Y85" s="16">
        <v>0</v>
      </c>
      <c r="Z85" s="119" t="s">
        <v>59</v>
      </c>
      <c r="AA85" s="16">
        <v>0</v>
      </c>
      <c r="AB85" s="16">
        <v>0</v>
      </c>
      <c r="AC85" s="119" t="s">
        <v>59</v>
      </c>
      <c r="AD85" s="111">
        <f>(AB85/AB$183)*100</f>
        <v>0</v>
      </c>
    </row>
    <row r="86" spans="1:30" ht="12.75">
      <c r="A86" s="5"/>
      <c r="B86" s="26" t="s">
        <v>25</v>
      </c>
      <c r="C86" s="16">
        <v>43.92361513</v>
      </c>
      <c r="D86" s="16">
        <v>64.86545558</v>
      </c>
      <c r="E86" s="110">
        <f t="shared" si="76"/>
        <v>47.677861642350656</v>
      </c>
      <c r="F86" s="16">
        <v>140.54074548999998</v>
      </c>
      <c r="G86" s="16">
        <v>360.73952847</v>
      </c>
      <c r="H86" s="110">
        <f t="shared" si="77"/>
        <v>156.67967478916498</v>
      </c>
      <c r="I86" s="111">
        <f>(G86/G$184)*100</f>
        <v>23.18826287695615</v>
      </c>
      <c r="J86" s="105">
        <v>35</v>
      </c>
      <c r="K86" s="105">
        <v>100</v>
      </c>
      <c r="L86" s="110">
        <f t="shared" si="78"/>
        <v>185.71428571428572</v>
      </c>
      <c r="M86" s="105">
        <v>225</v>
      </c>
      <c r="N86" s="105">
        <v>461</v>
      </c>
      <c r="O86" s="110">
        <f t="shared" si="79"/>
        <v>104.8888888888889</v>
      </c>
      <c r="P86" s="111">
        <f>(N86/N$184)*100</f>
        <v>5.7188934375387666</v>
      </c>
      <c r="Q86" s="105">
        <v>485007</v>
      </c>
      <c r="R86" s="105">
        <v>443026</v>
      </c>
      <c r="S86" s="110">
        <f t="shared" si="80"/>
        <v>-8.655751360289646</v>
      </c>
      <c r="T86" s="105">
        <v>1318917</v>
      </c>
      <c r="U86" s="105">
        <v>1020687</v>
      </c>
      <c r="V86" s="110">
        <f t="shared" si="81"/>
        <v>-22.61173371789127</v>
      </c>
      <c r="W86" s="111">
        <f>(U86/U$184)*100</f>
        <v>3.959259795568947</v>
      </c>
      <c r="X86" s="16">
        <v>6440.988841519999</v>
      </c>
      <c r="Y86" s="16">
        <v>33692.89949638</v>
      </c>
      <c r="Z86" s="110">
        <f t="shared" si="82"/>
        <v>423.10134864988936</v>
      </c>
      <c r="AA86" s="16">
        <v>29339.40871733</v>
      </c>
      <c r="AB86" s="16">
        <v>62642.33187666</v>
      </c>
      <c r="AC86" s="110">
        <f t="shared" si="83"/>
        <v>113.50918309290554</v>
      </c>
      <c r="AD86" s="111">
        <f>(AB86/AB$184)*100</f>
        <v>11.769711106979273</v>
      </c>
    </row>
    <row r="87" spans="1:30" ht="12.75">
      <c r="A87" s="5"/>
      <c r="B87" s="26"/>
      <c r="C87" s="16"/>
      <c r="D87" s="16"/>
      <c r="E87" s="110"/>
      <c r="F87" s="16"/>
      <c r="G87" s="16"/>
      <c r="H87" s="110"/>
      <c r="I87" s="111"/>
      <c r="J87" s="105"/>
      <c r="K87" s="105"/>
      <c r="L87" s="110"/>
      <c r="M87" s="105"/>
      <c r="N87" s="105"/>
      <c r="O87" s="110"/>
      <c r="P87" s="111"/>
      <c r="Q87" s="105"/>
      <c r="R87" s="105"/>
      <c r="S87" s="110"/>
      <c r="T87" s="105"/>
      <c r="U87" s="105"/>
      <c r="V87" s="110"/>
      <c r="W87" s="111"/>
      <c r="X87" s="16"/>
      <c r="Y87" s="16"/>
      <c r="Z87" s="110"/>
      <c r="AA87" s="16"/>
      <c r="AB87" s="16"/>
      <c r="AC87" s="110"/>
      <c r="AD87" s="111"/>
    </row>
    <row r="88" spans="1:30" s="25" customFormat="1" ht="15">
      <c r="A88" s="17">
        <v>13</v>
      </c>
      <c r="B88" s="6" t="s">
        <v>37</v>
      </c>
      <c r="C88" s="12">
        <f>C89+C90+C91+C92+C93</f>
        <v>56.19827127799999</v>
      </c>
      <c r="D88" s="12">
        <f>D89+D90+D91+D92+D93</f>
        <v>47.910710972</v>
      </c>
      <c r="E88" s="108">
        <f>((D88-C88)/C88)*100</f>
        <v>-14.747002207600534</v>
      </c>
      <c r="F88" s="12">
        <f>F89+F90+F91+F92+F93</f>
        <v>178.077473313</v>
      </c>
      <c r="G88" s="12">
        <f>G89+G90+G91+G92+G93</f>
        <v>150.83310381440003</v>
      </c>
      <c r="H88" s="108">
        <f>((G88-F88)/F88)*100</f>
        <v>-15.299166700727826</v>
      </c>
      <c r="I88" s="109">
        <f>(G88/G$179)*100</f>
        <v>0.18361483226066824</v>
      </c>
      <c r="J88" s="23">
        <f>J89+J90+J91+J92+J93</f>
        <v>9511</v>
      </c>
      <c r="K88" s="23">
        <f>K89+K90+K91+K92+K93</f>
        <v>4800</v>
      </c>
      <c r="L88" s="108">
        <f>((K88-J88)/J88)*100</f>
        <v>-49.53212070234465</v>
      </c>
      <c r="M88" s="23">
        <f>M89+M90+M91+M92+M93</f>
        <v>27041</v>
      </c>
      <c r="N88" s="23">
        <f>N89+N90+N91+N92+N93</f>
        <v>16197</v>
      </c>
      <c r="O88" s="108">
        <f>((N88-M88)/M88)*100</f>
        <v>-40.10206723124145</v>
      </c>
      <c r="P88" s="109">
        <f>(N88/N$179)*100</f>
        <v>0.23137655838476107</v>
      </c>
      <c r="Q88" s="23">
        <f>Q89+Q90+Q91+Q92+Q93</f>
        <v>15458</v>
      </c>
      <c r="R88" s="23">
        <f>R89+R90+R91+R92+R93</f>
        <v>7922</v>
      </c>
      <c r="S88" s="108">
        <f>((R88-Q88)/Q88)*100</f>
        <v>-48.75145555699314</v>
      </c>
      <c r="T88" s="23">
        <f>T89+T90+T91+T92+T93</f>
        <v>67685</v>
      </c>
      <c r="U88" s="23">
        <f>U89+U90+U91+U92+U93</f>
        <v>36519</v>
      </c>
      <c r="V88" s="108">
        <f>((U88-T88)/T88)*100</f>
        <v>-46.04565265568442</v>
      </c>
      <c r="W88" s="109">
        <f>(U88/U$179)*100</f>
        <v>0.05685675334969323</v>
      </c>
      <c r="X88" s="12">
        <f>X89+X90+X91+X92+X93</f>
        <v>1020.713788994</v>
      </c>
      <c r="Y88" s="12">
        <f>Y89+Y90+Y91+Y92+Y93</f>
        <v>980.1070529870007</v>
      </c>
      <c r="Z88" s="108">
        <f>((Y88-X88)/X88)*100</f>
        <v>-3.978268584675504</v>
      </c>
      <c r="AA88" s="12">
        <f>AA89+AA90+AA91+AA92+AA93</f>
        <v>3323.020967921</v>
      </c>
      <c r="AB88" s="12">
        <f>AB89+AB90+AB91+AB92+AB93</f>
        <v>3536.0464360736005</v>
      </c>
      <c r="AC88" s="108">
        <f>((AB88-AA88)/AA88)*100</f>
        <v>6.410596568876802</v>
      </c>
      <c r="AD88" s="109">
        <f>(AB88/AB$179)*100</f>
        <v>0.255658445810829</v>
      </c>
    </row>
    <row r="89" spans="1:30" s="28" customFormat="1" ht="12.75">
      <c r="A89" s="5"/>
      <c r="B89" s="8" t="s">
        <v>3</v>
      </c>
      <c r="C89" s="16">
        <v>11.0487962</v>
      </c>
      <c r="D89" s="16">
        <v>10.909236499999999</v>
      </c>
      <c r="E89" s="110">
        <f>((D89-C89)/C89)*100</f>
        <v>-1.2631213163294774</v>
      </c>
      <c r="F89" s="16">
        <v>52.88953722400001</v>
      </c>
      <c r="G89" s="16">
        <v>33.985929535</v>
      </c>
      <c r="H89" s="110">
        <f>((G89-F89)/F89)*100</f>
        <v>-35.741677241263524</v>
      </c>
      <c r="I89" s="111">
        <f>(G89/G$180)*100</f>
        <v>0.38796799515941516</v>
      </c>
      <c r="J89" s="105">
        <v>535</v>
      </c>
      <c r="K89" s="105">
        <v>398</v>
      </c>
      <c r="L89" s="110">
        <f>((K89-J89)/J89)*100</f>
        <v>-25.607476635514022</v>
      </c>
      <c r="M89" s="105">
        <v>2597</v>
      </c>
      <c r="N89" s="105">
        <v>1401</v>
      </c>
      <c r="O89" s="110">
        <f>((N89-M89)/M89)*100</f>
        <v>-46.05313823642664</v>
      </c>
      <c r="P89" s="111">
        <f>(N89/N$180)*100</f>
        <v>0.43455065415226957</v>
      </c>
      <c r="Q89" s="105">
        <v>0</v>
      </c>
      <c r="R89" s="105">
        <v>0</v>
      </c>
      <c r="S89" s="119" t="s">
        <v>59</v>
      </c>
      <c r="T89" s="105">
        <v>0</v>
      </c>
      <c r="U89" s="105">
        <v>0</v>
      </c>
      <c r="V89" s="119" t="s">
        <v>59</v>
      </c>
      <c r="W89" s="119" t="s">
        <v>59</v>
      </c>
      <c r="X89" s="16">
        <v>20.413852</v>
      </c>
      <c r="Y89" s="16">
        <v>16.8632825</v>
      </c>
      <c r="Z89" s="110">
        <f>((Y89-X89)/X89)*100</f>
        <v>-17.39294230211916</v>
      </c>
      <c r="AA89" s="16">
        <v>199.07485939999998</v>
      </c>
      <c r="AB89" s="16">
        <v>58.2118416</v>
      </c>
      <c r="AC89" s="110">
        <f>((AB89-AA89)/AA89)*100</f>
        <v>-70.7588181775202</v>
      </c>
      <c r="AD89" s="111">
        <f>(AB89/AB$180)*100</f>
        <v>0.773377261061054</v>
      </c>
    </row>
    <row r="90" spans="1:30" ht="12.75">
      <c r="A90" s="5"/>
      <c r="B90" s="8" t="s">
        <v>4</v>
      </c>
      <c r="C90" s="16">
        <v>38.048336277999994</v>
      </c>
      <c r="D90" s="16">
        <v>27.271690111</v>
      </c>
      <c r="E90" s="110">
        <f>((D90-C90)/C90)*100</f>
        <v>-28.323567391384675</v>
      </c>
      <c r="F90" s="16">
        <v>100.259664996</v>
      </c>
      <c r="G90" s="16">
        <v>77.065345755</v>
      </c>
      <c r="H90" s="110">
        <f>((G90-F90)/F90)*100</f>
        <v>-23.134247697641293</v>
      </c>
      <c r="I90" s="111">
        <f>(G90/G$181)*100</f>
        <v>0.4308573755191162</v>
      </c>
      <c r="J90" s="105">
        <v>8976</v>
      </c>
      <c r="K90" s="105">
        <v>4402</v>
      </c>
      <c r="L90" s="110">
        <f>((K90-J90)/J90)*100</f>
        <v>-50.95811051693404</v>
      </c>
      <c r="M90" s="105">
        <v>24444</v>
      </c>
      <c r="N90" s="105">
        <v>14795</v>
      </c>
      <c r="O90" s="110">
        <f>((N90-M90)/M90)*100</f>
        <v>-39.473899525445916</v>
      </c>
      <c r="P90" s="111">
        <f>(N90/N$181)*100</f>
        <v>0.22187370279991267</v>
      </c>
      <c r="Q90" s="105">
        <v>0</v>
      </c>
      <c r="R90" s="105">
        <v>0</v>
      </c>
      <c r="S90" s="119" t="s">
        <v>59</v>
      </c>
      <c r="T90" s="105">
        <v>0</v>
      </c>
      <c r="U90" s="105">
        <v>0</v>
      </c>
      <c r="V90" s="119" t="s">
        <v>59</v>
      </c>
      <c r="W90" s="119" t="s">
        <v>59</v>
      </c>
      <c r="X90" s="16">
        <v>645.1421518</v>
      </c>
      <c r="Y90" s="16">
        <v>528.0354541</v>
      </c>
      <c r="Z90" s="110">
        <f>((Y90-X90)/X90)*100</f>
        <v>-18.152076619588808</v>
      </c>
      <c r="AA90" s="16">
        <v>1798.5763364</v>
      </c>
      <c r="AB90" s="16">
        <v>1664.3902879999996</v>
      </c>
      <c r="AC90" s="110">
        <f>((AB90-AA90)/AA90)*100</f>
        <v>-7.460681300221311</v>
      </c>
      <c r="AD90" s="111">
        <f>(AB90/AB$181)*100</f>
        <v>0.3405938450308105</v>
      </c>
    </row>
    <row r="91" spans="1:30" ht="12.75">
      <c r="A91" s="5"/>
      <c r="B91" s="8" t="s">
        <v>5</v>
      </c>
      <c r="C91" s="16">
        <v>6.995473315000001</v>
      </c>
      <c r="D91" s="16">
        <v>9.693215011999998</v>
      </c>
      <c r="E91" s="110">
        <f>((D91-C91)/C91)*100</f>
        <v>38.56410532244303</v>
      </c>
      <c r="F91" s="16">
        <v>24.455344639000003</v>
      </c>
      <c r="G91" s="16">
        <v>39.60043793400002</v>
      </c>
      <c r="H91" s="110">
        <f>((G91-F91)/F91)*100</f>
        <v>61.92958438560492</v>
      </c>
      <c r="I91" s="111">
        <f>(G91/G$182)*100</f>
        <v>0.11297193958507704</v>
      </c>
      <c r="J91" s="105">
        <v>0</v>
      </c>
      <c r="K91" s="105">
        <v>0</v>
      </c>
      <c r="L91" s="119" t="s">
        <v>59</v>
      </c>
      <c r="M91" s="105">
        <v>0</v>
      </c>
      <c r="N91" s="105">
        <v>1</v>
      </c>
      <c r="O91" s="119" t="s">
        <v>59</v>
      </c>
      <c r="P91" s="111">
        <f>(N91/N$182)*100</f>
        <v>0.13404825737265416</v>
      </c>
      <c r="Q91" s="105">
        <v>1388</v>
      </c>
      <c r="R91" s="105">
        <v>1675</v>
      </c>
      <c r="S91" s="110">
        <f>((R91-Q91)/Q91)*100</f>
        <v>20.67723342939481</v>
      </c>
      <c r="T91" s="105">
        <v>4871</v>
      </c>
      <c r="U91" s="105">
        <v>6881</v>
      </c>
      <c r="V91" s="110">
        <f>((U91-T91)/T91)*100</f>
        <v>41.2646273865736</v>
      </c>
      <c r="W91" s="111">
        <f>(U91/U$182)*100</f>
        <v>0.019364838912176163</v>
      </c>
      <c r="X91" s="16">
        <v>319.035285194</v>
      </c>
      <c r="Y91" s="16">
        <v>422.70521638700063</v>
      </c>
      <c r="Z91" s="110">
        <f>((Y91-X91)/X91)*100</f>
        <v>32.49481671908507</v>
      </c>
      <c r="AA91" s="16">
        <v>1163.6081721210005</v>
      </c>
      <c r="AB91" s="16">
        <v>1751.3343964736007</v>
      </c>
      <c r="AC91" s="110">
        <f>((AB91-AA91)/AA91)*100</f>
        <v>50.508946089756755</v>
      </c>
      <c r="AD91" s="111">
        <f>(AB91/AB$182)*100</f>
        <v>0.5587249465149805</v>
      </c>
    </row>
    <row r="92" spans="1:30" ht="12.75">
      <c r="A92" s="5"/>
      <c r="B92" s="8" t="s">
        <v>6</v>
      </c>
      <c r="C92" s="16">
        <v>0.1056654850000016</v>
      </c>
      <c r="D92" s="16">
        <v>0.036569349</v>
      </c>
      <c r="E92" s="110">
        <f>((D92-C92)/C92)*100</f>
        <v>-65.39139625394286</v>
      </c>
      <c r="F92" s="16">
        <v>0.47292645400000266</v>
      </c>
      <c r="G92" s="16">
        <v>0.1813905904</v>
      </c>
      <c r="H92" s="110">
        <f>((G92-F92)/F92)*100</f>
        <v>-61.64507422543147</v>
      </c>
      <c r="I92" s="111">
        <f>(G92/G$183)*100</f>
        <v>0.0009601988914930556</v>
      </c>
      <c r="J92" s="105">
        <v>0</v>
      </c>
      <c r="K92" s="105">
        <v>0</v>
      </c>
      <c r="L92" s="119" t="s">
        <v>59</v>
      </c>
      <c r="M92" s="105">
        <v>0</v>
      </c>
      <c r="N92" s="105">
        <v>0</v>
      </c>
      <c r="O92" s="119" t="s">
        <v>59</v>
      </c>
      <c r="P92" s="111">
        <f>(N92/N$183)*100</f>
        <v>0</v>
      </c>
      <c r="Q92" s="105">
        <v>14070</v>
      </c>
      <c r="R92" s="105">
        <v>6247</v>
      </c>
      <c r="S92" s="110">
        <f>((R92-Q92)/Q92)*100</f>
        <v>-55.60056858564322</v>
      </c>
      <c r="T92" s="105">
        <v>62814</v>
      </c>
      <c r="U92" s="105">
        <v>29638</v>
      </c>
      <c r="V92" s="110">
        <f>((U92-T92)/T92)*100</f>
        <v>-52.81625115420129</v>
      </c>
      <c r="W92" s="111">
        <f>(U92/U$183)*100</f>
        <v>1.016176258820141</v>
      </c>
      <c r="X92" s="16">
        <v>36.1225</v>
      </c>
      <c r="Y92" s="16">
        <v>12.5031</v>
      </c>
      <c r="Z92" s="110">
        <f>((Y92-X92)/X92)*100</f>
        <v>-65.38694719357741</v>
      </c>
      <c r="AA92" s="16">
        <v>161.7616</v>
      </c>
      <c r="AB92" s="16">
        <v>62.10991</v>
      </c>
      <c r="AC92" s="110">
        <f>((AB92-AA92)/AA92)*100</f>
        <v>-61.604045706768474</v>
      </c>
      <c r="AD92" s="111">
        <f>(AB92/AB$183)*100</f>
        <v>0.15064939787382375</v>
      </c>
    </row>
    <row r="93" spans="1:30" ht="12.75">
      <c r="A93" s="5"/>
      <c r="B93" s="26" t="s">
        <v>25</v>
      </c>
      <c r="C93" s="16">
        <v>0</v>
      </c>
      <c r="D93" s="16">
        <v>0</v>
      </c>
      <c r="E93" s="119" t="s">
        <v>59</v>
      </c>
      <c r="F93" s="16">
        <v>0</v>
      </c>
      <c r="G93" s="16">
        <v>0</v>
      </c>
      <c r="H93" s="119" t="s">
        <v>59</v>
      </c>
      <c r="I93" s="111">
        <f>(G93/G$184)*100</f>
        <v>0</v>
      </c>
      <c r="J93" s="105">
        <v>0</v>
      </c>
      <c r="K93" s="105">
        <v>0</v>
      </c>
      <c r="L93" s="119" t="s">
        <v>59</v>
      </c>
      <c r="M93" s="105">
        <v>0</v>
      </c>
      <c r="N93" s="105">
        <v>0</v>
      </c>
      <c r="O93" s="119" t="s">
        <v>59</v>
      </c>
      <c r="P93" s="111">
        <f>(N93/N$184)*100</f>
        <v>0</v>
      </c>
      <c r="Q93" s="105">
        <v>0</v>
      </c>
      <c r="R93" s="105">
        <v>0</v>
      </c>
      <c r="S93" s="119" t="s">
        <v>59</v>
      </c>
      <c r="T93" s="105">
        <v>0</v>
      </c>
      <c r="U93" s="105">
        <v>0</v>
      </c>
      <c r="V93" s="119" t="s">
        <v>59</v>
      </c>
      <c r="W93" s="111">
        <f>(U93/U$184)*100</f>
        <v>0</v>
      </c>
      <c r="X93" s="16">
        <v>0</v>
      </c>
      <c r="Y93" s="16">
        <v>0</v>
      </c>
      <c r="Z93" s="119" t="s">
        <v>59</v>
      </c>
      <c r="AA93" s="16">
        <v>0</v>
      </c>
      <c r="AB93" s="16">
        <v>0</v>
      </c>
      <c r="AC93" s="119" t="s">
        <v>59</v>
      </c>
      <c r="AD93" s="111">
        <f>(AB93/AB$184)*100</f>
        <v>0</v>
      </c>
    </row>
    <row r="94" spans="1:30" ht="12.75">
      <c r="A94" s="5"/>
      <c r="B94" s="26"/>
      <c r="C94" s="16"/>
      <c r="D94" s="16"/>
      <c r="E94" s="110"/>
      <c r="F94" s="16"/>
      <c r="G94" s="16"/>
      <c r="H94" s="110"/>
      <c r="I94" s="111"/>
      <c r="J94" s="105"/>
      <c r="K94" s="105"/>
      <c r="L94" s="110"/>
      <c r="M94" s="105"/>
      <c r="N94" s="105"/>
      <c r="O94" s="110"/>
      <c r="P94" s="111"/>
      <c r="Q94" s="105"/>
      <c r="R94" s="105"/>
      <c r="S94" s="110"/>
      <c r="T94" s="105"/>
      <c r="U94" s="105"/>
      <c r="V94" s="110"/>
      <c r="W94" s="111"/>
      <c r="X94" s="16"/>
      <c r="Y94" s="16"/>
      <c r="Z94" s="110"/>
      <c r="AA94" s="16"/>
      <c r="AB94" s="16"/>
      <c r="AC94" s="110"/>
      <c r="AD94" s="111"/>
    </row>
    <row r="95" spans="1:30" s="25" customFormat="1" ht="15">
      <c r="A95" s="17">
        <v>14</v>
      </c>
      <c r="B95" s="6" t="s">
        <v>38</v>
      </c>
      <c r="C95" s="12">
        <f>C96+C97+C98+C99+C100</f>
        <v>103.06667990000005</v>
      </c>
      <c r="D95" s="12">
        <f>D96+D97+D98+D99+D100</f>
        <v>109.88092009490008</v>
      </c>
      <c r="E95" s="108">
        <f>((D95-C95)/C95)*100</f>
        <v>6.611487050433279</v>
      </c>
      <c r="F95" s="12">
        <f>F96+F97+F98+F99+F100</f>
        <v>490.3145362870001</v>
      </c>
      <c r="G95" s="12">
        <f>G96+G97+G98+G99+G100</f>
        <v>537.2792106149999</v>
      </c>
      <c r="H95" s="108">
        <f>((G95-F95)/F95)*100</f>
        <v>9.578478884931432</v>
      </c>
      <c r="I95" s="109">
        <f>(G95/G$179)*100</f>
        <v>0.6540502690683151</v>
      </c>
      <c r="J95" s="23">
        <f>J96+J97+J98+J99+J100</f>
        <v>13256</v>
      </c>
      <c r="K95" s="23">
        <f>K96+K97+K98+K99+K100</f>
        <v>19306</v>
      </c>
      <c r="L95" s="108">
        <f>((K95-J95)/J95)*100</f>
        <v>45.63971031985516</v>
      </c>
      <c r="M95" s="23">
        <f>M96+M97+M98+M99+M100</f>
        <v>43425</v>
      </c>
      <c r="N95" s="23">
        <f>N96+N97+N98+N99+N100</f>
        <v>54335</v>
      </c>
      <c r="O95" s="108">
        <f>((N95-M95)/M95)*100</f>
        <v>25.1237766263673</v>
      </c>
      <c r="P95" s="109">
        <f>(N95/N$179)*100</f>
        <v>0.7761835710215467</v>
      </c>
      <c r="Q95" s="23">
        <f>Q96+Q97+Q98+Q99+Q100</f>
        <v>449570</v>
      </c>
      <c r="R95" s="23">
        <f>R96+R97+R98+R99+R100</f>
        <v>447765</v>
      </c>
      <c r="S95" s="108">
        <f>((R95-Q95)/Q95)*100</f>
        <v>-0.4014947616611429</v>
      </c>
      <c r="T95" s="23">
        <f>T96+T97+T98+T99+T100</f>
        <v>2753139</v>
      </c>
      <c r="U95" s="23">
        <f>U96+U97+U98+U99+U100</f>
        <v>1438302</v>
      </c>
      <c r="V95" s="108">
        <f>((U95-T95)/T95)*100</f>
        <v>-47.75774125461882</v>
      </c>
      <c r="W95" s="109">
        <f>(U95/U$179)*100</f>
        <v>2.239305075614624</v>
      </c>
      <c r="X95" s="12">
        <f>X96+X97+X98+X99+X100</f>
        <v>12525.775149940002</v>
      </c>
      <c r="Y95" s="12">
        <f>Y96+Y97+Y98+Y99+Y100</f>
        <v>11757.516404310003</v>
      </c>
      <c r="Z95" s="108">
        <f>((Y95-X95)/X95)*100</f>
        <v>-6.133422773708969</v>
      </c>
      <c r="AA95" s="12">
        <f>AA96+AA97+AA98+AA99+AA100</f>
        <v>93658.836842</v>
      </c>
      <c r="AB95" s="12">
        <f>AB96+AB97+AB98+AB99+AB100</f>
        <v>45451.437239299994</v>
      </c>
      <c r="AC95" s="108">
        <f>((AB95-AA95)/AA95)*100</f>
        <v>-51.47127727416114</v>
      </c>
      <c r="AD95" s="109">
        <f>(AB95/AB$179)*100</f>
        <v>3.2861683279732845</v>
      </c>
    </row>
    <row r="96" spans="1:30" ht="12.75">
      <c r="A96" s="5"/>
      <c r="B96" s="8" t="s">
        <v>3</v>
      </c>
      <c r="C96" s="113">
        <v>2.1755478000000004</v>
      </c>
      <c r="D96" s="113">
        <v>1.9559403</v>
      </c>
      <c r="E96" s="110">
        <f>((D96-C96)/C96)*100</f>
        <v>-10.094354166798833</v>
      </c>
      <c r="F96" s="113">
        <v>7.762897000000001</v>
      </c>
      <c r="G96" s="113">
        <v>6.3331947</v>
      </c>
      <c r="H96" s="110">
        <f>((G96-F96)/F96)*100</f>
        <v>-18.417123143589315</v>
      </c>
      <c r="I96" s="111">
        <f>(G96/G$180)*100</f>
        <v>0.07229688533847053</v>
      </c>
      <c r="J96" s="114">
        <v>1412</v>
      </c>
      <c r="K96" s="114">
        <v>4668</v>
      </c>
      <c r="L96" s="110">
        <f>((K96-J96)/J96)*100</f>
        <v>230.59490084985836</v>
      </c>
      <c r="M96" s="114">
        <v>5415</v>
      </c>
      <c r="N96" s="114">
        <v>11486</v>
      </c>
      <c r="O96" s="110">
        <f>((N96-M96)/M96)*100</f>
        <v>112.11449676823636</v>
      </c>
      <c r="P96" s="111">
        <f>(N96/N$180)*100</f>
        <v>3.562632986147728</v>
      </c>
      <c r="Q96" s="114">
        <v>0</v>
      </c>
      <c r="R96" s="114">
        <v>0</v>
      </c>
      <c r="S96" s="119" t="s">
        <v>59</v>
      </c>
      <c r="T96" s="114">
        <v>0</v>
      </c>
      <c r="U96" s="114">
        <v>0</v>
      </c>
      <c r="V96" s="119" t="s">
        <v>59</v>
      </c>
      <c r="W96" s="119" t="s">
        <v>59</v>
      </c>
      <c r="X96" s="113">
        <v>3.4530293999999992</v>
      </c>
      <c r="Y96" s="113">
        <v>4.72295086</v>
      </c>
      <c r="Z96" s="110">
        <f>((Y96-X96)/X96)*100</f>
        <v>36.777024255860695</v>
      </c>
      <c r="AA96" s="113">
        <v>13.071642200000001</v>
      </c>
      <c r="AB96" s="113">
        <v>12.9647325</v>
      </c>
      <c r="AC96" s="110">
        <f>((AB96-AA96)/AA96)*100</f>
        <v>-0.8178750486300871</v>
      </c>
      <c r="AD96" s="111">
        <f>(AB96/AB$180)*100</f>
        <v>0.1722438087449072</v>
      </c>
    </row>
    <row r="97" spans="1:30" ht="12.75">
      <c r="A97" s="5"/>
      <c r="B97" s="8" t="s">
        <v>4</v>
      </c>
      <c r="C97" s="113">
        <v>44.38733990000001</v>
      </c>
      <c r="D97" s="113">
        <v>59.3054914</v>
      </c>
      <c r="E97" s="110">
        <f>((D97-C97)/C97)*100</f>
        <v>33.609023504469995</v>
      </c>
      <c r="F97" s="113">
        <v>144.1201523</v>
      </c>
      <c r="G97" s="113">
        <v>177.95902049999998</v>
      </c>
      <c r="H97" s="110">
        <f>((G97-F97)/F97)*100</f>
        <v>23.479622842446844</v>
      </c>
      <c r="I97" s="111">
        <f>(G97/G$181)*100</f>
        <v>0.994934308947909</v>
      </c>
      <c r="J97" s="114">
        <v>11834</v>
      </c>
      <c r="K97" s="114">
        <v>14625</v>
      </c>
      <c r="L97" s="110">
        <f>((K97-J97)/J97)*100</f>
        <v>23.584586783843164</v>
      </c>
      <c r="M97" s="114">
        <v>37967</v>
      </c>
      <c r="N97" s="114">
        <v>42808</v>
      </c>
      <c r="O97" s="110">
        <f>((N97-M97)/M97)*100</f>
        <v>12.750546527247348</v>
      </c>
      <c r="P97" s="111">
        <f>(N97/N$181)*100</f>
        <v>0.6419715761715892</v>
      </c>
      <c r="Q97" s="114">
        <v>0</v>
      </c>
      <c r="R97" s="114">
        <v>0</v>
      </c>
      <c r="S97" s="119" t="s">
        <v>59</v>
      </c>
      <c r="T97" s="114">
        <v>0</v>
      </c>
      <c r="U97" s="114">
        <v>0</v>
      </c>
      <c r="V97" s="119" t="s">
        <v>59</v>
      </c>
      <c r="W97" s="119" t="s">
        <v>59</v>
      </c>
      <c r="X97" s="113">
        <v>503.91615484</v>
      </c>
      <c r="Y97" s="113">
        <v>729.4922349500001</v>
      </c>
      <c r="Z97" s="110">
        <f>((Y97-X97)/X97)*100</f>
        <v>44.764605766930316</v>
      </c>
      <c r="AA97" s="113">
        <v>1848.5717897999996</v>
      </c>
      <c r="AB97" s="113">
        <v>2114.3320507</v>
      </c>
      <c r="AC97" s="110">
        <f>((AB97-AA97)/AA97)*100</f>
        <v>14.376518259469565</v>
      </c>
      <c r="AD97" s="111">
        <f>(AB97/AB$181)*100</f>
        <v>0.43266803946875215</v>
      </c>
    </row>
    <row r="98" spans="1:30" ht="12.75">
      <c r="A98" s="5"/>
      <c r="B98" s="8" t="s">
        <v>5</v>
      </c>
      <c r="C98" s="113">
        <v>56.50247936700005</v>
      </c>
      <c r="D98" s="113">
        <v>48.60063535300007</v>
      </c>
      <c r="E98" s="110">
        <f>((D98-C98)/C98)*100</f>
        <v>-13.984950930516163</v>
      </c>
      <c r="F98" s="113">
        <v>338.41775859000006</v>
      </c>
      <c r="G98" s="113">
        <v>352.8865178759999</v>
      </c>
      <c r="H98" s="110">
        <f>((G98-F98)/F98)*100</f>
        <v>4.275413721278452</v>
      </c>
      <c r="I98" s="111">
        <f>(G98/G$182)*100</f>
        <v>1.0067129672737132</v>
      </c>
      <c r="J98" s="114">
        <v>10</v>
      </c>
      <c r="K98" s="114">
        <v>13</v>
      </c>
      <c r="L98" s="110">
        <f>((K98-J98)/J98)*100</f>
        <v>30</v>
      </c>
      <c r="M98" s="114">
        <v>43</v>
      </c>
      <c r="N98" s="114">
        <v>40</v>
      </c>
      <c r="O98" s="110">
        <f>((N98-M98)/M98)*100</f>
        <v>-6.976744186046512</v>
      </c>
      <c r="P98" s="111">
        <f>(N98/N$182)*100</f>
        <v>5.361930294906166</v>
      </c>
      <c r="Q98" s="114">
        <v>449509</v>
      </c>
      <c r="R98" s="114">
        <v>447682</v>
      </c>
      <c r="S98" s="110">
        <f>((R98-Q98)/Q98)*100</f>
        <v>-0.40644347499160194</v>
      </c>
      <c r="T98" s="114">
        <v>2752785</v>
      </c>
      <c r="U98" s="114">
        <v>1438033</v>
      </c>
      <c r="V98" s="110">
        <f>((U98-T98)/T98)*100</f>
        <v>-47.760794976723574</v>
      </c>
      <c r="W98" s="111">
        <f>(U98/U$182)*100</f>
        <v>4.046981164858803</v>
      </c>
      <c r="X98" s="113">
        <v>12014.0552657</v>
      </c>
      <c r="Y98" s="113">
        <v>11014.658408500003</v>
      </c>
      <c r="Z98" s="110">
        <f>((Y98-X98)/X98)*100</f>
        <v>-8.318563841247384</v>
      </c>
      <c r="AA98" s="113">
        <v>91771.13201</v>
      </c>
      <c r="AB98" s="113">
        <v>43289.831923599995</v>
      </c>
      <c r="AC98" s="110">
        <f>((AB98-AA98)/AA98)*100</f>
        <v>-52.82848650174344</v>
      </c>
      <c r="AD98" s="111">
        <f>(AB98/AB$182)*100</f>
        <v>13.810674349146487</v>
      </c>
    </row>
    <row r="99" spans="1:30" ht="12.75">
      <c r="A99" s="5"/>
      <c r="B99" s="8" t="s">
        <v>6</v>
      </c>
      <c r="C99" s="113">
        <v>0.001312833</v>
      </c>
      <c r="D99" s="113">
        <v>0.0188530419</v>
      </c>
      <c r="E99" s="110">
        <f>((D99-C99)/C99)*100</f>
        <v>1336.057891597789</v>
      </c>
      <c r="F99" s="113">
        <v>0.013728396999999998</v>
      </c>
      <c r="G99" s="113">
        <v>0.100477539</v>
      </c>
      <c r="H99" s="110">
        <f>((G99-F99)/F99)*100</f>
        <v>631.895639381641</v>
      </c>
      <c r="I99" s="111">
        <f>(G99/G$183)*100</f>
        <v>0.0005318821740146354</v>
      </c>
      <c r="J99" s="114">
        <v>0</v>
      </c>
      <c r="K99" s="114">
        <v>0</v>
      </c>
      <c r="L99" s="119" t="s">
        <v>59</v>
      </c>
      <c r="M99" s="114">
        <v>0</v>
      </c>
      <c r="N99" s="114">
        <v>1</v>
      </c>
      <c r="O99" s="119" t="s">
        <v>59</v>
      </c>
      <c r="P99" s="111">
        <f>(N99/N$183)*100</f>
        <v>0.11627906976744186</v>
      </c>
      <c r="Q99" s="114">
        <v>61</v>
      </c>
      <c r="R99" s="114">
        <v>83</v>
      </c>
      <c r="S99" s="110">
        <f>((R99-Q99)/Q99)*100</f>
        <v>36.0655737704918</v>
      </c>
      <c r="T99" s="114">
        <v>354</v>
      </c>
      <c r="U99" s="114">
        <v>269</v>
      </c>
      <c r="V99" s="110">
        <f>((U99-T99)/T99)*100</f>
        <v>-24.01129943502825</v>
      </c>
      <c r="W99" s="111">
        <f>(U99/U$183)*100</f>
        <v>0.009223004710932518</v>
      </c>
      <c r="X99" s="113">
        <v>4.350700000000002</v>
      </c>
      <c r="Y99" s="113">
        <v>8.642809999999999</v>
      </c>
      <c r="Z99" s="110">
        <f>((Y99-X99)/X99)*100</f>
        <v>98.6533201553772</v>
      </c>
      <c r="AA99" s="113">
        <v>26.061400000000003</v>
      </c>
      <c r="AB99" s="113">
        <v>34.3085325</v>
      </c>
      <c r="AC99" s="110">
        <f>((AB99-AA99)/AA99)*100</f>
        <v>31.64500947761822</v>
      </c>
      <c r="AD99" s="111">
        <f>(AB99/AB$183)*100</f>
        <v>0.08321634603977873</v>
      </c>
    </row>
    <row r="100" spans="1:30" ht="12.75">
      <c r="A100" s="5"/>
      <c r="B100" s="26" t="s">
        <v>25</v>
      </c>
      <c r="C100" s="113">
        <v>0</v>
      </c>
      <c r="D100" s="113">
        <v>0</v>
      </c>
      <c r="E100" s="119" t="s">
        <v>59</v>
      </c>
      <c r="F100" s="113">
        <v>0</v>
      </c>
      <c r="G100" s="113">
        <v>0</v>
      </c>
      <c r="H100" s="119" t="s">
        <v>59</v>
      </c>
      <c r="I100" s="111">
        <f>(G100/G$184)*100</f>
        <v>0</v>
      </c>
      <c r="J100" s="114">
        <v>0</v>
      </c>
      <c r="K100" s="114">
        <v>0</v>
      </c>
      <c r="L100" s="119" t="s">
        <v>59</v>
      </c>
      <c r="M100" s="114">
        <v>0</v>
      </c>
      <c r="N100" s="114">
        <v>0</v>
      </c>
      <c r="O100" s="119" t="s">
        <v>59</v>
      </c>
      <c r="P100" s="111">
        <f>(N100/N$184)*100</f>
        <v>0</v>
      </c>
      <c r="Q100" s="114">
        <v>0</v>
      </c>
      <c r="R100" s="114">
        <v>0</v>
      </c>
      <c r="S100" s="119" t="s">
        <v>59</v>
      </c>
      <c r="T100" s="114">
        <v>0</v>
      </c>
      <c r="U100" s="114">
        <v>0</v>
      </c>
      <c r="V100" s="119" t="s">
        <v>59</v>
      </c>
      <c r="W100" s="111">
        <f>(U100/U$184)*100</f>
        <v>0</v>
      </c>
      <c r="X100" s="113">
        <v>0</v>
      </c>
      <c r="Y100" s="113">
        <v>0</v>
      </c>
      <c r="Z100" s="119" t="s">
        <v>59</v>
      </c>
      <c r="AA100" s="113">
        <v>0</v>
      </c>
      <c r="AB100" s="113">
        <v>0</v>
      </c>
      <c r="AC100" s="119" t="s">
        <v>59</v>
      </c>
      <c r="AD100" s="111">
        <f>(AB100/AB$184)*100</f>
        <v>0</v>
      </c>
    </row>
    <row r="101" spans="1:30" ht="12.75">
      <c r="A101" s="5"/>
      <c r="B101" s="26"/>
      <c r="C101" s="113"/>
      <c r="D101" s="113"/>
      <c r="E101" s="110"/>
      <c r="F101" s="113"/>
      <c r="G101" s="113"/>
      <c r="H101" s="110"/>
      <c r="I101" s="111"/>
      <c r="J101" s="114"/>
      <c r="K101" s="114"/>
      <c r="L101" s="110"/>
      <c r="M101" s="114"/>
      <c r="N101" s="114"/>
      <c r="O101" s="110"/>
      <c r="P101" s="111"/>
      <c r="Q101" s="114"/>
      <c r="R101" s="114"/>
      <c r="S101" s="110"/>
      <c r="T101" s="114"/>
      <c r="U101" s="114"/>
      <c r="V101" s="110"/>
      <c r="W101" s="111"/>
      <c r="X101" s="113"/>
      <c r="Y101" s="113"/>
      <c r="Z101" s="110"/>
      <c r="AA101" s="113"/>
      <c r="AB101" s="113"/>
      <c r="AC101" s="110"/>
      <c r="AD101" s="111"/>
    </row>
    <row r="102" spans="1:30" s="25" customFormat="1" ht="15">
      <c r="A102" s="17">
        <v>15</v>
      </c>
      <c r="B102" s="6" t="s">
        <v>50</v>
      </c>
      <c r="C102" s="12">
        <f>C103+C104+C105+C106+C107</f>
        <v>291.6798060890007</v>
      </c>
      <c r="D102" s="12">
        <f>D103+D104+D105+D106+D107</f>
        <v>354.94606960900137</v>
      </c>
      <c r="E102" s="108">
        <f aca="true" t="shared" si="84" ref="E102:E107">((D102-C102)/C102)*100</f>
        <v>21.69031321307727</v>
      </c>
      <c r="F102" s="12">
        <f>F103+F104+F105+F106+F107</f>
        <v>950.7927656300183</v>
      </c>
      <c r="G102" s="12">
        <f>G103+G104+G105+G106+G107</f>
        <v>1292.9873937430036</v>
      </c>
      <c r="H102" s="108">
        <f aca="true" t="shared" si="85" ref="H102:H107">((G102-F102)/F102)*100</f>
        <v>35.99045349132825</v>
      </c>
      <c r="I102" s="109">
        <f>(G102/G$179)*100</f>
        <v>1.574002373573211</v>
      </c>
      <c r="J102" s="23">
        <f>J103+J104+J105+J106+J107</f>
        <v>21835</v>
      </c>
      <c r="K102" s="23">
        <f>K103+K104+K105+K106+K107</f>
        <v>22571</v>
      </c>
      <c r="L102" s="108">
        <f aca="true" t="shared" si="86" ref="L102:L107">((K102-J102)/J102)*100</f>
        <v>3.3707350583924893</v>
      </c>
      <c r="M102" s="23">
        <f>M103+M104+M105+M106+M107</f>
        <v>65192</v>
      </c>
      <c r="N102" s="23">
        <f>N103+N104+N105+N106+N107</f>
        <v>76926</v>
      </c>
      <c r="O102" s="108">
        <f aca="true" t="shared" si="87" ref="O102:O107">((N102-M102)/M102)*100</f>
        <v>17.99914099889557</v>
      </c>
      <c r="P102" s="109">
        <f>(N102/N$179)*100</f>
        <v>1.098899372124846</v>
      </c>
      <c r="Q102" s="23">
        <f>Q103+Q104+Q105+Q106+Q107</f>
        <v>987354</v>
      </c>
      <c r="R102" s="23">
        <f>R103+R104+R105+R106+R107</f>
        <v>1095034</v>
      </c>
      <c r="S102" s="108">
        <f aca="true" t="shared" si="88" ref="S102:S107">((R102-Q102)/Q102)*100</f>
        <v>10.905916216473525</v>
      </c>
      <c r="T102" s="23">
        <f>T103+T104+T105+T106+T107</f>
        <v>3958650</v>
      </c>
      <c r="U102" s="23">
        <f>U103+U104+U105+U106+U107</f>
        <v>5039632</v>
      </c>
      <c r="V102" s="108">
        <f aca="true" t="shared" si="89" ref="V102:V107">((U102-T102)/T102)*100</f>
        <v>27.30683440061637</v>
      </c>
      <c r="W102" s="109">
        <f>(U102/U$179)*100</f>
        <v>7.846247531345907</v>
      </c>
      <c r="X102" s="12">
        <f>X103+X104+X105+X106+X107</f>
        <v>13647.887919423005</v>
      </c>
      <c r="Y102" s="12">
        <f>Y103+Y104+Y105+Y106+Y107</f>
        <v>12971.60584213</v>
      </c>
      <c r="Z102" s="108">
        <f aca="true" t="shared" si="90" ref="Z102:Z107">((Y102-X102)/X102)*100</f>
        <v>-4.955214178822153</v>
      </c>
      <c r="AA102" s="12">
        <f>AA103+AA104+AA105+AA106+AA107</f>
        <v>61143.5864816</v>
      </c>
      <c r="AB102" s="12">
        <f>AB103+AB104+AB105+AB106+AB107</f>
        <v>62040.611801408</v>
      </c>
      <c r="AC102" s="108">
        <f aca="true" t="shared" si="91" ref="AC102:AC107">((AB102-AA102)/AA102)*100</f>
        <v>1.4670799856955365</v>
      </c>
      <c r="AD102" s="109">
        <f>(AB102/AB$179)*100</f>
        <v>4.485576385109103</v>
      </c>
    </row>
    <row r="103" spans="1:30" ht="12.75">
      <c r="A103" s="5"/>
      <c r="B103" s="8" t="s">
        <v>3</v>
      </c>
      <c r="C103" s="16">
        <v>20.5167654</v>
      </c>
      <c r="D103" s="16">
        <v>45.72540239999999</v>
      </c>
      <c r="E103" s="110">
        <f t="shared" si="84"/>
        <v>122.86847613903112</v>
      </c>
      <c r="F103" s="16">
        <v>98.5947306</v>
      </c>
      <c r="G103" s="16">
        <v>136.3694523</v>
      </c>
      <c r="H103" s="110">
        <f t="shared" si="85"/>
        <v>38.3131243121425</v>
      </c>
      <c r="I103" s="111">
        <f>(G103/G$180)*100</f>
        <v>1.556731969191335</v>
      </c>
      <c r="J103" s="105">
        <v>2871</v>
      </c>
      <c r="K103" s="105">
        <v>498</v>
      </c>
      <c r="L103" s="110">
        <f t="shared" si="86"/>
        <v>-82.65412748171369</v>
      </c>
      <c r="M103" s="105">
        <v>9010</v>
      </c>
      <c r="N103" s="105">
        <v>14141</v>
      </c>
      <c r="O103" s="110">
        <f t="shared" si="87"/>
        <v>56.94783573806881</v>
      </c>
      <c r="P103" s="111">
        <f>(N103/N$180)*100</f>
        <v>4.386139043802458</v>
      </c>
      <c r="Q103" s="105">
        <v>0</v>
      </c>
      <c r="R103" s="105">
        <v>0</v>
      </c>
      <c r="S103" s="119" t="s">
        <v>59</v>
      </c>
      <c r="T103" s="105">
        <v>0</v>
      </c>
      <c r="U103" s="105">
        <v>0</v>
      </c>
      <c r="V103" s="119" t="s">
        <v>59</v>
      </c>
      <c r="W103" s="119" t="s">
        <v>59</v>
      </c>
      <c r="X103" s="16">
        <v>239.86677799999998</v>
      </c>
      <c r="Y103" s="16">
        <v>312.9041228</v>
      </c>
      <c r="Z103" s="110">
        <f t="shared" si="90"/>
        <v>30.449129057797244</v>
      </c>
      <c r="AA103" s="16">
        <v>950.9765844</v>
      </c>
      <c r="AB103" s="16">
        <v>1039.0036326</v>
      </c>
      <c r="AC103" s="110">
        <f t="shared" si="91"/>
        <v>9.256489554423561</v>
      </c>
      <c r="AD103" s="111">
        <f>(AB103/AB$180)*100</f>
        <v>13.803751290573732</v>
      </c>
    </row>
    <row r="104" spans="1:30" ht="12.75">
      <c r="A104" s="5"/>
      <c r="B104" s="8" t="s">
        <v>4</v>
      </c>
      <c r="C104" s="16">
        <v>94.6931946000012</v>
      </c>
      <c r="D104" s="16">
        <v>110.15564894600084</v>
      </c>
      <c r="E104" s="110">
        <f t="shared" si="84"/>
        <v>16.329002745461747</v>
      </c>
      <c r="F104" s="16">
        <v>294.45878039000445</v>
      </c>
      <c r="G104" s="16">
        <v>319.671034929002</v>
      </c>
      <c r="H104" s="110">
        <f t="shared" si="85"/>
        <v>8.562235605813646</v>
      </c>
      <c r="I104" s="111">
        <f>(G104/G$181)*100</f>
        <v>1.7872186491819309</v>
      </c>
      <c r="J104" s="105">
        <v>18897</v>
      </c>
      <c r="K104" s="105">
        <v>22009</v>
      </c>
      <c r="L104" s="110">
        <f t="shared" si="86"/>
        <v>16.468222469175</v>
      </c>
      <c r="M104" s="105">
        <v>55894</v>
      </c>
      <c r="N104" s="105">
        <v>62479</v>
      </c>
      <c r="O104" s="110">
        <f t="shared" si="87"/>
        <v>11.781228754428025</v>
      </c>
      <c r="P104" s="111">
        <f>(N104/N$181)*100</f>
        <v>0.9369683729121827</v>
      </c>
      <c r="Q104" s="105">
        <v>0</v>
      </c>
      <c r="R104" s="105">
        <v>0</v>
      </c>
      <c r="S104" s="119" t="s">
        <v>59</v>
      </c>
      <c r="T104" s="105">
        <v>0</v>
      </c>
      <c r="U104" s="105">
        <v>0</v>
      </c>
      <c r="V104" s="119" t="s">
        <v>59</v>
      </c>
      <c r="W104" s="119" t="s">
        <v>59</v>
      </c>
      <c r="X104" s="16">
        <v>3045.1168131</v>
      </c>
      <c r="Y104" s="16">
        <v>3753.7331481</v>
      </c>
      <c r="Z104" s="110">
        <f t="shared" si="90"/>
        <v>23.270579701624392</v>
      </c>
      <c r="AA104" s="16">
        <v>10754.768135600001</v>
      </c>
      <c r="AB104" s="16">
        <v>11600.5775734</v>
      </c>
      <c r="AC104" s="110">
        <f t="shared" si="91"/>
        <v>7.864506488059322</v>
      </c>
      <c r="AD104" s="111">
        <f>(AB104/AB$181)*100</f>
        <v>2.3738935205217304</v>
      </c>
    </row>
    <row r="105" spans="1:30" ht="12.75">
      <c r="A105" s="5"/>
      <c r="B105" s="8" t="s">
        <v>5</v>
      </c>
      <c r="C105" s="16">
        <v>72.44608138399929</v>
      </c>
      <c r="D105" s="16">
        <v>87.98892952100051</v>
      </c>
      <c r="E105" s="110">
        <f t="shared" si="84"/>
        <v>21.454366944454335</v>
      </c>
      <c r="F105" s="16">
        <v>294.2822834340132</v>
      </c>
      <c r="G105" s="16">
        <v>391.05355513600165</v>
      </c>
      <c r="H105" s="110">
        <f t="shared" si="85"/>
        <v>32.883825207808485</v>
      </c>
      <c r="I105" s="111">
        <f>(G105/G$182)*100</f>
        <v>1.11559570828442</v>
      </c>
      <c r="J105" s="105">
        <v>12</v>
      </c>
      <c r="K105" s="105">
        <v>11</v>
      </c>
      <c r="L105" s="110">
        <f t="shared" si="86"/>
        <v>-8.333333333333332</v>
      </c>
      <c r="M105" s="105">
        <v>37</v>
      </c>
      <c r="N105" s="105">
        <v>66</v>
      </c>
      <c r="O105" s="110">
        <f t="shared" si="87"/>
        <v>78.37837837837837</v>
      </c>
      <c r="P105" s="111">
        <f>(N105/N$182)*100</f>
        <v>8.847184986595174</v>
      </c>
      <c r="Q105" s="105">
        <v>763630</v>
      </c>
      <c r="R105" s="105">
        <v>982229</v>
      </c>
      <c r="S105" s="110">
        <f t="shared" si="88"/>
        <v>28.626298076293494</v>
      </c>
      <c r="T105" s="105">
        <v>3036346</v>
      </c>
      <c r="U105" s="105">
        <v>4540032</v>
      </c>
      <c r="V105" s="110">
        <f t="shared" si="89"/>
        <v>49.52288046223981</v>
      </c>
      <c r="W105" s="111">
        <f>(U105/U$182)*100</f>
        <v>12.776774936219295</v>
      </c>
      <c r="X105" s="16">
        <v>5966.326843200005</v>
      </c>
      <c r="Y105" s="16">
        <v>7511.496193799998</v>
      </c>
      <c r="Z105" s="110">
        <f t="shared" si="90"/>
        <v>25.898168022106717</v>
      </c>
      <c r="AA105" s="16">
        <v>25238.294525300003</v>
      </c>
      <c r="AB105" s="16">
        <v>31447.6234036</v>
      </c>
      <c r="AC105" s="110">
        <f t="shared" si="91"/>
        <v>24.602806945118594</v>
      </c>
      <c r="AD105" s="111">
        <f>(AB105/AB$182)*100</f>
        <v>10.032676649061928</v>
      </c>
    </row>
    <row r="106" spans="1:30" s="31" customFormat="1" ht="12.75">
      <c r="A106" s="5"/>
      <c r="B106" s="8" t="s">
        <v>6</v>
      </c>
      <c r="C106" s="16">
        <v>1.6662555260002048</v>
      </c>
      <c r="D106" s="16">
        <v>0.709084836000006</v>
      </c>
      <c r="E106" s="110">
        <f t="shared" si="84"/>
        <v>-57.44441204032239</v>
      </c>
      <c r="F106" s="16">
        <v>8.977394280000556</v>
      </c>
      <c r="G106" s="16">
        <v>3.0961154080000064</v>
      </c>
      <c r="H106" s="110">
        <f t="shared" si="85"/>
        <v>-65.51209280294844</v>
      </c>
      <c r="I106" s="111">
        <f>(G106/G$183)*100</f>
        <v>0.01638942006936748</v>
      </c>
      <c r="J106" s="105">
        <v>6</v>
      </c>
      <c r="K106" s="105">
        <v>3</v>
      </c>
      <c r="L106" s="110">
        <f t="shared" si="86"/>
        <v>-50</v>
      </c>
      <c r="M106" s="105">
        <v>15</v>
      </c>
      <c r="N106" s="105">
        <v>12</v>
      </c>
      <c r="O106" s="110">
        <f t="shared" si="87"/>
        <v>-20</v>
      </c>
      <c r="P106" s="111">
        <f>(N106/N$183)*100</f>
        <v>1.3953488372093024</v>
      </c>
      <c r="Q106" s="105">
        <v>93291</v>
      </c>
      <c r="R106" s="105">
        <v>37856</v>
      </c>
      <c r="S106" s="110">
        <f t="shared" si="88"/>
        <v>-59.42159479478192</v>
      </c>
      <c r="T106" s="105">
        <v>463513</v>
      </c>
      <c r="U106" s="105">
        <v>168748</v>
      </c>
      <c r="V106" s="110">
        <f t="shared" si="89"/>
        <v>-63.59368561399572</v>
      </c>
      <c r="W106" s="111">
        <f>(U106/U$183)*100</f>
        <v>5.785738286098292</v>
      </c>
      <c r="X106" s="16">
        <v>480.2506398999999</v>
      </c>
      <c r="Y106" s="16">
        <v>221.73788359999998</v>
      </c>
      <c r="Z106" s="110">
        <f t="shared" si="90"/>
        <v>-53.828716678821856</v>
      </c>
      <c r="AA106" s="16">
        <v>2367.6624264</v>
      </c>
      <c r="AB106" s="16">
        <v>753.7061983999998</v>
      </c>
      <c r="AC106" s="110">
        <f t="shared" si="91"/>
        <v>-68.1666528979809</v>
      </c>
      <c r="AD106" s="111">
        <f>(AB106/AB$183)*100</f>
        <v>1.8281363628240441</v>
      </c>
    </row>
    <row r="107" spans="1:30" s="31" customFormat="1" ht="12.75">
      <c r="A107" s="5"/>
      <c r="B107" s="26" t="s">
        <v>25</v>
      </c>
      <c r="C107" s="16">
        <v>102.35750917899999</v>
      </c>
      <c r="D107" s="16">
        <v>110.36700390600001</v>
      </c>
      <c r="E107" s="110">
        <f t="shared" si="84"/>
        <v>7.825019181536779</v>
      </c>
      <c r="F107" s="16">
        <v>254.47957692600002</v>
      </c>
      <c r="G107" s="16">
        <v>442.79723597000003</v>
      </c>
      <c r="H107" s="110">
        <f t="shared" si="85"/>
        <v>74.00108932857931</v>
      </c>
      <c r="I107" s="111">
        <f>(G107/G$184)*100</f>
        <v>28.462915479238454</v>
      </c>
      <c r="J107" s="105">
        <v>49</v>
      </c>
      <c r="K107" s="105">
        <v>50</v>
      </c>
      <c r="L107" s="110">
        <f t="shared" si="86"/>
        <v>2.0408163265306123</v>
      </c>
      <c r="M107" s="105">
        <v>236</v>
      </c>
      <c r="N107" s="105">
        <v>228</v>
      </c>
      <c r="O107" s="110">
        <f t="shared" si="87"/>
        <v>-3.389830508474576</v>
      </c>
      <c r="P107" s="111">
        <f>(N107/N$184)*100</f>
        <v>2.828433196873837</v>
      </c>
      <c r="Q107" s="105">
        <v>130433</v>
      </c>
      <c r="R107" s="105">
        <v>74949</v>
      </c>
      <c r="S107" s="110">
        <f t="shared" si="88"/>
        <v>-42.538314690300766</v>
      </c>
      <c r="T107" s="105">
        <v>458791</v>
      </c>
      <c r="U107" s="105">
        <v>330852</v>
      </c>
      <c r="V107" s="110">
        <f t="shared" si="89"/>
        <v>-27.886118079910023</v>
      </c>
      <c r="W107" s="111">
        <f>(U107/U$184)*100</f>
        <v>1.2833797450967606</v>
      </c>
      <c r="X107" s="16">
        <v>3916.3268452230004</v>
      </c>
      <c r="Y107" s="16">
        <v>1171.7344938300002</v>
      </c>
      <c r="Z107" s="110">
        <f t="shared" si="90"/>
        <v>-70.08077874656348</v>
      </c>
      <c r="AA107" s="16">
        <v>21831.884809900002</v>
      </c>
      <c r="AB107" s="16">
        <v>17199.700993408</v>
      </c>
      <c r="AC107" s="110">
        <f t="shared" si="91"/>
        <v>-21.217516750507343</v>
      </c>
      <c r="AD107" s="111">
        <f>(AB107/AB$184)*100</f>
        <v>3.2316088139474632</v>
      </c>
    </row>
    <row r="108" spans="1:30" s="31" customFormat="1" ht="12.75">
      <c r="A108" s="5"/>
      <c r="B108" s="26"/>
      <c r="C108" s="16"/>
      <c r="D108" s="16"/>
      <c r="E108" s="110"/>
      <c r="F108" s="16"/>
      <c r="G108" s="16"/>
      <c r="H108" s="110"/>
      <c r="I108" s="111"/>
      <c r="J108" s="105"/>
      <c r="K108" s="105"/>
      <c r="L108" s="110"/>
      <c r="M108" s="105"/>
      <c r="N108" s="105"/>
      <c r="O108" s="110"/>
      <c r="P108" s="111"/>
      <c r="Q108" s="105"/>
      <c r="R108" s="105"/>
      <c r="S108" s="110"/>
      <c r="T108" s="105"/>
      <c r="U108" s="105"/>
      <c r="V108" s="110"/>
      <c r="W108" s="111"/>
      <c r="X108" s="16"/>
      <c r="Y108" s="16"/>
      <c r="Z108" s="110"/>
      <c r="AA108" s="16"/>
      <c r="AB108" s="16"/>
      <c r="AC108" s="110"/>
      <c r="AD108" s="111"/>
    </row>
    <row r="109" spans="1:30" s="32" customFormat="1" ht="15">
      <c r="A109" s="17">
        <v>16</v>
      </c>
      <c r="B109" s="6" t="s">
        <v>19</v>
      </c>
      <c r="C109" s="12">
        <f>C110+C111+C112+C113+C114</f>
        <v>321.5654367429998</v>
      </c>
      <c r="D109" s="12">
        <f>D110+D111+D112+D113+D114</f>
        <v>444.7573942740001</v>
      </c>
      <c r="E109" s="108">
        <f aca="true" t="shared" si="92" ref="E109:E114">((D109-C109)/C109)*100</f>
        <v>38.31007423520373</v>
      </c>
      <c r="F109" s="12">
        <f>F110+F111+F112+F113+F114</f>
        <v>1086.9467707089998</v>
      </c>
      <c r="G109" s="12">
        <f>G110+G111+G112+G113+G114</f>
        <v>1354.154215805</v>
      </c>
      <c r="H109" s="108">
        <f aca="true" t="shared" si="93" ref="H109:H114">((G109-F109)/F109)*100</f>
        <v>24.583305484380304</v>
      </c>
      <c r="I109" s="109">
        <f>(G109/G$179)*100</f>
        <v>1.6484630555376392</v>
      </c>
      <c r="J109" s="23">
        <f>J110+J111+J112+J113+J114</f>
        <v>43167</v>
      </c>
      <c r="K109" s="23">
        <f>K110+K111+K112+K113+K114</f>
        <v>50533</v>
      </c>
      <c r="L109" s="108">
        <f aca="true" t="shared" si="94" ref="L109:L114">((K109-J109)/J109)*100</f>
        <v>17.063960896054855</v>
      </c>
      <c r="M109" s="23">
        <f>M110+M111+M112+M113+M114</f>
        <v>146835</v>
      </c>
      <c r="N109" s="23">
        <f>N110+N111+N112+N113+N114</f>
        <v>164068</v>
      </c>
      <c r="O109" s="108">
        <f aca="true" t="shared" si="95" ref="O109:O114">((N109-M109)/M109)*100</f>
        <v>11.736302652637313</v>
      </c>
      <c r="P109" s="109">
        <f>(N109/N$179)*100</f>
        <v>2.3437358264537247</v>
      </c>
      <c r="Q109" s="23">
        <f>Q110+Q111+Q112+Q113+Q114</f>
        <v>166854</v>
      </c>
      <c r="R109" s="23">
        <f>R110+R111+R112+R113+R114</f>
        <v>378485</v>
      </c>
      <c r="S109" s="108">
        <f aca="true" t="shared" si="96" ref="S109:S114">((R109-Q109)/Q109)*100</f>
        <v>126.8360362952042</v>
      </c>
      <c r="T109" s="23">
        <f>T110+T111+T112+T113+T114</f>
        <v>1146256</v>
      </c>
      <c r="U109" s="23">
        <f>U110+U111+U112+U113+U114</f>
        <v>1717925</v>
      </c>
      <c r="V109" s="108">
        <f aca="true" t="shared" si="97" ref="V109:V114">((U109-T109)/T109)*100</f>
        <v>49.872716042489635</v>
      </c>
      <c r="W109" s="109">
        <f>(U109/U$179)*100</f>
        <v>2.674652591754203</v>
      </c>
      <c r="X109" s="12">
        <f>X110+X111+X112+X113+X114</f>
        <v>18596.082445826447</v>
      </c>
      <c r="Y109" s="12">
        <f>Y110+Y111+Y112+Y113+Y114</f>
        <v>19828.70026474725</v>
      </c>
      <c r="Z109" s="108">
        <f aca="true" t="shared" si="98" ref="Z109:Z114">((Y109-X109)/X109)*100</f>
        <v>6.628373597028457</v>
      </c>
      <c r="AA109" s="12">
        <f>AA110+AA111+AA112+AA113+AA114</f>
        <v>76877.91050871897</v>
      </c>
      <c r="AB109" s="12">
        <f>AB110+AB111+AB112+AB113+AB114</f>
        <v>81962.93574943425</v>
      </c>
      <c r="AC109" s="108">
        <f aca="true" t="shared" si="99" ref="AC109:AC114">((AB109-AA109)/AA109)*100</f>
        <v>6.614416556155723</v>
      </c>
      <c r="AD109" s="109">
        <f>(AB109/AB$179)*100</f>
        <v>5.925973300017219</v>
      </c>
    </row>
    <row r="110" spans="1:30" s="31" customFormat="1" ht="12.75">
      <c r="A110" s="5"/>
      <c r="B110" s="8" t="s">
        <v>3</v>
      </c>
      <c r="C110" s="16">
        <v>64.64900821899977</v>
      </c>
      <c r="D110" s="16">
        <v>76.66171519500038</v>
      </c>
      <c r="E110" s="110">
        <f t="shared" si="92"/>
        <v>18.581425000840444</v>
      </c>
      <c r="F110" s="16">
        <v>231.58679695400005</v>
      </c>
      <c r="G110" s="16">
        <v>277.0213232380013</v>
      </c>
      <c r="H110" s="110">
        <f t="shared" si="93"/>
        <v>19.61878953445946</v>
      </c>
      <c r="I110" s="111">
        <f>(G110/G$180)*100</f>
        <v>3.1623500920395142</v>
      </c>
      <c r="J110" s="105">
        <v>71</v>
      </c>
      <c r="K110" s="105">
        <v>125</v>
      </c>
      <c r="L110" s="110">
        <f t="shared" si="94"/>
        <v>76.05633802816901</v>
      </c>
      <c r="M110" s="105">
        <v>289</v>
      </c>
      <c r="N110" s="105">
        <v>443</v>
      </c>
      <c r="O110" s="110">
        <f t="shared" si="95"/>
        <v>53.28719723183391</v>
      </c>
      <c r="P110" s="111">
        <f>(N110/N$180)*100</f>
        <v>0.13740609549568553</v>
      </c>
      <c r="Q110" s="105">
        <v>0</v>
      </c>
      <c r="R110" s="105">
        <v>0</v>
      </c>
      <c r="S110" s="119" t="s">
        <v>59</v>
      </c>
      <c r="T110" s="105">
        <v>0</v>
      </c>
      <c r="U110" s="105">
        <v>0</v>
      </c>
      <c r="V110" s="119" t="s">
        <v>59</v>
      </c>
      <c r="W110" s="119" t="s">
        <v>59</v>
      </c>
      <c r="X110" s="16">
        <v>167.08133345700003</v>
      </c>
      <c r="Y110" s="16">
        <v>185.72745796000135</v>
      </c>
      <c r="Z110" s="110">
        <f t="shared" si="98"/>
        <v>11.159908840325407</v>
      </c>
      <c r="AA110" s="16">
        <v>623.3651808289994</v>
      </c>
      <c r="AB110" s="16">
        <v>682.9732431110009</v>
      </c>
      <c r="AC110" s="110">
        <f t="shared" si="99"/>
        <v>9.562302180999273</v>
      </c>
      <c r="AD110" s="111">
        <f>(AB110/AB$180)*100</f>
        <v>9.073686068285653</v>
      </c>
    </row>
    <row r="111" spans="1:30" s="31" customFormat="1" ht="12.75">
      <c r="A111" s="5"/>
      <c r="B111" s="8" t="s">
        <v>4</v>
      </c>
      <c r="C111" s="16">
        <v>227.62970213200006</v>
      </c>
      <c r="D111" s="16">
        <v>339.21875769699966</v>
      </c>
      <c r="E111" s="110">
        <f t="shared" si="92"/>
        <v>49.02218582190574</v>
      </c>
      <c r="F111" s="16">
        <v>736.5537321009998</v>
      </c>
      <c r="G111" s="16">
        <v>963.2299348929987</v>
      </c>
      <c r="H111" s="110">
        <f t="shared" si="93"/>
        <v>30.775243259634443</v>
      </c>
      <c r="I111" s="111">
        <f>(G111/G$181)*100</f>
        <v>5.385231425403946</v>
      </c>
      <c r="J111" s="105">
        <v>43046</v>
      </c>
      <c r="K111" s="105">
        <v>50331</v>
      </c>
      <c r="L111" s="110">
        <f t="shared" si="94"/>
        <v>16.923755981972775</v>
      </c>
      <c r="M111" s="105">
        <v>146151</v>
      </c>
      <c r="N111" s="105">
        <v>163226</v>
      </c>
      <c r="O111" s="110">
        <f t="shared" si="95"/>
        <v>11.6831222502754</v>
      </c>
      <c r="P111" s="111">
        <f>(N111/N$181)*100</f>
        <v>2.4478240630766166</v>
      </c>
      <c r="Q111" s="105">
        <v>0</v>
      </c>
      <c r="R111" s="105">
        <v>0</v>
      </c>
      <c r="S111" s="119" t="s">
        <v>59</v>
      </c>
      <c r="T111" s="105">
        <v>0</v>
      </c>
      <c r="U111" s="105">
        <v>0</v>
      </c>
      <c r="V111" s="119" t="s">
        <v>59</v>
      </c>
      <c r="W111" s="119" t="s">
        <v>59</v>
      </c>
      <c r="X111" s="16">
        <v>12607.132044313998</v>
      </c>
      <c r="Y111" s="16">
        <v>14242.987251789998</v>
      </c>
      <c r="Z111" s="110">
        <f t="shared" si="98"/>
        <v>12.975633171176277</v>
      </c>
      <c r="AA111" s="16">
        <v>43066.15744234799</v>
      </c>
      <c r="AB111" s="16">
        <v>49667.53485798599</v>
      </c>
      <c r="AC111" s="110">
        <f t="shared" si="99"/>
        <v>15.328456978023095</v>
      </c>
      <c r="AD111" s="111">
        <f>(AB111/AB$181)*100</f>
        <v>10.163755936602332</v>
      </c>
    </row>
    <row r="112" spans="1:30" s="34" customFormat="1" ht="12.75">
      <c r="A112" s="33"/>
      <c r="B112" s="26" t="s">
        <v>5</v>
      </c>
      <c r="C112" s="16">
        <v>23.791167318999978</v>
      </c>
      <c r="D112" s="16">
        <v>20.653011031000016</v>
      </c>
      <c r="E112" s="110">
        <f t="shared" si="92"/>
        <v>-13.190425866551674</v>
      </c>
      <c r="F112" s="16">
        <v>87.20404970499997</v>
      </c>
      <c r="G112" s="16">
        <v>85.02167043499999</v>
      </c>
      <c r="H112" s="110">
        <f t="shared" si="93"/>
        <v>-2.50261229539533</v>
      </c>
      <c r="I112" s="111">
        <f>(G112/G$182)*100</f>
        <v>0.2425494140194461</v>
      </c>
      <c r="J112" s="105">
        <v>5</v>
      </c>
      <c r="K112" s="105">
        <v>4</v>
      </c>
      <c r="L112" s="110">
        <f t="shared" si="94"/>
        <v>-20</v>
      </c>
      <c r="M112" s="105">
        <v>60</v>
      </c>
      <c r="N112" s="105">
        <v>77</v>
      </c>
      <c r="O112" s="110">
        <f t="shared" si="95"/>
        <v>28.333333333333332</v>
      </c>
      <c r="P112" s="111">
        <f>(N112/N$182)*100</f>
        <v>10.32171581769437</v>
      </c>
      <c r="Q112" s="105">
        <v>13480</v>
      </c>
      <c r="R112" s="105">
        <v>10895</v>
      </c>
      <c r="S112" s="110">
        <f t="shared" si="96"/>
        <v>-19.176557863501483</v>
      </c>
      <c r="T112" s="105">
        <v>47821</v>
      </c>
      <c r="U112" s="105">
        <v>37916</v>
      </c>
      <c r="V112" s="110">
        <f t="shared" si="97"/>
        <v>-20.71265761903766</v>
      </c>
      <c r="W112" s="111">
        <f>(U112/U$182)*100</f>
        <v>0.10670501848482362</v>
      </c>
      <c r="X112" s="16">
        <v>1584.4757991770002</v>
      </c>
      <c r="Y112" s="16">
        <v>1229.4308333</v>
      </c>
      <c r="Z112" s="110">
        <f t="shared" si="98"/>
        <v>-22.407724123108466</v>
      </c>
      <c r="AA112" s="16">
        <v>5455.152386877</v>
      </c>
      <c r="AB112" s="16">
        <v>4957.7833675</v>
      </c>
      <c r="AC112" s="110">
        <f t="shared" si="99"/>
        <v>-9.117417518408443</v>
      </c>
      <c r="AD112" s="111">
        <f>(AB112/AB$182)*100</f>
        <v>1.5816723821657965</v>
      </c>
    </row>
    <row r="113" spans="1:30" s="31" customFormat="1" ht="12.75">
      <c r="A113" s="5"/>
      <c r="B113" s="8" t="s">
        <v>6</v>
      </c>
      <c r="C113" s="16">
        <v>0</v>
      </c>
      <c r="D113" s="16">
        <v>0</v>
      </c>
      <c r="E113" s="119" t="s">
        <v>59</v>
      </c>
      <c r="F113" s="16">
        <v>0</v>
      </c>
      <c r="G113" s="16">
        <v>0</v>
      </c>
      <c r="H113" s="119" t="s">
        <v>59</v>
      </c>
      <c r="I113" s="111">
        <f>(G113/G$183)*100</f>
        <v>0</v>
      </c>
      <c r="J113" s="105">
        <v>0</v>
      </c>
      <c r="K113" s="105">
        <v>0</v>
      </c>
      <c r="L113" s="119" t="s">
        <v>59</v>
      </c>
      <c r="M113" s="105">
        <v>0</v>
      </c>
      <c r="N113" s="105">
        <v>0</v>
      </c>
      <c r="O113" s="119" t="s">
        <v>59</v>
      </c>
      <c r="P113" s="111">
        <f>(N113/N$183)*100</f>
        <v>0</v>
      </c>
      <c r="Q113" s="105">
        <v>0</v>
      </c>
      <c r="R113" s="105">
        <v>0</v>
      </c>
      <c r="S113" s="119" t="s">
        <v>59</v>
      </c>
      <c r="T113" s="105">
        <v>0</v>
      </c>
      <c r="U113" s="105">
        <v>0</v>
      </c>
      <c r="V113" s="119" t="s">
        <v>59</v>
      </c>
      <c r="W113" s="111">
        <f>(U113/U$183)*100</f>
        <v>0</v>
      </c>
      <c r="X113" s="16">
        <v>0</v>
      </c>
      <c r="Y113" s="16">
        <v>0</v>
      </c>
      <c r="Z113" s="119" t="s">
        <v>59</v>
      </c>
      <c r="AA113" s="16">
        <v>0</v>
      </c>
      <c r="AB113" s="16">
        <v>0</v>
      </c>
      <c r="AC113" s="119" t="s">
        <v>59</v>
      </c>
      <c r="AD113" s="111">
        <f>(AB113/AB$183)*100</f>
        <v>0</v>
      </c>
    </row>
    <row r="114" spans="1:30" s="31" customFormat="1" ht="12.75">
      <c r="A114" s="5"/>
      <c r="B114" s="26" t="s">
        <v>25</v>
      </c>
      <c r="C114" s="16">
        <v>5.495559072999988</v>
      </c>
      <c r="D114" s="16">
        <v>8.223910351000004</v>
      </c>
      <c r="E114" s="110">
        <f t="shared" si="92"/>
        <v>49.64647348446438</v>
      </c>
      <c r="F114" s="16">
        <v>31.602191948999987</v>
      </c>
      <c r="G114" s="16">
        <v>28.881287238999995</v>
      </c>
      <c r="H114" s="110">
        <f t="shared" si="93"/>
        <v>-8.60986071596243</v>
      </c>
      <c r="I114" s="111">
        <f>(G114/G$184)*100</f>
        <v>1.8564832181358952</v>
      </c>
      <c r="J114" s="105">
        <v>45</v>
      </c>
      <c r="K114" s="105">
        <v>73</v>
      </c>
      <c r="L114" s="110">
        <f t="shared" si="94"/>
        <v>62.22222222222222</v>
      </c>
      <c r="M114" s="105">
        <v>335</v>
      </c>
      <c r="N114" s="105">
        <v>322</v>
      </c>
      <c r="O114" s="110">
        <f t="shared" si="95"/>
        <v>-3.880597014925373</v>
      </c>
      <c r="P114" s="111">
        <f>(N114/N$184)*100</f>
        <v>3.9945416201463835</v>
      </c>
      <c r="Q114" s="105">
        <v>153374</v>
      </c>
      <c r="R114" s="105">
        <v>367590</v>
      </c>
      <c r="S114" s="110">
        <f t="shared" si="96"/>
        <v>139.66904429694733</v>
      </c>
      <c r="T114" s="105">
        <v>1098435</v>
      </c>
      <c r="U114" s="105">
        <v>1680009</v>
      </c>
      <c r="V114" s="110">
        <f t="shared" si="97"/>
        <v>52.94569091480151</v>
      </c>
      <c r="W114" s="111">
        <f>(U114/U$184)*100</f>
        <v>6.516779472937337</v>
      </c>
      <c r="X114" s="16">
        <v>4237.393268878452</v>
      </c>
      <c r="Y114" s="16">
        <v>4170.554721697252</v>
      </c>
      <c r="Z114" s="110">
        <f t="shared" si="98"/>
        <v>-1.5773505771129563</v>
      </c>
      <c r="AA114" s="16">
        <v>27733.23549866497</v>
      </c>
      <c r="AB114" s="16">
        <v>26654.644280837252</v>
      </c>
      <c r="AC114" s="110">
        <f t="shared" si="99"/>
        <v>-3.8891647455978915</v>
      </c>
      <c r="AD114" s="111">
        <f>(AB114/AB$184)*100</f>
        <v>5.008074467317846</v>
      </c>
    </row>
    <row r="115" spans="1:30" s="31" customFormat="1" ht="12.75">
      <c r="A115" s="5"/>
      <c r="B115" s="26"/>
      <c r="C115" s="16"/>
      <c r="D115" s="16"/>
      <c r="E115" s="110"/>
      <c r="F115" s="16"/>
      <c r="G115" s="16"/>
      <c r="H115" s="110"/>
      <c r="I115" s="111"/>
      <c r="J115" s="105"/>
      <c r="K115" s="105"/>
      <c r="L115" s="110"/>
      <c r="M115" s="105"/>
      <c r="N115" s="105"/>
      <c r="O115" s="110"/>
      <c r="P115" s="111"/>
      <c r="Q115" s="105"/>
      <c r="R115" s="105"/>
      <c r="S115" s="110"/>
      <c r="T115" s="105"/>
      <c r="U115" s="105"/>
      <c r="V115" s="110"/>
      <c r="W115" s="111"/>
      <c r="X115" s="16"/>
      <c r="Y115" s="16"/>
      <c r="Z115" s="110"/>
      <c r="AA115" s="16"/>
      <c r="AB115" s="16"/>
      <c r="AC115" s="110"/>
      <c r="AD115" s="111"/>
    </row>
    <row r="116" spans="1:30" s="32" customFormat="1" ht="15">
      <c r="A116" s="17">
        <v>17</v>
      </c>
      <c r="B116" s="6" t="s">
        <v>21</v>
      </c>
      <c r="C116" s="12">
        <f>C117+C118+C119+C120+C121</f>
        <v>113.21460684999998</v>
      </c>
      <c r="D116" s="12">
        <f>D117+D118+D119+D120+D121</f>
        <v>134.37446305000003</v>
      </c>
      <c r="E116" s="108">
        <f aca="true" t="shared" si="100" ref="E116:E121">((D116-C116)/C116)*100</f>
        <v>18.69004078955564</v>
      </c>
      <c r="F116" s="12">
        <f>F117+F118+F119+F120+F121</f>
        <v>381.104893356</v>
      </c>
      <c r="G116" s="12">
        <f>G117+G118+G119+G120+G121</f>
        <v>459.51109209899994</v>
      </c>
      <c r="H116" s="108">
        <f aca="true" t="shared" si="101" ref="H116:H121">((G116-F116)/F116)*100</f>
        <v>20.57339071470769</v>
      </c>
      <c r="I116" s="109">
        <f>(G116/G$179)*100</f>
        <v>0.5593802021172706</v>
      </c>
      <c r="J116" s="23">
        <f>J117+J118+J119+J120+J121</f>
        <v>15706</v>
      </c>
      <c r="K116" s="23">
        <f>K117+K118+K119+K120+K121</f>
        <v>16700</v>
      </c>
      <c r="L116" s="108">
        <f>((K116-J116)/J116)*100</f>
        <v>6.328791544632624</v>
      </c>
      <c r="M116" s="23">
        <f>M117+M118+M119+M120+M121</f>
        <v>53384</v>
      </c>
      <c r="N116" s="23">
        <f>N117+N118+N119+N120+N121</f>
        <v>56268</v>
      </c>
      <c r="O116" s="108">
        <f>((N116-M116)/M116)*100</f>
        <v>5.402367750636896</v>
      </c>
      <c r="P116" s="109">
        <f>(N116/N$179)*100</f>
        <v>0.8037967640423372</v>
      </c>
      <c r="Q116" s="23">
        <f>Q117+Q118+Q119+Q120+Q121</f>
        <v>70962</v>
      </c>
      <c r="R116" s="23">
        <f>R117+R118+R119+R120+R121</f>
        <v>323667</v>
      </c>
      <c r="S116" s="108">
        <f aca="true" t="shared" si="102" ref="S116:S121">((R116-Q116)/Q116)*100</f>
        <v>356.1131309715059</v>
      </c>
      <c r="T116" s="23">
        <f>T117+T118+T119+T120+T121</f>
        <v>325704</v>
      </c>
      <c r="U116" s="23">
        <f>U117+U118+U119+U120+U121</f>
        <v>1033020</v>
      </c>
      <c r="V116" s="108">
        <f aca="true" t="shared" si="103" ref="V116:V121">((U116-T116)/T116)*100</f>
        <v>217.1652789035443</v>
      </c>
      <c r="W116" s="109">
        <f>(U116/U$179)*100</f>
        <v>1.6083179535392562</v>
      </c>
      <c r="X116" s="12">
        <f>X117+X118+X119+X120+X121</f>
        <v>17222.884942799996</v>
      </c>
      <c r="Y116" s="12">
        <f>Y117+Y118+Y119+Y120+Y121</f>
        <v>12081.867199100003</v>
      </c>
      <c r="Z116" s="108">
        <f aca="true" t="shared" si="104" ref="Z116:Z121">((Y116-X116)/X116)*100</f>
        <v>-29.849922128459603</v>
      </c>
      <c r="AA116" s="12">
        <f>AA117+AA118+AA119+AA120+AA121</f>
        <v>38332.5021622</v>
      </c>
      <c r="AB116" s="12">
        <f>AB117+AB118+AB119+AB120+AB121</f>
        <v>54282.370356600004</v>
      </c>
      <c r="AC116" s="108">
        <f aca="true" t="shared" si="105" ref="AC116:AC121">((AB116-AA116)/AA116)*100</f>
        <v>41.60925401349955</v>
      </c>
      <c r="AD116" s="109">
        <f>(AB116/AB$179)*100</f>
        <v>3.9246505076177454</v>
      </c>
    </row>
    <row r="117" spans="1:30" s="31" customFormat="1" ht="12.75">
      <c r="A117" s="5"/>
      <c r="B117" s="8" t="s">
        <v>3</v>
      </c>
      <c r="C117" s="16">
        <v>1.417834</v>
      </c>
      <c r="D117" s="16">
        <v>1.519043072</v>
      </c>
      <c r="E117" s="110">
        <f t="shared" si="100"/>
        <v>7.138287839055916</v>
      </c>
      <c r="F117" s="16">
        <v>9.0851349</v>
      </c>
      <c r="G117" s="16">
        <v>5.237173772</v>
      </c>
      <c r="H117" s="110">
        <f t="shared" si="101"/>
        <v>-42.35447431826246</v>
      </c>
      <c r="I117" s="111">
        <f>(G117/G$180)*100</f>
        <v>0.05978520630226783</v>
      </c>
      <c r="J117" s="105">
        <v>90</v>
      </c>
      <c r="K117" s="105">
        <v>45</v>
      </c>
      <c r="L117" s="110">
        <f>((K117-J117)/J117)*100</f>
        <v>-50</v>
      </c>
      <c r="M117" s="105">
        <v>347</v>
      </c>
      <c r="N117" s="105">
        <v>168</v>
      </c>
      <c r="O117" s="110">
        <f>((N117-M117)/M117)*100</f>
        <v>-51.5850144092219</v>
      </c>
      <c r="P117" s="111">
        <f>(N117/N$180)*100</f>
        <v>0.05210885788549699</v>
      </c>
      <c r="Q117" s="105">
        <v>0</v>
      </c>
      <c r="R117" s="105">
        <v>0</v>
      </c>
      <c r="S117" s="119" t="s">
        <v>59</v>
      </c>
      <c r="T117" s="105">
        <v>0</v>
      </c>
      <c r="U117" s="105">
        <v>0</v>
      </c>
      <c r="V117" s="119" t="s">
        <v>59</v>
      </c>
      <c r="W117" s="119" t="s">
        <v>59</v>
      </c>
      <c r="X117" s="16">
        <v>6.7345715</v>
      </c>
      <c r="Y117" s="16">
        <v>1.6818499</v>
      </c>
      <c r="Z117" s="110">
        <f t="shared" si="104"/>
        <v>-75.02662344590149</v>
      </c>
      <c r="AA117" s="16">
        <v>21.0580582</v>
      </c>
      <c r="AB117" s="16">
        <v>5.4220157</v>
      </c>
      <c r="AC117" s="110">
        <f t="shared" si="105"/>
        <v>-74.25206232927974</v>
      </c>
      <c r="AD117" s="111">
        <f>(AB117/AB$180)*100</f>
        <v>0.07203454720278141</v>
      </c>
    </row>
    <row r="118" spans="1:30" s="31" customFormat="1" ht="12.75">
      <c r="A118" s="5"/>
      <c r="B118" s="8" t="s">
        <v>4</v>
      </c>
      <c r="C118" s="16">
        <v>96.49449803299999</v>
      </c>
      <c r="D118" s="16">
        <v>98.53004267800002</v>
      </c>
      <c r="E118" s="110">
        <f t="shared" si="100"/>
        <v>2.109492962286718</v>
      </c>
      <c r="F118" s="16">
        <v>320.25862322499995</v>
      </c>
      <c r="G118" s="16">
        <v>337.26354781299995</v>
      </c>
      <c r="H118" s="110">
        <f t="shared" si="101"/>
        <v>5.3097476085922795</v>
      </c>
      <c r="I118" s="111">
        <f>(G118/G$181)*100</f>
        <v>1.8855749707649532</v>
      </c>
      <c r="J118" s="105">
        <v>15603</v>
      </c>
      <c r="K118" s="105">
        <v>16640</v>
      </c>
      <c r="L118" s="110">
        <f>((K118-J118)/J118)*100</f>
        <v>6.646157790168557</v>
      </c>
      <c r="M118" s="105">
        <v>52982</v>
      </c>
      <c r="N118" s="105">
        <v>56021</v>
      </c>
      <c r="O118" s="110">
        <f>((N118-M118)/M118)*100</f>
        <v>5.735910309161603</v>
      </c>
      <c r="P118" s="111">
        <f>(N118/N$181)*100</f>
        <v>0.8401207640793449</v>
      </c>
      <c r="Q118" s="105">
        <v>0</v>
      </c>
      <c r="R118" s="105">
        <v>0</v>
      </c>
      <c r="S118" s="119" t="s">
        <v>59</v>
      </c>
      <c r="T118" s="105">
        <v>0</v>
      </c>
      <c r="U118" s="105">
        <v>0</v>
      </c>
      <c r="V118" s="119" t="s">
        <v>59</v>
      </c>
      <c r="W118" s="119" t="s">
        <v>59</v>
      </c>
      <c r="X118" s="16">
        <v>2705.4759265000007</v>
      </c>
      <c r="Y118" s="16">
        <v>3011.0799248000003</v>
      </c>
      <c r="Z118" s="110">
        <f t="shared" si="104"/>
        <v>11.295757441662067</v>
      </c>
      <c r="AA118" s="16">
        <v>9174.828243799999</v>
      </c>
      <c r="AB118" s="16">
        <v>9703.025077699998</v>
      </c>
      <c r="AC118" s="110">
        <f t="shared" si="105"/>
        <v>5.757021492548756</v>
      </c>
      <c r="AD118" s="111">
        <f>(AB118/AB$181)*100</f>
        <v>1.985586339617131</v>
      </c>
    </row>
    <row r="119" spans="1:30" s="31" customFormat="1" ht="12.75">
      <c r="A119" s="5"/>
      <c r="B119" s="8" t="s">
        <v>5</v>
      </c>
      <c r="C119" s="16">
        <v>11.950037300000002</v>
      </c>
      <c r="D119" s="16">
        <v>31.228717958999997</v>
      </c>
      <c r="E119" s="110">
        <f t="shared" si="100"/>
        <v>161.32736806603936</v>
      </c>
      <c r="F119" s="16">
        <v>40.02286508</v>
      </c>
      <c r="G119" s="16">
        <v>96.216433613</v>
      </c>
      <c r="H119" s="110">
        <f t="shared" si="101"/>
        <v>140.40366280794007</v>
      </c>
      <c r="I119" s="111">
        <f>(G119/G$182)*100</f>
        <v>0.2744857807718053</v>
      </c>
      <c r="J119" s="105">
        <v>0</v>
      </c>
      <c r="K119" s="105">
        <v>0</v>
      </c>
      <c r="L119" s="119" t="s">
        <v>59</v>
      </c>
      <c r="M119" s="105">
        <v>0</v>
      </c>
      <c r="N119" s="105">
        <v>3</v>
      </c>
      <c r="O119" s="119" t="s">
        <v>59</v>
      </c>
      <c r="P119" s="111">
        <f>(N119/N$182)*100</f>
        <v>0.40214477211796246</v>
      </c>
      <c r="Q119" s="105">
        <v>7717</v>
      </c>
      <c r="R119" s="105">
        <v>11904</v>
      </c>
      <c r="S119" s="110">
        <f t="shared" si="102"/>
        <v>54.256835557859276</v>
      </c>
      <c r="T119" s="105">
        <v>26125</v>
      </c>
      <c r="U119" s="105">
        <v>498494</v>
      </c>
      <c r="V119" s="110">
        <f t="shared" si="103"/>
        <v>1808.1110047846892</v>
      </c>
      <c r="W119" s="111">
        <f>(U119/U$182)*100</f>
        <v>1.4028856283514526</v>
      </c>
      <c r="X119" s="16">
        <v>689.6091991</v>
      </c>
      <c r="Y119" s="16">
        <v>1113.0725347</v>
      </c>
      <c r="Z119" s="110">
        <f t="shared" si="104"/>
        <v>61.406277084565666</v>
      </c>
      <c r="AA119" s="16">
        <v>2250.5888222999997</v>
      </c>
      <c r="AB119" s="16">
        <v>7238.8353626</v>
      </c>
      <c r="AC119" s="110">
        <f t="shared" si="105"/>
        <v>221.6418428312569</v>
      </c>
      <c r="AD119" s="111">
        <f>(AB119/AB$182)*100</f>
        <v>2.3093921463218408</v>
      </c>
    </row>
    <row r="120" spans="1:30" s="31" customFormat="1" ht="12.75">
      <c r="A120" s="5"/>
      <c r="B120" s="8" t="s">
        <v>6</v>
      </c>
      <c r="C120" s="16">
        <v>0.125710972</v>
      </c>
      <c r="D120" s="16">
        <v>0.029953268000000005</v>
      </c>
      <c r="E120" s="110">
        <f t="shared" si="100"/>
        <v>-76.17290875771766</v>
      </c>
      <c r="F120" s="16">
        <v>0.48117023000000003</v>
      </c>
      <c r="G120" s="16">
        <v>0.150941941</v>
      </c>
      <c r="H120" s="110">
        <f t="shared" si="101"/>
        <v>-68.6302411103031</v>
      </c>
      <c r="I120" s="111">
        <f>(G120/G$183)*100</f>
        <v>0.000799017656364661</v>
      </c>
      <c r="J120" s="105">
        <v>13</v>
      </c>
      <c r="K120" s="105">
        <v>15</v>
      </c>
      <c r="L120" s="110">
        <f>((K120-J120)/J120)*100</f>
        <v>15.384615384615385</v>
      </c>
      <c r="M120" s="105">
        <v>55</v>
      </c>
      <c r="N120" s="105">
        <v>76</v>
      </c>
      <c r="O120" s="110">
        <f>((N120-M120)/M120)*100</f>
        <v>38.18181818181819</v>
      </c>
      <c r="P120" s="111">
        <f>(N120/N$183)*100</f>
        <v>8.837209302325581</v>
      </c>
      <c r="Q120" s="105">
        <v>57655</v>
      </c>
      <c r="R120" s="105">
        <v>310907</v>
      </c>
      <c r="S120" s="110">
        <f t="shared" si="102"/>
        <v>439.25418437256087</v>
      </c>
      <c r="T120" s="105">
        <v>283514</v>
      </c>
      <c r="U120" s="105">
        <v>522264</v>
      </c>
      <c r="V120" s="110">
        <f t="shared" si="103"/>
        <v>84.2110089801562</v>
      </c>
      <c r="W120" s="111">
        <f>(U120/U$183)*100</f>
        <v>17.906480789406917</v>
      </c>
      <c r="X120" s="16">
        <v>11501.651943599998</v>
      </c>
      <c r="Y120" s="16">
        <v>7822.925386300001</v>
      </c>
      <c r="Z120" s="110">
        <f t="shared" si="104"/>
        <v>-31.984332123239</v>
      </c>
      <c r="AA120" s="16">
        <v>22815.2085084</v>
      </c>
      <c r="AB120" s="16">
        <v>35496.6027322</v>
      </c>
      <c r="AC120" s="110">
        <f t="shared" si="105"/>
        <v>55.58307397949497</v>
      </c>
      <c r="AD120" s="111">
        <f>(AB120/AB$183)*100</f>
        <v>86.09804503294656</v>
      </c>
    </row>
    <row r="121" spans="1:30" s="31" customFormat="1" ht="12.75">
      <c r="A121" s="5"/>
      <c r="B121" s="26" t="s">
        <v>25</v>
      </c>
      <c r="C121" s="16">
        <v>3.226526544999999</v>
      </c>
      <c r="D121" s="16">
        <v>3.0667060729999998</v>
      </c>
      <c r="E121" s="110">
        <f t="shared" si="100"/>
        <v>-4.953328905589382</v>
      </c>
      <c r="F121" s="16">
        <v>11.257099920999998</v>
      </c>
      <c r="G121" s="16">
        <v>20.642994960000006</v>
      </c>
      <c r="H121" s="110">
        <f t="shared" si="101"/>
        <v>83.37755820653882</v>
      </c>
      <c r="I121" s="111">
        <f>(G121/G$184)*100</f>
        <v>1.3269274806960027</v>
      </c>
      <c r="J121" s="105">
        <v>0</v>
      </c>
      <c r="K121" s="105">
        <v>0</v>
      </c>
      <c r="L121" s="119" t="s">
        <v>59</v>
      </c>
      <c r="M121" s="105">
        <v>0</v>
      </c>
      <c r="N121" s="105">
        <v>0</v>
      </c>
      <c r="O121" s="119" t="s">
        <v>59</v>
      </c>
      <c r="P121" s="111">
        <f>(N121/N$184)*100</f>
        <v>0</v>
      </c>
      <c r="Q121" s="105">
        <v>5590</v>
      </c>
      <c r="R121" s="105">
        <v>856</v>
      </c>
      <c r="S121" s="110">
        <f t="shared" si="102"/>
        <v>-84.68694096601074</v>
      </c>
      <c r="T121" s="105">
        <v>16065</v>
      </c>
      <c r="U121" s="105">
        <v>12262</v>
      </c>
      <c r="V121" s="110">
        <f t="shared" si="103"/>
        <v>-23.67258014316838</v>
      </c>
      <c r="W121" s="111">
        <f>(U121/U$184)*100</f>
        <v>0.04756447727194177</v>
      </c>
      <c r="X121" s="16">
        <v>2319.4133021</v>
      </c>
      <c r="Y121" s="16">
        <v>133.1075034</v>
      </c>
      <c r="Z121" s="110">
        <f t="shared" si="104"/>
        <v>-94.26115633296212</v>
      </c>
      <c r="AA121" s="16">
        <v>4070.8185295</v>
      </c>
      <c r="AB121" s="16">
        <v>1838.4851684</v>
      </c>
      <c r="AC121" s="110">
        <f t="shared" si="105"/>
        <v>-54.83745701074489</v>
      </c>
      <c r="AD121" s="111">
        <f>(AB121/AB$184)*100</f>
        <v>0.34542838138815257</v>
      </c>
    </row>
    <row r="122" spans="1:30" s="31" customFormat="1" ht="12.75">
      <c r="A122" s="5"/>
      <c r="B122" s="26"/>
      <c r="C122" s="16"/>
      <c r="D122" s="16"/>
      <c r="E122" s="110"/>
      <c r="F122" s="16"/>
      <c r="G122" s="16"/>
      <c r="H122" s="110"/>
      <c r="I122" s="111"/>
      <c r="J122" s="105"/>
      <c r="K122" s="105"/>
      <c r="L122" s="110"/>
      <c r="M122" s="105"/>
      <c r="N122" s="105"/>
      <c r="O122" s="110"/>
      <c r="P122" s="111"/>
      <c r="Q122" s="105"/>
      <c r="R122" s="105"/>
      <c r="S122" s="110"/>
      <c r="T122" s="105"/>
      <c r="U122" s="105"/>
      <c r="V122" s="110"/>
      <c r="W122" s="111"/>
      <c r="X122" s="16"/>
      <c r="Y122" s="16"/>
      <c r="Z122" s="110"/>
      <c r="AA122" s="16"/>
      <c r="AB122" s="16"/>
      <c r="AC122" s="110"/>
      <c r="AD122" s="111"/>
    </row>
    <row r="123" spans="1:30" s="32" customFormat="1" ht="15">
      <c r="A123" s="17">
        <v>18</v>
      </c>
      <c r="B123" s="6" t="s">
        <v>40</v>
      </c>
      <c r="C123" s="12">
        <f>C124+C125+C126+C127+C128</f>
        <v>61.86559888000001</v>
      </c>
      <c r="D123" s="12">
        <f>D124+D125+D126+D127+D128</f>
        <v>71.89551488699996</v>
      </c>
      <c r="E123" s="108">
        <f aca="true" t="shared" si="106" ref="E123:E128">((D123-C123)/C123)*100</f>
        <v>16.212428536341932</v>
      </c>
      <c r="F123" s="12">
        <f>F124+F125+F126+F127+F128</f>
        <v>269.1942192910002</v>
      </c>
      <c r="G123" s="12">
        <f>G124+G125+G126+G127+G128</f>
        <v>299.02812233699996</v>
      </c>
      <c r="H123" s="108">
        <f aca="true" t="shared" si="107" ref="H123:H128">((G123-F123)/F123)*100</f>
        <v>11.082668537450715</v>
      </c>
      <c r="I123" s="109">
        <f>(G123/G$179)*100</f>
        <v>0.36401822368975845</v>
      </c>
      <c r="J123" s="23">
        <f>J124+J125+J126+J127+J128</f>
        <v>14594</v>
      </c>
      <c r="K123" s="23">
        <f>K124+K125+K126+K127+K128</f>
        <v>16502</v>
      </c>
      <c r="L123" s="108">
        <f>((K123-J123)/J123)*100</f>
        <v>13.073865972317392</v>
      </c>
      <c r="M123" s="23">
        <f>M124+M125+M126+M127+M128</f>
        <v>62518</v>
      </c>
      <c r="N123" s="23">
        <f>N124+N125+N126+N127+N128</f>
        <v>69294</v>
      </c>
      <c r="O123" s="108">
        <f aca="true" t="shared" si="108" ref="O123:O128">((N123-M123)/M123)*100</f>
        <v>10.838478518186761</v>
      </c>
      <c r="P123" s="109">
        <f>(N123/N$179)*100</f>
        <v>0.9898751149418801</v>
      </c>
      <c r="Q123" s="23">
        <f>Q124+Q125+Q126+Q127+Q128</f>
        <v>55555</v>
      </c>
      <c r="R123" s="23">
        <f>R124+R125+R126+R127+R128</f>
        <v>2213</v>
      </c>
      <c r="S123" s="108">
        <f aca="true" t="shared" si="109" ref="S123:S128">((R123-Q123)/Q123)*100</f>
        <v>-96.01656016560166</v>
      </c>
      <c r="T123" s="23">
        <f>T124+T125+T126+T127+T128</f>
        <v>429420</v>
      </c>
      <c r="U123" s="23">
        <f>U124+U125+U126+U127+U128</f>
        <v>118498</v>
      </c>
      <c r="V123" s="108">
        <f aca="true" t="shared" si="110" ref="V123:V128">((U123-T123)/T123)*100</f>
        <v>-72.40510455963857</v>
      </c>
      <c r="W123" s="109">
        <f>(U123/U$179)*100</f>
        <v>0.18449058184594178</v>
      </c>
      <c r="X123" s="12">
        <f>X124+X125+X126+X127+X128</f>
        <v>1243.5441353</v>
      </c>
      <c r="Y123" s="12">
        <f>Y124+Y125+Y126+Y127+Y128</f>
        <v>726.9801828000002</v>
      </c>
      <c r="Z123" s="108">
        <f aca="true" t="shared" si="111" ref="Z123:Z128">((Y123-X123)/X123)*100</f>
        <v>-41.53965571759791</v>
      </c>
      <c r="AA123" s="12">
        <f>AA124+AA125+AA126+AA127+AA128</f>
        <v>7915.803783699999</v>
      </c>
      <c r="AB123" s="12">
        <f>AB124+AB125+AB126+AB127+AB128</f>
        <v>7042.846683959</v>
      </c>
      <c r="AC123" s="108">
        <f aca="true" t="shared" si="112" ref="AC123:AC128">((AB123-AA123)/AA123)*100</f>
        <v>-11.028028531209527</v>
      </c>
      <c r="AD123" s="109">
        <f>(AB123/AB$179)*100</f>
        <v>0.5092023732879031</v>
      </c>
    </row>
    <row r="124" spans="1:30" s="35" customFormat="1" ht="14.25" customHeight="1">
      <c r="A124" s="5"/>
      <c r="B124" s="8" t="s">
        <v>3</v>
      </c>
      <c r="C124" s="16">
        <v>2.7615249999999993</v>
      </c>
      <c r="D124" s="16">
        <v>2.7510822999999998</v>
      </c>
      <c r="E124" s="110">
        <f t="shared" si="106"/>
        <v>-0.3781497542118788</v>
      </c>
      <c r="F124" s="16">
        <v>9.1960965</v>
      </c>
      <c r="G124" s="16">
        <v>12.969487399999998</v>
      </c>
      <c r="H124" s="110">
        <f t="shared" si="107"/>
        <v>41.032528312420375</v>
      </c>
      <c r="I124" s="111">
        <f>(G124/G$180)*100</f>
        <v>0.1480538003129034</v>
      </c>
      <c r="J124" s="105">
        <v>94</v>
      </c>
      <c r="K124" s="105">
        <v>109</v>
      </c>
      <c r="L124" s="110">
        <f>((K124-J124)/J124)*100</f>
        <v>15.957446808510639</v>
      </c>
      <c r="M124" s="105">
        <v>358</v>
      </c>
      <c r="N124" s="105">
        <v>486</v>
      </c>
      <c r="O124" s="110">
        <f t="shared" si="108"/>
        <v>35.754189944134076</v>
      </c>
      <c r="P124" s="111">
        <f>(N124/N$180)*100</f>
        <v>0.1507434817401877</v>
      </c>
      <c r="Q124" s="105">
        <v>0</v>
      </c>
      <c r="R124" s="105">
        <v>0</v>
      </c>
      <c r="S124" s="119" t="s">
        <v>59</v>
      </c>
      <c r="T124" s="105">
        <v>0</v>
      </c>
      <c r="U124" s="105">
        <v>0</v>
      </c>
      <c r="V124" s="119" t="s">
        <v>59</v>
      </c>
      <c r="W124" s="119" t="s">
        <v>59</v>
      </c>
      <c r="X124" s="16">
        <v>2.1975341999999993</v>
      </c>
      <c r="Y124" s="16">
        <v>1.8891519999999986</v>
      </c>
      <c r="Z124" s="110">
        <f t="shared" si="111"/>
        <v>-14.033101282337304</v>
      </c>
      <c r="AA124" s="16">
        <v>10.141971</v>
      </c>
      <c r="AB124" s="16">
        <v>8.8147424</v>
      </c>
      <c r="AC124" s="110">
        <f t="shared" si="112"/>
        <v>-13.086495711730983</v>
      </c>
      <c r="AD124" s="111">
        <f>(AB124/AB$180)*100</f>
        <v>0.11710884155004542</v>
      </c>
    </row>
    <row r="125" spans="1:30" s="31" customFormat="1" ht="12.75">
      <c r="A125" s="5"/>
      <c r="B125" s="8" t="s">
        <v>4</v>
      </c>
      <c r="C125" s="16">
        <v>55.02888723600001</v>
      </c>
      <c r="D125" s="16">
        <v>64.51610489899997</v>
      </c>
      <c r="E125" s="110">
        <f t="shared" si="106"/>
        <v>17.2404315978852</v>
      </c>
      <c r="F125" s="16">
        <v>225.20062510400004</v>
      </c>
      <c r="G125" s="16">
        <v>267.55520729899996</v>
      </c>
      <c r="H125" s="110">
        <f t="shared" si="107"/>
        <v>18.80748873385237</v>
      </c>
      <c r="I125" s="111">
        <f>(G125/G$181)*100</f>
        <v>1.4958491821966682</v>
      </c>
      <c r="J125" s="105">
        <v>14499</v>
      </c>
      <c r="K125" s="105">
        <v>16388</v>
      </c>
      <c r="L125" s="110">
        <f>((K125-J125)/J125)*100</f>
        <v>13.028484723084352</v>
      </c>
      <c r="M125" s="105">
        <v>62142</v>
      </c>
      <c r="N125" s="105">
        <v>68791</v>
      </c>
      <c r="O125" s="110">
        <f t="shared" si="108"/>
        <v>10.69968781178591</v>
      </c>
      <c r="P125" s="111">
        <f>(N125/N$181)*100</f>
        <v>1.0316264879559844</v>
      </c>
      <c r="Q125" s="105">
        <v>0</v>
      </c>
      <c r="R125" s="105">
        <v>0</v>
      </c>
      <c r="S125" s="119" t="s">
        <v>59</v>
      </c>
      <c r="T125" s="105">
        <v>0</v>
      </c>
      <c r="U125" s="105">
        <v>0</v>
      </c>
      <c r="V125" s="119" t="s">
        <v>59</v>
      </c>
      <c r="W125" s="119" t="s">
        <v>59</v>
      </c>
      <c r="X125" s="16">
        <v>736.1168946000001</v>
      </c>
      <c r="Y125" s="16">
        <v>980.9196502000002</v>
      </c>
      <c r="Z125" s="110">
        <f t="shared" si="111"/>
        <v>33.25596211631902</v>
      </c>
      <c r="AA125" s="16">
        <v>3041.1671294</v>
      </c>
      <c r="AB125" s="16">
        <v>3958.0032014</v>
      </c>
      <c r="AC125" s="110">
        <f t="shared" si="112"/>
        <v>30.147506959963927</v>
      </c>
      <c r="AD125" s="111">
        <f>(AB125/AB$181)*100</f>
        <v>0.8099491680097354</v>
      </c>
    </row>
    <row r="126" spans="1:30" s="31" customFormat="1" ht="12.75">
      <c r="A126" s="5"/>
      <c r="B126" s="8" t="s">
        <v>5</v>
      </c>
      <c r="C126" s="16">
        <v>0.8188603410000002</v>
      </c>
      <c r="D126" s="16">
        <v>0.08799324</v>
      </c>
      <c r="E126" s="110">
        <f t="shared" si="106"/>
        <v>-89.25418223423279</v>
      </c>
      <c r="F126" s="16">
        <v>5.943300771</v>
      </c>
      <c r="G126" s="16">
        <v>0.714697768</v>
      </c>
      <c r="H126" s="110">
        <f t="shared" si="107"/>
        <v>-87.97473330834396</v>
      </c>
      <c r="I126" s="111">
        <f>(G126/G$182)*100</f>
        <v>0.0020388863679399673</v>
      </c>
      <c r="J126" s="105">
        <v>0</v>
      </c>
      <c r="K126" s="105">
        <v>0</v>
      </c>
      <c r="L126" s="119" t="s">
        <v>59</v>
      </c>
      <c r="M126" s="105">
        <v>1</v>
      </c>
      <c r="N126" s="105">
        <v>0</v>
      </c>
      <c r="O126" s="110">
        <f t="shared" si="108"/>
        <v>-100</v>
      </c>
      <c r="P126" s="111">
        <f>(N126/N$182)*100</f>
        <v>0</v>
      </c>
      <c r="Q126" s="105">
        <v>426</v>
      </c>
      <c r="R126" s="105">
        <v>-180</v>
      </c>
      <c r="S126" s="110">
        <f t="shared" si="109"/>
        <v>-142.25352112676057</v>
      </c>
      <c r="T126" s="105">
        <v>497</v>
      </c>
      <c r="U126" s="105">
        <v>575</v>
      </c>
      <c r="V126" s="110">
        <f t="shared" si="110"/>
        <v>15.694164989939638</v>
      </c>
      <c r="W126" s="111">
        <f>(U126/U$182)*100</f>
        <v>0.0016181924683187465</v>
      </c>
      <c r="X126" s="16">
        <v>-23.6400112</v>
      </c>
      <c r="Y126" s="16">
        <v>-52.8609014</v>
      </c>
      <c r="Z126" s="110">
        <f t="shared" si="111"/>
        <v>123.60776800308793</v>
      </c>
      <c r="AA126" s="16">
        <v>-69.6646542</v>
      </c>
      <c r="AB126" s="16">
        <v>-5.302998041</v>
      </c>
      <c r="AC126" s="110">
        <f t="shared" si="112"/>
        <v>-92.3878211958454</v>
      </c>
      <c r="AD126" s="111">
        <f>(AB126/AB$182)*100</f>
        <v>-0.0016918055756757555</v>
      </c>
    </row>
    <row r="127" spans="1:30" s="31" customFormat="1" ht="12.75">
      <c r="A127" s="5"/>
      <c r="B127" s="8" t="s">
        <v>6</v>
      </c>
      <c r="C127" s="16">
        <v>2.526954062</v>
      </c>
      <c r="D127" s="16">
        <v>4.200206081999999</v>
      </c>
      <c r="E127" s="110">
        <f t="shared" si="106"/>
        <v>66.21616297510671</v>
      </c>
      <c r="F127" s="16">
        <v>23.516403247</v>
      </c>
      <c r="G127" s="16">
        <v>14.610221569</v>
      </c>
      <c r="H127" s="110">
        <f t="shared" si="107"/>
        <v>-37.872210237491</v>
      </c>
      <c r="I127" s="111">
        <f>(G127/G$183)*100</f>
        <v>0.07733983622902266</v>
      </c>
      <c r="J127" s="105">
        <v>1</v>
      </c>
      <c r="K127" s="105">
        <v>1</v>
      </c>
      <c r="L127" s="110">
        <f>((K127-J127)/J127)*100</f>
        <v>0</v>
      </c>
      <c r="M127" s="105">
        <v>5</v>
      </c>
      <c r="N127" s="105">
        <v>6</v>
      </c>
      <c r="O127" s="110">
        <f t="shared" si="108"/>
        <v>20</v>
      </c>
      <c r="P127" s="111">
        <f>(N127/N$183)*100</f>
        <v>0.6976744186046512</v>
      </c>
      <c r="Q127" s="105">
        <v>389</v>
      </c>
      <c r="R127" s="105">
        <v>-51</v>
      </c>
      <c r="S127" s="110">
        <f t="shared" si="109"/>
        <v>-113.11053984575837</v>
      </c>
      <c r="T127" s="105">
        <v>4430</v>
      </c>
      <c r="U127" s="105">
        <v>-4364</v>
      </c>
      <c r="V127" s="110">
        <f t="shared" si="110"/>
        <v>-198.51015801354401</v>
      </c>
      <c r="W127" s="111">
        <f>(U127/U$183)*100</f>
        <v>-0.1496252511468755</v>
      </c>
      <c r="X127" s="16">
        <v>69.1172393</v>
      </c>
      <c r="Y127" s="16">
        <v>-55.0832593</v>
      </c>
      <c r="Z127" s="110">
        <f t="shared" si="111"/>
        <v>-179.6953985110919</v>
      </c>
      <c r="AA127" s="16">
        <v>75.4910397</v>
      </c>
      <c r="AB127" s="16">
        <v>20.508042899999996</v>
      </c>
      <c r="AC127" s="110">
        <f t="shared" si="112"/>
        <v>-72.83380520191723</v>
      </c>
      <c r="AD127" s="111">
        <f>(AB127/AB$183)*100</f>
        <v>0.04974285608295916</v>
      </c>
    </row>
    <row r="128" spans="1:30" s="31" customFormat="1" ht="12.75">
      <c r="A128" s="5"/>
      <c r="B128" s="26" t="s">
        <v>25</v>
      </c>
      <c r="C128" s="16">
        <v>0.7293722410000001</v>
      </c>
      <c r="D128" s="16">
        <v>0.340128366</v>
      </c>
      <c r="E128" s="110">
        <f t="shared" si="106"/>
        <v>-53.36697136517429</v>
      </c>
      <c r="F128" s="16">
        <v>5.337793669000141</v>
      </c>
      <c r="G128" s="16">
        <v>3.1785083009999995</v>
      </c>
      <c r="H128" s="110">
        <f t="shared" si="107"/>
        <v>-40.45276947553149</v>
      </c>
      <c r="I128" s="111">
        <f>(G128/G$184)*100</f>
        <v>0.20431386145226574</v>
      </c>
      <c r="J128" s="105">
        <v>0</v>
      </c>
      <c r="K128" s="105">
        <v>4</v>
      </c>
      <c r="L128" s="119" t="s">
        <v>59</v>
      </c>
      <c r="M128" s="105">
        <v>12</v>
      </c>
      <c r="N128" s="105">
        <v>11</v>
      </c>
      <c r="O128" s="110">
        <f t="shared" si="108"/>
        <v>-8.333333333333332</v>
      </c>
      <c r="P128" s="111">
        <f>(N128/N$184)*100</f>
        <v>0.13645949634040444</v>
      </c>
      <c r="Q128" s="105">
        <v>54740</v>
      </c>
      <c r="R128" s="105">
        <v>2444</v>
      </c>
      <c r="S128" s="110">
        <f t="shared" si="109"/>
        <v>-95.5352575812934</v>
      </c>
      <c r="T128" s="105">
        <v>424493</v>
      </c>
      <c r="U128" s="105">
        <v>122287</v>
      </c>
      <c r="V128" s="110">
        <f t="shared" si="110"/>
        <v>-71.19222225101474</v>
      </c>
      <c r="W128" s="111">
        <f>(U128/U$184)*100</f>
        <v>0.47435306085091694</v>
      </c>
      <c r="X128" s="16">
        <v>459.75247840000003</v>
      </c>
      <c r="Y128" s="16">
        <v>-147.88445869999998</v>
      </c>
      <c r="Z128" s="110">
        <f t="shared" si="111"/>
        <v>-132.16610364225937</v>
      </c>
      <c r="AA128" s="16">
        <v>4858.6682978</v>
      </c>
      <c r="AB128" s="16">
        <v>3060.8236953</v>
      </c>
      <c r="AC128" s="110">
        <f t="shared" si="112"/>
        <v>-37.002826542286535</v>
      </c>
      <c r="AD128" s="111">
        <f>(AB128/AB$184)*100</f>
        <v>0.575090510902586</v>
      </c>
    </row>
    <row r="129" spans="1:30" s="31" customFormat="1" ht="12.75">
      <c r="A129" s="5"/>
      <c r="B129" s="26"/>
      <c r="C129" s="16"/>
      <c r="D129" s="16"/>
      <c r="E129" s="110"/>
      <c r="F129" s="16"/>
      <c r="G129" s="16"/>
      <c r="H129" s="110"/>
      <c r="I129" s="111"/>
      <c r="J129" s="105"/>
      <c r="K129" s="105"/>
      <c r="L129" s="110"/>
      <c r="M129" s="105"/>
      <c r="N129" s="105"/>
      <c r="O129" s="110"/>
      <c r="P129" s="111"/>
      <c r="Q129" s="105"/>
      <c r="R129" s="105"/>
      <c r="S129" s="110"/>
      <c r="T129" s="105"/>
      <c r="U129" s="105"/>
      <c r="V129" s="110"/>
      <c r="W129" s="111"/>
      <c r="X129" s="16"/>
      <c r="Y129" s="16"/>
      <c r="Z129" s="110"/>
      <c r="AA129" s="16"/>
      <c r="AB129" s="16"/>
      <c r="AC129" s="110"/>
      <c r="AD129" s="111"/>
    </row>
    <row r="130" spans="1:30" s="32" customFormat="1" ht="15">
      <c r="A130" s="17">
        <v>19</v>
      </c>
      <c r="B130" s="6" t="s">
        <v>12</v>
      </c>
      <c r="C130" s="12">
        <f>C131+C132+C133+C134+C135</f>
        <v>0.004724</v>
      </c>
      <c r="D130" s="12">
        <f>D131+D132+D133+D134+D135</f>
        <v>0.0039775</v>
      </c>
      <c r="E130" s="108">
        <f>((D130-C130)/C130)*100</f>
        <v>-15.802286198137166</v>
      </c>
      <c r="F130" s="12">
        <f>F131+F132+F133+F134+F135</f>
        <v>0.039806100000000004</v>
      </c>
      <c r="G130" s="12">
        <f>G131+G132+G133+G134+G135</f>
        <v>0.0067101</v>
      </c>
      <c r="H130" s="108">
        <f>((G130-F130)/F130)*100</f>
        <v>-83.14303586636218</v>
      </c>
      <c r="I130" s="109">
        <f>(G130/G$179)*100</f>
        <v>8.168458082440414E-06</v>
      </c>
      <c r="J130" s="23">
        <f>J131+J132+J133+J134+J135</f>
        <v>0</v>
      </c>
      <c r="K130" s="23">
        <f>K131+K132+K133+K134+K135</f>
        <v>0</v>
      </c>
      <c r="L130" s="120" t="s">
        <v>59</v>
      </c>
      <c r="M130" s="23">
        <f>M131+M132+M133+M134+M135</f>
        <v>0</v>
      </c>
      <c r="N130" s="23">
        <f>N131+N132+N133+N134+N135</f>
        <v>0</v>
      </c>
      <c r="O130" s="120" t="s">
        <v>59</v>
      </c>
      <c r="P130" s="109">
        <f>(N130/N$179)*100</f>
        <v>0</v>
      </c>
      <c r="Q130" s="23">
        <f>Q131+Q132+Q133+Q134+Q135</f>
        <v>0</v>
      </c>
      <c r="R130" s="23">
        <f>R131+R132+R133+R134+R135</f>
        <v>0</v>
      </c>
      <c r="S130" s="120" t="s">
        <v>59</v>
      </c>
      <c r="T130" s="23">
        <f>T131+T132+T133+T134+T135</f>
        <v>0</v>
      </c>
      <c r="U130" s="23">
        <f>U131+U132+U133+U134+U135</f>
        <v>0</v>
      </c>
      <c r="V130" s="120" t="s">
        <v>59</v>
      </c>
      <c r="W130" s="109">
        <f>(U130/U$179)*100</f>
        <v>0</v>
      </c>
      <c r="X130" s="12">
        <f>X131+X132+X133+X134+X135</f>
        <v>0</v>
      </c>
      <c r="Y130" s="12">
        <f>Y131+Y132+Y133+Y134+Y135</f>
        <v>0</v>
      </c>
      <c r="Z130" s="120" t="s">
        <v>59</v>
      </c>
      <c r="AA130" s="12">
        <f>AA131+AA132+AA133+AA134+AA135</f>
        <v>0</v>
      </c>
      <c r="AB130" s="12">
        <f>AB131+AB132+AB133+AB134+AB135</f>
        <v>0</v>
      </c>
      <c r="AC130" s="120" t="s">
        <v>59</v>
      </c>
      <c r="AD130" s="109">
        <f>(AB130/AB$179)*100</f>
        <v>0</v>
      </c>
    </row>
    <row r="131" spans="1:30" s="31" customFormat="1" ht="12.75">
      <c r="A131" s="5"/>
      <c r="B131" s="8" t="s">
        <v>3</v>
      </c>
      <c r="C131" s="16">
        <v>0</v>
      </c>
      <c r="D131" s="16">
        <v>0</v>
      </c>
      <c r="E131" s="119" t="s">
        <v>59</v>
      </c>
      <c r="F131" s="16">
        <v>0</v>
      </c>
      <c r="G131" s="16">
        <v>0</v>
      </c>
      <c r="H131" s="119" t="s">
        <v>59</v>
      </c>
      <c r="I131" s="111">
        <f>(G131/G$180)*100</f>
        <v>0</v>
      </c>
      <c r="J131" s="105">
        <v>0</v>
      </c>
      <c r="K131" s="105">
        <v>0</v>
      </c>
      <c r="L131" s="119" t="s">
        <v>59</v>
      </c>
      <c r="M131" s="105">
        <v>0</v>
      </c>
      <c r="N131" s="105">
        <v>0</v>
      </c>
      <c r="O131" s="119" t="s">
        <v>59</v>
      </c>
      <c r="P131" s="111">
        <f>(N131/N$180)*100</f>
        <v>0</v>
      </c>
      <c r="Q131" s="105">
        <v>0</v>
      </c>
      <c r="R131" s="105">
        <v>0</v>
      </c>
      <c r="S131" s="119" t="s">
        <v>59</v>
      </c>
      <c r="T131" s="105">
        <v>0</v>
      </c>
      <c r="U131" s="105">
        <v>0</v>
      </c>
      <c r="V131" s="119" t="s">
        <v>59</v>
      </c>
      <c r="W131" s="119" t="s">
        <v>59</v>
      </c>
      <c r="X131" s="16">
        <v>0</v>
      </c>
      <c r="Y131" s="16">
        <v>0</v>
      </c>
      <c r="Z131" s="119" t="s">
        <v>59</v>
      </c>
      <c r="AA131" s="16">
        <v>0</v>
      </c>
      <c r="AB131" s="16">
        <v>0</v>
      </c>
      <c r="AC131" s="119" t="s">
        <v>59</v>
      </c>
      <c r="AD131" s="111">
        <f>(AB131/AB$180)*100</f>
        <v>0</v>
      </c>
    </row>
    <row r="132" spans="1:30" s="31" customFormat="1" ht="12.75">
      <c r="A132" s="5"/>
      <c r="B132" s="8" t="s">
        <v>4</v>
      </c>
      <c r="C132" s="16">
        <v>0.004724</v>
      </c>
      <c r="D132" s="16">
        <v>0.0039775</v>
      </c>
      <c r="E132" s="110">
        <f>((D132-C132)/C132)*100</f>
        <v>-15.802286198137166</v>
      </c>
      <c r="F132" s="16">
        <v>0.039806100000000004</v>
      </c>
      <c r="G132" s="16">
        <v>0.0067101</v>
      </c>
      <c r="H132" s="110">
        <f>((G132-F132)/F132)*100</f>
        <v>-83.14303586636218</v>
      </c>
      <c r="I132" s="111">
        <f>(G132/G$181)*100</f>
        <v>3.751486543201874E-05</v>
      </c>
      <c r="J132" s="105">
        <v>0</v>
      </c>
      <c r="K132" s="105">
        <v>0</v>
      </c>
      <c r="L132" s="119" t="s">
        <v>59</v>
      </c>
      <c r="M132" s="105">
        <v>0</v>
      </c>
      <c r="N132" s="105">
        <v>0</v>
      </c>
      <c r="O132" s="119" t="s">
        <v>59</v>
      </c>
      <c r="P132" s="111">
        <f>(N132/N$181)*100</f>
        <v>0</v>
      </c>
      <c r="Q132" s="105">
        <v>0</v>
      </c>
      <c r="R132" s="105">
        <v>0</v>
      </c>
      <c r="S132" s="119" t="s">
        <v>59</v>
      </c>
      <c r="T132" s="105">
        <v>0</v>
      </c>
      <c r="U132" s="105">
        <v>0</v>
      </c>
      <c r="V132" s="119" t="s">
        <v>59</v>
      </c>
      <c r="W132" s="119" t="s">
        <v>59</v>
      </c>
      <c r="X132" s="16">
        <v>0</v>
      </c>
      <c r="Y132" s="16">
        <v>0</v>
      </c>
      <c r="Z132" s="119" t="s">
        <v>59</v>
      </c>
      <c r="AA132" s="16">
        <v>0</v>
      </c>
      <c r="AB132" s="16">
        <v>0</v>
      </c>
      <c r="AC132" s="119" t="s">
        <v>59</v>
      </c>
      <c r="AD132" s="111">
        <f>(AB132/AB$181)*100</f>
        <v>0</v>
      </c>
    </row>
    <row r="133" spans="1:30" s="31" customFormat="1" ht="12.75">
      <c r="A133" s="5"/>
      <c r="B133" s="8" t="s">
        <v>5</v>
      </c>
      <c r="C133" s="16">
        <v>0</v>
      </c>
      <c r="D133" s="16">
        <v>0</v>
      </c>
      <c r="E133" s="119" t="s">
        <v>59</v>
      </c>
      <c r="F133" s="16">
        <v>0</v>
      </c>
      <c r="G133" s="16">
        <v>0</v>
      </c>
      <c r="H133" s="119" t="s">
        <v>59</v>
      </c>
      <c r="I133" s="111">
        <f>(G133/G$182)*100</f>
        <v>0</v>
      </c>
      <c r="J133" s="105">
        <v>0</v>
      </c>
      <c r="K133" s="105">
        <v>0</v>
      </c>
      <c r="L133" s="119" t="s">
        <v>59</v>
      </c>
      <c r="M133" s="105">
        <v>0</v>
      </c>
      <c r="N133" s="105">
        <v>0</v>
      </c>
      <c r="O133" s="119" t="s">
        <v>59</v>
      </c>
      <c r="P133" s="111">
        <f>(N133/N$182)*100</f>
        <v>0</v>
      </c>
      <c r="Q133" s="105">
        <v>0</v>
      </c>
      <c r="R133" s="105">
        <v>0</v>
      </c>
      <c r="S133" s="119" t="s">
        <v>59</v>
      </c>
      <c r="T133" s="105">
        <v>0</v>
      </c>
      <c r="U133" s="105">
        <v>0</v>
      </c>
      <c r="V133" s="119" t="s">
        <v>59</v>
      </c>
      <c r="W133" s="111">
        <f>(U133/U$182)*100</f>
        <v>0</v>
      </c>
      <c r="X133" s="16">
        <v>0</v>
      </c>
      <c r="Y133" s="16">
        <v>0</v>
      </c>
      <c r="Z133" s="119" t="s">
        <v>59</v>
      </c>
      <c r="AA133" s="16">
        <v>0</v>
      </c>
      <c r="AB133" s="16">
        <v>0</v>
      </c>
      <c r="AC133" s="119" t="s">
        <v>59</v>
      </c>
      <c r="AD133" s="111">
        <f>(AB133/AB$182)*100</f>
        <v>0</v>
      </c>
    </row>
    <row r="134" spans="1:30" s="31" customFormat="1" ht="12.75">
      <c r="A134" s="5"/>
      <c r="B134" s="8" t="s">
        <v>6</v>
      </c>
      <c r="C134" s="16">
        <v>0</v>
      </c>
      <c r="D134" s="16">
        <v>0</v>
      </c>
      <c r="E134" s="119" t="s">
        <v>59</v>
      </c>
      <c r="F134" s="16">
        <v>0</v>
      </c>
      <c r="G134" s="16">
        <v>0</v>
      </c>
      <c r="H134" s="119" t="s">
        <v>59</v>
      </c>
      <c r="I134" s="111">
        <f>(G134/G$183)*100</f>
        <v>0</v>
      </c>
      <c r="J134" s="105">
        <v>0</v>
      </c>
      <c r="K134" s="105">
        <v>0</v>
      </c>
      <c r="L134" s="119" t="s">
        <v>59</v>
      </c>
      <c r="M134" s="105">
        <v>0</v>
      </c>
      <c r="N134" s="105">
        <v>0</v>
      </c>
      <c r="O134" s="119" t="s">
        <v>59</v>
      </c>
      <c r="P134" s="111">
        <f>(N134/N$183)*100</f>
        <v>0</v>
      </c>
      <c r="Q134" s="105">
        <v>0</v>
      </c>
      <c r="R134" s="105">
        <v>0</v>
      </c>
      <c r="S134" s="119" t="s">
        <v>59</v>
      </c>
      <c r="T134" s="105">
        <v>0</v>
      </c>
      <c r="U134" s="105">
        <v>0</v>
      </c>
      <c r="V134" s="119" t="s">
        <v>59</v>
      </c>
      <c r="W134" s="111">
        <f>(U134/U$183)*100</f>
        <v>0</v>
      </c>
      <c r="X134" s="16">
        <v>0</v>
      </c>
      <c r="Y134" s="16">
        <v>0</v>
      </c>
      <c r="Z134" s="119" t="s">
        <v>59</v>
      </c>
      <c r="AA134" s="16">
        <v>0</v>
      </c>
      <c r="AB134" s="16">
        <v>0</v>
      </c>
      <c r="AC134" s="119" t="s">
        <v>59</v>
      </c>
      <c r="AD134" s="111">
        <f>(AB134/AB$183)*100</f>
        <v>0</v>
      </c>
    </row>
    <row r="135" spans="1:30" s="31" customFormat="1" ht="12.75">
      <c r="A135" s="5"/>
      <c r="B135" s="26" t="s">
        <v>25</v>
      </c>
      <c r="C135" s="16">
        <v>0</v>
      </c>
      <c r="D135" s="16">
        <v>0</v>
      </c>
      <c r="E135" s="119" t="s">
        <v>59</v>
      </c>
      <c r="F135" s="16">
        <v>0</v>
      </c>
      <c r="G135" s="16">
        <v>0</v>
      </c>
      <c r="H135" s="119" t="s">
        <v>59</v>
      </c>
      <c r="I135" s="111">
        <f>(G135/G$184)*100</f>
        <v>0</v>
      </c>
      <c r="J135" s="105">
        <v>0</v>
      </c>
      <c r="K135" s="105">
        <v>0</v>
      </c>
      <c r="L135" s="119" t="s">
        <v>59</v>
      </c>
      <c r="M135" s="105">
        <v>0</v>
      </c>
      <c r="N135" s="105">
        <v>0</v>
      </c>
      <c r="O135" s="119" t="s">
        <v>59</v>
      </c>
      <c r="P135" s="111">
        <f>(N135/N$184)*100</f>
        <v>0</v>
      </c>
      <c r="Q135" s="105">
        <v>0</v>
      </c>
      <c r="R135" s="105">
        <v>0</v>
      </c>
      <c r="S135" s="119" t="s">
        <v>59</v>
      </c>
      <c r="T135" s="105">
        <v>0</v>
      </c>
      <c r="U135" s="105">
        <v>0</v>
      </c>
      <c r="V135" s="119" t="s">
        <v>59</v>
      </c>
      <c r="W135" s="111">
        <f>(U135/U$184)*100</f>
        <v>0</v>
      </c>
      <c r="X135" s="16">
        <v>0</v>
      </c>
      <c r="Y135" s="16">
        <v>0</v>
      </c>
      <c r="Z135" s="119" t="s">
        <v>59</v>
      </c>
      <c r="AA135" s="16">
        <v>0</v>
      </c>
      <c r="AB135" s="16">
        <v>0</v>
      </c>
      <c r="AC135" s="119" t="s">
        <v>59</v>
      </c>
      <c r="AD135" s="111">
        <f>(AB135/AB$184)*100</f>
        <v>0</v>
      </c>
    </row>
    <row r="136" spans="1:30" s="31" customFormat="1" ht="12.75">
      <c r="A136" s="5"/>
      <c r="B136" s="26"/>
      <c r="C136" s="16"/>
      <c r="D136" s="16"/>
      <c r="E136" s="110"/>
      <c r="F136" s="16"/>
      <c r="G136" s="16"/>
      <c r="H136" s="110"/>
      <c r="I136" s="111"/>
      <c r="J136" s="105"/>
      <c r="K136" s="105"/>
      <c r="L136" s="110"/>
      <c r="M136" s="105"/>
      <c r="N136" s="105"/>
      <c r="O136" s="110"/>
      <c r="P136" s="111"/>
      <c r="Q136" s="105"/>
      <c r="R136" s="105"/>
      <c r="S136" s="110"/>
      <c r="T136" s="105"/>
      <c r="U136" s="105"/>
      <c r="V136" s="110"/>
      <c r="W136" s="111"/>
      <c r="X136" s="16"/>
      <c r="Y136" s="16"/>
      <c r="Z136" s="110"/>
      <c r="AA136" s="16"/>
      <c r="AB136" s="16"/>
      <c r="AC136" s="110"/>
      <c r="AD136" s="111"/>
    </row>
    <row r="137" spans="1:30" s="32" customFormat="1" ht="15">
      <c r="A137" s="20">
        <v>20</v>
      </c>
      <c r="B137" s="6" t="s">
        <v>7</v>
      </c>
      <c r="C137" s="12">
        <f>C138+C139+C140+C141+C142</f>
        <v>1244.847608565999</v>
      </c>
      <c r="D137" s="12">
        <f>D138+D139+D140+D141+D142</f>
        <v>1343.9197126650022</v>
      </c>
      <c r="E137" s="108">
        <f aca="true" t="shared" si="113" ref="E137:E142">((D137-C137)/C137)*100</f>
        <v>7.958572874082888</v>
      </c>
      <c r="F137" s="12">
        <f>F138+F139+F140+F141+F142</f>
        <v>3319.4575389479996</v>
      </c>
      <c r="G137" s="12">
        <f>G138+G139+G140+G141+G142</f>
        <v>4496.362445057003</v>
      </c>
      <c r="H137" s="108">
        <f aca="true" t="shared" si="114" ref="H137:H142">((G137-F137)/F137)*100</f>
        <v>35.45473597116677</v>
      </c>
      <c r="I137" s="109">
        <f>(G137/G$179)*100</f>
        <v>5.473591772985115</v>
      </c>
      <c r="J137" s="23">
        <f>J138+J139+J140+J141+J142</f>
        <v>129405</v>
      </c>
      <c r="K137" s="23">
        <f>K138+K139+K140+K141+K142</f>
        <v>135089</v>
      </c>
      <c r="L137" s="108">
        <f aca="true" t="shared" si="115" ref="L137:L142">((K137-J137)/J137)*100</f>
        <v>4.392411421506124</v>
      </c>
      <c r="M137" s="23">
        <f>M138+M139+M140+M141+M142</f>
        <v>357707</v>
      </c>
      <c r="N137" s="23">
        <f>N138+N139+N140+N141+N142</f>
        <v>430395</v>
      </c>
      <c r="O137" s="108">
        <f aca="true" t="shared" si="116" ref="O137:O142">((N137-M137)/M137)*100</f>
        <v>20.32054167237432</v>
      </c>
      <c r="P137" s="109">
        <f>(N137/N$179)*100</f>
        <v>6.148256704698971</v>
      </c>
      <c r="Q137" s="23">
        <f>Q138+Q139+Q140+Q141+Q142</f>
        <v>753387</v>
      </c>
      <c r="R137" s="23">
        <f>R138+R139+R140+R141+R142</f>
        <v>435273</v>
      </c>
      <c r="S137" s="108">
        <f aca="true" t="shared" si="117" ref="S137:S142">((R137-Q137)/Q137)*100</f>
        <v>-42.224514094349914</v>
      </c>
      <c r="T137" s="23">
        <f>T138+T139+T140+T141+T142</f>
        <v>1178687</v>
      </c>
      <c r="U137" s="23">
        <f>U138+U139+U140+U141+U142</f>
        <v>1551116</v>
      </c>
      <c r="V137" s="108">
        <f aca="true" t="shared" si="118" ref="V137:V142">((U137-T137)/T137)*100</f>
        <v>31.596937948751453</v>
      </c>
      <c r="W137" s="109">
        <f>(U137/U$179)*100</f>
        <v>2.4149461877040106</v>
      </c>
      <c r="X137" s="12">
        <f>X138+X139+X140+X141+X142</f>
        <v>24620.655213</v>
      </c>
      <c r="Y137" s="12">
        <f>Y138+Y139+Y140+Y141+Y142</f>
        <v>26146.806271200003</v>
      </c>
      <c r="Z137" s="108">
        <f aca="true" t="shared" si="119" ref="Z137:Z142">((Y137-X137)/X137)*100</f>
        <v>6.198661428775376</v>
      </c>
      <c r="AA137" s="12">
        <f>AA138+AA139+AA140+AA141+AA142</f>
        <v>64167.665004999995</v>
      </c>
      <c r="AB137" s="12">
        <f>AB138+AB139+AB140+AB141+AB142</f>
        <v>140711.5532462</v>
      </c>
      <c r="AC137" s="108">
        <f aca="true" t="shared" si="120" ref="AC137:AC142">((AB137-AA137)/AA137)*100</f>
        <v>119.28732054569173</v>
      </c>
      <c r="AD137" s="109">
        <f>(AB137/AB$179)*100</f>
        <v>10.173536366365306</v>
      </c>
    </row>
    <row r="138" spans="1:30" s="31" customFormat="1" ht="12.75">
      <c r="A138" s="9"/>
      <c r="B138" s="8" t="s">
        <v>3</v>
      </c>
      <c r="C138" s="16">
        <v>66.35825284900005</v>
      </c>
      <c r="D138" s="16">
        <v>168.04705072999997</v>
      </c>
      <c r="E138" s="110">
        <f t="shared" si="113"/>
        <v>153.24212666116367</v>
      </c>
      <c r="F138" s="16">
        <v>200.61625296800008</v>
      </c>
      <c r="G138" s="16">
        <v>446.28192068899995</v>
      </c>
      <c r="H138" s="110">
        <f t="shared" si="114"/>
        <v>122.45551598463238</v>
      </c>
      <c r="I138" s="111">
        <f>(G138/G$180)*100</f>
        <v>5.0945524931808945</v>
      </c>
      <c r="J138" s="105">
        <v>1747</v>
      </c>
      <c r="K138" s="105">
        <v>3088</v>
      </c>
      <c r="L138" s="110">
        <f t="shared" si="115"/>
        <v>76.76016027475673</v>
      </c>
      <c r="M138" s="105">
        <v>5623</v>
      </c>
      <c r="N138" s="105">
        <v>9074</v>
      </c>
      <c r="O138" s="110">
        <f t="shared" si="116"/>
        <v>61.37293259825716</v>
      </c>
      <c r="P138" s="111">
        <f>(N138/N$180)*100</f>
        <v>2.8144986693630933</v>
      </c>
      <c r="Q138" s="105">
        <v>0</v>
      </c>
      <c r="R138" s="105">
        <v>0</v>
      </c>
      <c r="S138" s="119" t="s">
        <v>59</v>
      </c>
      <c r="T138" s="105">
        <v>0</v>
      </c>
      <c r="U138" s="105">
        <v>0</v>
      </c>
      <c r="V138" s="119" t="s">
        <v>59</v>
      </c>
      <c r="W138" s="119" t="s">
        <v>59</v>
      </c>
      <c r="X138" s="16">
        <v>85.406417</v>
      </c>
      <c r="Y138" s="16">
        <v>135.294033</v>
      </c>
      <c r="Z138" s="110">
        <f t="shared" si="119"/>
        <v>58.4120230684774</v>
      </c>
      <c r="AA138" s="16">
        <v>250.61116599999997</v>
      </c>
      <c r="AB138" s="16">
        <v>414.21092300000004</v>
      </c>
      <c r="AC138" s="110">
        <f t="shared" si="120"/>
        <v>65.28031436556186</v>
      </c>
      <c r="AD138" s="111">
        <f>(AB138/AB$180)*100</f>
        <v>5.503026537667745</v>
      </c>
    </row>
    <row r="139" spans="1:30" s="31" customFormat="1" ht="12.75">
      <c r="A139" s="9"/>
      <c r="B139" s="8" t="s">
        <v>4</v>
      </c>
      <c r="C139" s="16">
        <v>673.6732477809991</v>
      </c>
      <c r="D139" s="16">
        <v>824.0200360540025</v>
      </c>
      <c r="E139" s="110">
        <f t="shared" si="113"/>
        <v>22.317464552470824</v>
      </c>
      <c r="F139" s="16">
        <v>1863.8541313959993</v>
      </c>
      <c r="G139" s="16">
        <v>2415.9931405070047</v>
      </c>
      <c r="H139" s="110">
        <f t="shared" si="114"/>
        <v>29.623509684068537</v>
      </c>
      <c r="I139" s="111">
        <f>(G139/G$181)*100</f>
        <v>13.507348258714568</v>
      </c>
      <c r="J139" s="105">
        <v>127608</v>
      </c>
      <c r="K139" s="105">
        <v>131926</v>
      </c>
      <c r="L139" s="110">
        <f t="shared" si="115"/>
        <v>3.383800388690364</v>
      </c>
      <c r="M139" s="105">
        <v>351907</v>
      </c>
      <c r="N139" s="105">
        <v>421036</v>
      </c>
      <c r="O139" s="110">
        <f t="shared" si="116"/>
        <v>19.644110517835678</v>
      </c>
      <c r="P139" s="111">
        <f>(N139/N$181)*100</f>
        <v>6.314080184661306</v>
      </c>
      <c r="Q139" s="105">
        <v>0</v>
      </c>
      <c r="R139" s="105">
        <v>0</v>
      </c>
      <c r="S139" s="119" t="s">
        <v>59</v>
      </c>
      <c r="T139" s="105">
        <v>0</v>
      </c>
      <c r="U139" s="105">
        <v>0</v>
      </c>
      <c r="V139" s="119" t="s">
        <v>59</v>
      </c>
      <c r="W139" s="119" t="s">
        <v>59</v>
      </c>
      <c r="X139" s="16">
        <v>10190.055475000001</v>
      </c>
      <c r="Y139" s="16">
        <v>11140.146351000001</v>
      </c>
      <c r="Z139" s="110">
        <f t="shared" si="119"/>
        <v>9.323706611126179</v>
      </c>
      <c r="AA139" s="16">
        <v>26973.085258000003</v>
      </c>
      <c r="AB139" s="16">
        <v>37111.480279999996</v>
      </c>
      <c r="AC139" s="110">
        <f t="shared" si="120"/>
        <v>37.58707958331547</v>
      </c>
      <c r="AD139" s="111">
        <f>(AB139/AB$181)*100</f>
        <v>7.594337610885112</v>
      </c>
    </row>
    <row r="140" spans="1:30" s="31" customFormat="1" ht="12.75">
      <c r="A140" s="9"/>
      <c r="B140" s="8" t="s">
        <v>5</v>
      </c>
      <c r="C140" s="16">
        <v>490.047997333</v>
      </c>
      <c r="D140" s="16">
        <v>338.87503165799984</v>
      </c>
      <c r="E140" s="110">
        <f t="shared" si="113"/>
        <v>-30.848603911807093</v>
      </c>
      <c r="F140" s="16">
        <v>1222.45775198</v>
      </c>
      <c r="G140" s="16">
        <v>1570.7659839029998</v>
      </c>
      <c r="H140" s="110">
        <f t="shared" si="114"/>
        <v>28.492455576386927</v>
      </c>
      <c r="I140" s="111">
        <f>(G140/G$182)*100</f>
        <v>4.481073672254194</v>
      </c>
      <c r="J140" s="105">
        <v>15</v>
      </c>
      <c r="K140" s="105">
        <v>2</v>
      </c>
      <c r="L140" s="110">
        <f t="shared" si="115"/>
        <v>-86.66666666666667</v>
      </c>
      <c r="M140" s="105">
        <v>29</v>
      </c>
      <c r="N140" s="105">
        <v>14</v>
      </c>
      <c r="O140" s="110">
        <f t="shared" si="116"/>
        <v>-51.724137931034484</v>
      </c>
      <c r="P140" s="111">
        <f>(N140/N$182)*100</f>
        <v>1.876675603217158</v>
      </c>
      <c r="Q140" s="105">
        <v>46626</v>
      </c>
      <c r="R140" s="105">
        <v>24059</v>
      </c>
      <c r="S140" s="110">
        <f t="shared" si="117"/>
        <v>-48.400034315617894</v>
      </c>
      <c r="T140" s="105">
        <v>103027</v>
      </c>
      <c r="U140" s="105">
        <v>115044</v>
      </c>
      <c r="V140" s="110">
        <f t="shared" si="118"/>
        <v>11.663932755491278</v>
      </c>
      <c r="W140" s="111">
        <f>(U140/U$182)*100</f>
        <v>0.3237623205656728</v>
      </c>
      <c r="X140" s="16">
        <v>3220.2214510000003</v>
      </c>
      <c r="Y140" s="16">
        <v>4038.995835</v>
      </c>
      <c r="Z140" s="110">
        <f t="shared" si="119"/>
        <v>25.42602726112949</v>
      </c>
      <c r="AA140" s="16">
        <v>10174.753173</v>
      </c>
      <c r="AB140" s="16">
        <v>14126.931826</v>
      </c>
      <c r="AC140" s="110">
        <f t="shared" si="120"/>
        <v>38.84299290411889</v>
      </c>
      <c r="AD140" s="111">
        <f>(AB140/AB$182)*100</f>
        <v>4.506888715710555</v>
      </c>
    </row>
    <row r="141" spans="1:30" s="31" customFormat="1" ht="12.75">
      <c r="A141" s="9"/>
      <c r="B141" s="8" t="s">
        <v>6</v>
      </c>
      <c r="C141" s="16">
        <v>0.8102015450000002</v>
      </c>
      <c r="D141" s="16">
        <v>0.26917482799999987</v>
      </c>
      <c r="E141" s="110">
        <f t="shared" si="113"/>
        <v>-66.77680638093577</v>
      </c>
      <c r="F141" s="16">
        <v>2.5749702379999997</v>
      </c>
      <c r="G141" s="16">
        <v>0.9875457490000004</v>
      </c>
      <c r="H141" s="110">
        <f t="shared" si="114"/>
        <v>-61.648265505117635</v>
      </c>
      <c r="I141" s="111">
        <f>(G141/G$183)*100</f>
        <v>0.005227615894503861</v>
      </c>
      <c r="J141" s="105">
        <v>1</v>
      </c>
      <c r="K141" s="105">
        <v>0</v>
      </c>
      <c r="L141" s="110">
        <f t="shared" si="115"/>
        <v>-100</v>
      </c>
      <c r="M141" s="105">
        <v>1</v>
      </c>
      <c r="N141" s="105">
        <v>0</v>
      </c>
      <c r="O141" s="110">
        <f t="shared" si="116"/>
        <v>-100</v>
      </c>
      <c r="P141" s="111">
        <f>(N141/N$183)*100</f>
        <v>0</v>
      </c>
      <c r="Q141" s="105">
        <v>1026</v>
      </c>
      <c r="R141" s="105">
        <v>356</v>
      </c>
      <c r="S141" s="110">
        <f t="shared" si="117"/>
        <v>-65.30214424951268</v>
      </c>
      <c r="T141" s="105">
        <v>4228</v>
      </c>
      <c r="U141" s="105">
        <v>2246</v>
      </c>
      <c r="V141" s="110">
        <f t="shared" si="118"/>
        <v>-46.87795648060549</v>
      </c>
      <c r="W141" s="111">
        <f>(U141/U$183)*100</f>
        <v>0.07700694639685664</v>
      </c>
      <c r="X141" s="16">
        <v>-0.96013</v>
      </c>
      <c r="Y141" s="16">
        <v>-3.387209</v>
      </c>
      <c r="Z141" s="110">
        <f t="shared" si="119"/>
        <v>252.78649766177494</v>
      </c>
      <c r="AA141" s="16">
        <v>72.283908</v>
      </c>
      <c r="AB141" s="16">
        <v>-9.965843999999999</v>
      </c>
      <c r="AC141" s="110">
        <f t="shared" si="120"/>
        <v>-113.78708522510985</v>
      </c>
      <c r="AD141" s="111">
        <f>(AB141/AB$183)*100</f>
        <v>-0.024172445233046694</v>
      </c>
    </row>
    <row r="142" spans="1:30" s="31" customFormat="1" ht="12.75">
      <c r="A142" s="9"/>
      <c r="B142" s="26" t="s">
        <v>25</v>
      </c>
      <c r="C142" s="16">
        <v>13.957909058</v>
      </c>
      <c r="D142" s="16">
        <v>12.708419394999996</v>
      </c>
      <c r="E142" s="110">
        <f t="shared" si="113"/>
        <v>-8.951839833659445</v>
      </c>
      <c r="F142" s="16">
        <v>29.954432365999995</v>
      </c>
      <c r="G142" s="16">
        <v>62.333854209</v>
      </c>
      <c r="H142" s="110">
        <f t="shared" si="114"/>
        <v>108.09559482673592</v>
      </c>
      <c r="I142" s="111">
        <f>(G142/G$184)*100</f>
        <v>4.0068073594889</v>
      </c>
      <c r="J142" s="105">
        <v>34</v>
      </c>
      <c r="K142" s="105">
        <v>73</v>
      </c>
      <c r="L142" s="110">
        <f t="shared" si="115"/>
        <v>114.70588235294117</v>
      </c>
      <c r="M142" s="105">
        <v>147</v>
      </c>
      <c r="N142" s="105">
        <v>271</v>
      </c>
      <c r="O142" s="110">
        <f t="shared" si="116"/>
        <v>84.35374149659864</v>
      </c>
      <c r="P142" s="111">
        <f>(N142/N$184)*100</f>
        <v>3.3618657734772364</v>
      </c>
      <c r="Q142" s="105">
        <v>705735</v>
      </c>
      <c r="R142" s="105">
        <v>410858</v>
      </c>
      <c r="S142" s="110">
        <f t="shared" si="117"/>
        <v>-41.78296386037252</v>
      </c>
      <c r="T142" s="105">
        <v>1071432</v>
      </c>
      <c r="U142" s="105">
        <v>1433826</v>
      </c>
      <c r="V142" s="110">
        <f t="shared" si="118"/>
        <v>33.82333176533835</v>
      </c>
      <c r="W142" s="111">
        <f>(U142/U$184)*100</f>
        <v>5.561832016711725</v>
      </c>
      <c r="X142" s="16">
        <v>11125.931999999999</v>
      </c>
      <c r="Y142" s="16">
        <v>10835.7572612</v>
      </c>
      <c r="Z142" s="110">
        <f t="shared" si="119"/>
        <v>-2.608093765088611</v>
      </c>
      <c r="AA142" s="16">
        <v>26696.9315</v>
      </c>
      <c r="AB142" s="16">
        <v>89068.8960612</v>
      </c>
      <c r="AC142" s="110">
        <f t="shared" si="120"/>
        <v>233.62971344178635</v>
      </c>
      <c r="AD142" s="111">
        <f>(AB142/AB$184)*100</f>
        <v>16.734932175289618</v>
      </c>
    </row>
    <row r="143" spans="1:30" s="31" customFormat="1" ht="12.75">
      <c r="A143" s="9"/>
      <c r="B143" s="26"/>
      <c r="C143" s="16"/>
      <c r="D143" s="16"/>
      <c r="E143" s="110"/>
      <c r="F143" s="16"/>
      <c r="G143" s="16"/>
      <c r="H143" s="110"/>
      <c r="I143" s="111"/>
      <c r="J143" s="105"/>
      <c r="K143" s="105"/>
      <c r="L143" s="110"/>
      <c r="M143" s="105"/>
      <c r="N143" s="105"/>
      <c r="O143" s="110"/>
      <c r="P143" s="111"/>
      <c r="Q143" s="105"/>
      <c r="R143" s="105"/>
      <c r="S143" s="110"/>
      <c r="T143" s="105"/>
      <c r="U143" s="105"/>
      <c r="V143" s="110"/>
      <c r="W143" s="111"/>
      <c r="X143" s="16"/>
      <c r="Y143" s="16"/>
      <c r="Z143" s="110"/>
      <c r="AA143" s="16"/>
      <c r="AB143" s="16"/>
      <c r="AC143" s="110"/>
      <c r="AD143" s="111"/>
    </row>
    <row r="144" spans="1:30" s="32" customFormat="1" ht="15">
      <c r="A144" s="20">
        <v>21</v>
      </c>
      <c r="B144" s="6" t="s">
        <v>13</v>
      </c>
      <c r="C144" s="12">
        <f>C145+C146+C147+C148+C149</f>
        <v>71.22216443949212</v>
      </c>
      <c r="D144" s="12">
        <f>D145+D146+D147+D148+D149</f>
        <v>52.65919125247131</v>
      </c>
      <c r="E144" s="108">
        <f aca="true" t="shared" si="121" ref="E144:E149">((D144-C144)/C144)*100</f>
        <v>-26.06347803820434</v>
      </c>
      <c r="F144" s="12">
        <f>F145+F146+F147+F148+F149</f>
        <v>229.450944009</v>
      </c>
      <c r="G144" s="12">
        <f>G145+G146+G147+G148+G149</f>
        <v>194.64019565401335</v>
      </c>
      <c r="H144" s="108">
        <f aca="true" t="shared" si="122" ref="H144:H149">((G144-F144)/F144)*100</f>
        <v>-15.171324966796057</v>
      </c>
      <c r="I144" s="109">
        <f>(G144/G$179)*100</f>
        <v>0.2369428591761388</v>
      </c>
      <c r="J144" s="23">
        <f>J145+J146+J147+J148+J149</f>
        <v>25415</v>
      </c>
      <c r="K144" s="23">
        <f>K145+K146+K147+K148+K149</f>
        <v>19692</v>
      </c>
      <c r="L144" s="108">
        <f aca="true" t="shared" si="123" ref="L144:L149">((K144-J144)/J144)*100</f>
        <v>-22.518197914617353</v>
      </c>
      <c r="M144" s="23">
        <f>M145+M146+M147+M148+M149</f>
        <v>86703</v>
      </c>
      <c r="N144" s="23">
        <f>N145+N146+N147+N148+N149</f>
        <v>69360</v>
      </c>
      <c r="O144" s="108">
        <f aca="true" t="shared" si="124" ref="O144:O149">((N144-M144)/M144)*100</f>
        <v>-20.002768070308985</v>
      </c>
      <c r="P144" s="109">
        <f>(N144/N$179)*100</f>
        <v>0.9908179347760097</v>
      </c>
      <c r="Q144" s="23">
        <f>Q145+Q146+Q147+Q148+Q149</f>
        <v>388668</v>
      </c>
      <c r="R144" s="23">
        <f>R145+R146+R147+R148+R149</f>
        <v>273453</v>
      </c>
      <c r="S144" s="108">
        <f aca="true" t="shared" si="125" ref="S144:S149">((R144-Q144)/Q144)*100</f>
        <v>-29.64355182314983</v>
      </c>
      <c r="T144" s="23">
        <f>T145+T146+T147+T148+T149</f>
        <v>1501338</v>
      </c>
      <c r="U144" s="23">
        <f>U145+U146+U147+U148+U149</f>
        <v>937912</v>
      </c>
      <c r="V144" s="108">
        <f aca="true" t="shared" si="126" ref="V144:V149">((U144-T144)/T144)*100</f>
        <v>-37.52825812708397</v>
      </c>
      <c r="W144" s="109">
        <f>(U144/U$179)*100</f>
        <v>1.4602434690905413</v>
      </c>
      <c r="X144" s="12">
        <f>X145+X146+X147+X148+X149</f>
        <v>4897.8838039</v>
      </c>
      <c r="Y144" s="12">
        <f>Y145+Y146+Y147+Y148+Y149</f>
        <v>4003.3441176000006</v>
      </c>
      <c r="Z144" s="108">
        <f aca="true" t="shared" si="127" ref="Z144:Z149">((Y144-X144)/X144)*100</f>
        <v>-18.263799675845952</v>
      </c>
      <c r="AA144" s="12">
        <f>AA145+AA146+AA147+AA148+AA149</f>
        <v>17026.428505400003</v>
      </c>
      <c r="AB144" s="12">
        <f>AB145+AB146+AB147+AB148+AB149</f>
        <v>14285.329358902</v>
      </c>
      <c r="AC144" s="108">
        <f aca="true" t="shared" si="128" ref="AC144:AC149">((AB144-AA144)/AA144)*100</f>
        <v>-16.099084700168635</v>
      </c>
      <c r="AD144" s="109">
        <f>(AB144/AB$179)*100</f>
        <v>1.0328385579257349</v>
      </c>
    </row>
    <row r="145" spans="1:30" s="31" customFormat="1" ht="12.75">
      <c r="A145" s="9"/>
      <c r="B145" s="8" t="s">
        <v>3</v>
      </c>
      <c r="C145" s="16">
        <v>4.5524158</v>
      </c>
      <c r="D145" s="16">
        <v>2.7390699000000005</v>
      </c>
      <c r="E145" s="110">
        <f t="shared" si="121"/>
        <v>-39.832607118181066</v>
      </c>
      <c r="F145" s="16">
        <v>11.6475</v>
      </c>
      <c r="G145" s="16">
        <v>11.2346662</v>
      </c>
      <c r="H145" s="110">
        <f t="shared" si="122"/>
        <v>-3.54439836874867</v>
      </c>
      <c r="I145" s="111">
        <f>(G145/G$180)*100</f>
        <v>0.1282498663869264</v>
      </c>
      <c r="J145" s="105">
        <v>205</v>
      </c>
      <c r="K145" s="105">
        <v>169</v>
      </c>
      <c r="L145" s="110">
        <f t="shared" si="123"/>
        <v>-17.560975609756095</v>
      </c>
      <c r="M145" s="105">
        <v>668</v>
      </c>
      <c r="N145" s="105">
        <v>619</v>
      </c>
      <c r="O145" s="110">
        <f t="shared" si="124"/>
        <v>-7.335329341317365</v>
      </c>
      <c r="P145" s="111">
        <f>(N145/N$180)*100</f>
        <v>0.19199632756620616</v>
      </c>
      <c r="Q145" s="105">
        <v>0</v>
      </c>
      <c r="R145" s="105">
        <v>0</v>
      </c>
      <c r="S145" s="119" t="s">
        <v>59</v>
      </c>
      <c r="T145" s="105">
        <v>0</v>
      </c>
      <c r="U145" s="105">
        <v>0</v>
      </c>
      <c r="V145" s="119" t="s">
        <v>59</v>
      </c>
      <c r="W145" s="119" t="s">
        <v>59</v>
      </c>
      <c r="X145" s="16">
        <v>14.333926000000002</v>
      </c>
      <c r="Y145" s="16">
        <v>4.325558</v>
      </c>
      <c r="Z145" s="110">
        <f t="shared" si="127"/>
        <v>-69.82293615859325</v>
      </c>
      <c r="AA145" s="16">
        <v>27.3915</v>
      </c>
      <c r="AB145" s="16">
        <v>17.311513</v>
      </c>
      <c r="AC145" s="110">
        <f t="shared" si="128"/>
        <v>-36.79968968475622</v>
      </c>
      <c r="AD145" s="111">
        <f>(AB145/AB$180)*100</f>
        <v>0.22999324777869304</v>
      </c>
    </row>
    <row r="146" spans="1:30" s="31" customFormat="1" ht="12.75">
      <c r="A146" s="9"/>
      <c r="B146" s="8" t="s">
        <v>4</v>
      </c>
      <c r="C146" s="16">
        <v>40.471483051492115</v>
      </c>
      <c r="D146" s="16">
        <v>31.542891590471314</v>
      </c>
      <c r="E146" s="110">
        <f t="shared" si="121"/>
        <v>-22.061438790520473</v>
      </c>
      <c r="F146" s="16">
        <v>124.09580000000001</v>
      </c>
      <c r="G146" s="16">
        <v>113.16700347413203</v>
      </c>
      <c r="H146" s="110">
        <f t="shared" si="122"/>
        <v>-8.806741667218375</v>
      </c>
      <c r="I146" s="111">
        <f>(G146/G$181)*100</f>
        <v>0.6326947298366433</v>
      </c>
      <c r="J146" s="105">
        <v>25205</v>
      </c>
      <c r="K146" s="105">
        <v>19522</v>
      </c>
      <c r="L146" s="110">
        <f t="shared" si="123"/>
        <v>-22.54711366792303</v>
      </c>
      <c r="M146" s="105">
        <v>86023</v>
      </c>
      <c r="N146" s="105">
        <v>68732</v>
      </c>
      <c r="O146" s="110">
        <f t="shared" si="124"/>
        <v>-20.100438254885322</v>
      </c>
      <c r="P146" s="111">
        <f>(N146/N$181)*100</f>
        <v>1.0307416925206891</v>
      </c>
      <c r="Q146" s="105">
        <v>0</v>
      </c>
      <c r="R146" s="105">
        <v>0</v>
      </c>
      <c r="S146" s="119" t="s">
        <v>59</v>
      </c>
      <c r="T146" s="105">
        <v>0</v>
      </c>
      <c r="U146" s="105">
        <v>0</v>
      </c>
      <c r="V146" s="119" t="s">
        <v>59</v>
      </c>
      <c r="W146" s="119" t="s">
        <v>59</v>
      </c>
      <c r="X146" s="16">
        <v>1042.145955</v>
      </c>
      <c r="Y146" s="16">
        <v>953.7177260000001</v>
      </c>
      <c r="Z146" s="110">
        <f t="shared" si="127"/>
        <v>-8.48520579826075</v>
      </c>
      <c r="AA146" s="16">
        <v>3292.9067000000005</v>
      </c>
      <c r="AB146" s="16">
        <v>3264.09972</v>
      </c>
      <c r="AC146" s="110">
        <f t="shared" si="128"/>
        <v>-0.8748191984911171</v>
      </c>
      <c r="AD146" s="111">
        <f>(AB146/AB$181)*100</f>
        <v>0.6679516710799218</v>
      </c>
    </row>
    <row r="147" spans="1:30" s="31" customFormat="1" ht="14.25" customHeight="1">
      <c r="A147" s="9"/>
      <c r="B147" s="8" t="s">
        <v>5</v>
      </c>
      <c r="C147" s="16">
        <v>22.982205648999994</v>
      </c>
      <c r="D147" s="16">
        <v>17.241193982999988</v>
      </c>
      <c r="E147" s="110">
        <f t="shared" si="121"/>
        <v>-24.9802466903337</v>
      </c>
      <c r="F147" s="16">
        <v>80.16045115500002</v>
      </c>
      <c r="G147" s="16">
        <v>66.19454108599999</v>
      </c>
      <c r="H147" s="110">
        <f t="shared" si="122"/>
        <v>-17.422444444574346</v>
      </c>
      <c r="I147" s="111">
        <f>(G147/G$182)*100</f>
        <v>0.1888394696263938</v>
      </c>
      <c r="J147" s="105">
        <v>0</v>
      </c>
      <c r="K147" s="105">
        <v>0</v>
      </c>
      <c r="L147" s="119" t="s">
        <v>59</v>
      </c>
      <c r="M147" s="105">
        <v>0</v>
      </c>
      <c r="N147" s="105">
        <v>4</v>
      </c>
      <c r="O147" s="119" t="s">
        <v>59</v>
      </c>
      <c r="P147" s="111">
        <f>(N147/N$182)*100</f>
        <v>0.5361930294906166</v>
      </c>
      <c r="Q147" s="105">
        <v>188950</v>
      </c>
      <c r="R147" s="105">
        <v>216080</v>
      </c>
      <c r="S147" s="110">
        <f t="shared" si="125"/>
        <v>14.358295845461763</v>
      </c>
      <c r="T147" s="105">
        <v>607074</v>
      </c>
      <c r="U147" s="105">
        <v>732819</v>
      </c>
      <c r="V147" s="110">
        <f t="shared" si="126"/>
        <v>20.7132903072772</v>
      </c>
      <c r="W147" s="111">
        <f>(U147/U$182)*100</f>
        <v>2.062334237288479</v>
      </c>
      <c r="X147" s="16">
        <v>2805.2997644</v>
      </c>
      <c r="Y147" s="16">
        <v>2193.2420075</v>
      </c>
      <c r="Z147" s="110">
        <f t="shared" si="127"/>
        <v>-21.81790925401898</v>
      </c>
      <c r="AA147" s="16">
        <v>9616.7112918</v>
      </c>
      <c r="AB147" s="16">
        <v>8117.347683499999</v>
      </c>
      <c r="AC147" s="110">
        <f t="shared" si="128"/>
        <v>-15.591230336492288</v>
      </c>
      <c r="AD147" s="111">
        <f>(AB147/AB$182)*100</f>
        <v>2.5896622937568186</v>
      </c>
    </row>
    <row r="148" spans="1:30" s="28" customFormat="1" ht="12.75">
      <c r="A148" s="9"/>
      <c r="B148" s="8" t="s">
        <v>6</v>
      </c>
      <c r="C148" s="16">
        <v>0</v>
      </c>
      <c r="D148" s="16">
        <v>0</v>
      </c>
      <c r="E148" s="119" t="s">
        <v>59</v>
      </c>
      <c r="F148" s="16">
        <v>0</v>
      </c>
      <c r="G148" s="16">
        <v>0</v>
      </c>
      <c r="H148" s="119" t="s">
        <v>59</v>
      </c>
      <c r="I148" s="111">
        <f>(G148/G$183)*100</f>
        <v>0</v>
      </c>
      <c r="J148" s="105">
        <v>0</v>
      </c>
      <c r="K148" s="105">
        <v>0</v>
      </c>
      <c r="L148" s="119" t="s">
        <v>59</v>
      </c>
      <c r="M148" s="105">
        <v>0</v>
      </c>
      <c r="N148" s="105">
        <v>0</v>
      </c>
      <c r="O148" s="119" t="s">
        <v>59</v>
      </c>
      <c r="P148" s="111">
        <f>(N148/N$183)*100</f>
        <v>0</v>
      </c>
      <c r="Q148" s="105">
        <v>0</v>
      </c>
      <c r="R148" s="105">
        <v>0</v>
      </c>
      <c r="S148" s="119" t="s">
        <v>59</v>
      </c>
      <c r="T148" s="105">
        <v>0</v>
      </c>
      <c r="U148" s="105">
        <v>0</v>
      </c>
      <c r="V148" s="119" t="s">
        <v>59</v>
      </c>
      <c r="W148" s="111">
        <f>(U148/U$183)*100</f>
        <v>0</v>
      </c>
      <c r="X148" s="16">
        <v>0</v>
      </c>
      <c r="Y148" s="16">
        <v>0</v>
      </c>
      <c r="Z148" s="119" t="s">
        <v>59</v>
      </c>
      <c r="AA148" s="16">
        <v>0</v>
      </c>
      <c r="AB148" s="16">
        <v>0</v>
      </c>
      <c r="AC148" s="119" t="s">
        <v>59</v>
      </c>
      <c r="AD148" s="111">
        <f>(AB148/AB$183)*100</f>
        <v>0</v>
      </c>
    </row>
    <row r="149" spans="1:30" s="28" customFormat="1" ht="12.75">
      <c r="A149" s="9"/>
      <c r="B149" s="26" t="s">
        <v>25</v>
      </c>
      <c r="C149" s="16">
        <v>3.2160599390000018</v>
      </c>
      <c r="D149" s="16">
        <v>1.1360357790000004</v>
      </c>
      <c r="E149" s="110">
        <f t="shared" si="121"/>
        <v>-64.6761627411323</v>
      </c>
      <c r="F149" s="16">
        <v>13.547192854000004</v>
      </c>
      <c r="G149" s="16">
        <v>4.043984893881356</v>
      </c>
      <c r="H149" s="110">
        <f t="shared" si="122"/>
        <v>-70.14890880004478</v>
      </c>
      <c r="I149" s="111">
        <f>(G149/G$184)*100</f>
        <v>0.25994651927244755</v>
      </c>
      <c r="J149" s="105">
        <v>5</v>
      </c>
      <c r="K149" s="105">
        <v>1</v>
      </c>
      <c r="L149" s="110">
        <f t="shared" si="123"/>
        <v>-80</v>
      </c>
      <c r="M149" s="105">
        <v>12</v>
      </c>
      <c r="N149" s="105">
        <v>5</v>
      </c>
      <c r="O149" s="110">
        <f t="shared" si="124"/>
        <v>-58.333333333333336</v>
      </c>
      <c r="P149" s="111">
        <f>(N149/N$184)*100</f>
        <v>0.06202704379109291</v>
      </c>
      <c r="Q149" s="105">
        <v>199718</v>
      </c>
      <c r="R149" s="105">
        <v>57373</v>
      </c>
      <c r="S149" s="110">
        <f t="shared" si="125"/>
        <v>-71.2729949228412</v>
      </c>
      <c r="T149" s="105">
        <v>894264</v>
      </c>
      <c r="U149" s="105">
        <v>205093</v>
      </c>
      <c r="V149" s="110">
        <f t="shared" si="126"/>
        <v>-77.0657210846014</v>
      </c>
      <c r="W149" s="111">
        <f>(U149/U$184)*100</f>
        <v>0.7955587454847785</v>
      </c>
      <c r="X149" s="16">
        <v>1036.1041585</v>
      </c>
      <c r="Y149" s="16">
        <v>852.0588261</v>
      </c>
      <c r="Z149" s="110">
        <f t="shared" si="127"/>
        <v>-17.763207578130764</v>
      </c>
      <c r="AA149" s="16">
        <v>4089.4190136</v>
      </c>
      <c r="AB149" s="16">
        <v>2886.570442402</v>
      </c>
      <c r="AC149" s="110">
        <f t="shared" si="128"/>
        <v>-29.413678745018295</v>
      </c>
      <c r="AD149" s="111">
        <f>(AB149/AB$184)*100</f>
        <v>0.5423505029140743</v>
      </c>
    </row>
    <row r="150" spans="1:30" s="28" customFormat="1" ht="12.75">
      <c r="A150" s="9"/>
      <c r="B150" s="26"/>
      <c r="C150" s="16"/>
      <c r="D150" s="16"/>
      <c r="E150" s="110"/>
      <c r="F150" s="16"/>
      <c r="G150" s="16"/>
      <c r="H150" s="110"/>
      <c r="I150" s="111"/>
      <c r="J150" s="105"/>
      <c r="K150" s="105"/>
      <c r="L150" s="110"/>
      <c r="M150" s="105"/>
      <c r="N150" s="105"/>
      <c r="O150" s="110"/>
      <c r="P150" s="111"/>
      <c r="Q150" s="105"/>
      <c r="R150" s="105"/>
      <c r="S150" s="110"/>
      <c r="T150" s="105"/>
      <c r="U150" s="105"/>
      <c r="V150" s="110"/>
      <c r="W150" s="111"/>
      <c r="X150" s="16"/>
      <c r="Y150" s="16"/>
      <c r="Z150" s="110"/>
      <c r="AA150" s="16"/>
      <c r="AB150" s="16"/>
      <c r="AC150" s="110"/>
      <c r="AD150" s="111"/>
    </row>
    <row r="151" spans="1:30" s="27" customFormat="1" ht="15">
      <c r="A151" s="20">
        <v>22</v>
      </c>
      <c r="B151" s="6" t="s">
        <v>57</v>
      </c>
      <c r="C151" s="12">
        <f>C152+C153+C154+C155+C156</f>
        <v>54.418838438999984</v>
      </c>
      <c r="D151" s="12">
        <f>D152+D153+D154+D155+D156</f>
        <v>40.79480782099999</v>
      </c>
      <c r="E151" s="108">
        <f aca="true" t="shared" si="129" ref="E151:E156">((D151-C151)/C151)*100</f>
        <v>-25.035504264339735</v>
      </c>
      <c r="F151" s="12">
        <f>F152+F153+F154+F155+F156</f>
        <v>135.82302158899995</v>
      </c>
      <c r="G151" s="12">
        <f>G152+G153+G154+G155+G156</f>
        <v>157.291315882</v>
      </c>
      <c r="H151" s="108">
        <f aca="true" t="shared" si="130" ref="H151:H156">((G151-F151)/F151)*100</f>
        <v>15.806079147585919</v>
      </c>
      <c r="I151" s="109">
        <f>(G151/G$179)*100</f>
        <v>0.19147665765249566</v>
      </c>
      <c r="J151" s="23">
        <f>J152+J153+J154+J155+J156</f>
        <v>8350</v>
      </c>
      <c r="K151" s="23">
        <f>K152+K153+K154+K155+K156</f>
        <v>5187</v>
      </c>
      <c r="L151" s="108">
        <f aca="true" t="shared" si="131" ref="L151:L156">((K151-J151)/J151)*100</f>
        <v>-37.88023952095808</v>
      </c>
      <c r="M151" s="23">
        <f>M152+M153+M154+M155+M156</f>
        <v>22910</v>
      </c>
      <c r="N151" s="23">
        <f>N152+N153+N154+N155+N156</f>
        <v>18153</v>
      </c>
      <c r="O151" s="108">
        <f aca="true" t="shared" si="132" ref="O151:O156">((N151-M151)/M151)*100</f>
        <v>-20.763858577040594</v>
      </c>
      <c r="P151" s="109">
        <f>(N151/N$179)*100</f>
        <v>0.2593183098325966</v>
      </c>
      <c r="Q151" s="23">
        <f>Q152+Q153+Q154+Q155+Q156</f>
        <v>95462</v>
      </c>
      <c r="R151" s="23">
        <f>R152+R153+R154+R155+R156</f>
        <v>63223</v>
      </c>
      <c r="S151" s="108">
        <f aca="true" t="shared" si="133" ref="S151:S156">((R151-Q151)/Q151)*100</f>
        <v>-33.771553078711946</v>
      </c>
      <c r="T151" s="23">
        <f>T152+T153+T154+T155+T156</f>
        <v>127510</v>
      </c>
      <c r="U151" s="23">
        <f>U152+U153+U154+U155+U156</f>
        <v>467941</v>
      </c>
      <c r="V151" s="108">
        <f aca="true" t="shared" si="134" ref="V151:V156">((U151-T151)/T151)*100</f>
        <v>266.98376597913887</v>
      </c>
      <c r="W151" s="109">
        <f>(U151/U$179)*100</f>
        <v>0.7285414720887429</v>
      </c>
      <c r="X151" s="12">
        <f>X152+X153+X154+X155+X156</f>
        <v>2801.1440761</v>
      </c>
      <c r="Y151" s="12">
        <f>Y152+Y153+Y154+Y155+Y156</f>
        <v>1872.7280062</v>
      </c>
      <c r="Z151" s="108">
        <f aca="true" t="shared" si="135" ref="Z151:Z156">((Y151-X151)/X151)*100</f>
        <v>-33.144174118763026</v>
      </c>
      <c r="AA151" s="12">
        <f>AA152+AA153+AA154+AA155+AA156</f>
        <v>4929.045311</v>
      </c>
      <c r="AB151" s="12">
        <f>AB152+AB153+AB154+AB155+AB156</f>
        <v>11722.3999646</v>
      </c>
      <c r="AC151" s="108">
        <f aca="true" t="shared" si="136" ref="AC151:AC156">((AB151-AA151)/AA151)*100</f>
        <v>137.8229296947114</v>
      </c>
      <c r="AD151" s="109">
        <f>(AB151/AB$179)*100</f>
        <v>0.8475371040235327</v>
      </c>
    </row>
    <row r="152" spans="1:30" s="28" customFormat="1" ht="12.75">
      <c r="A152" s="9"/>
      <c r="B152" s="8" t="s">
        <v>3</v>
      </c>
      <c r="C152" s="16">
        <v>4.2401623</v>
      </c>
      <c r="D152" s="16">
        <v>4.125034899999999</v>
      </c>
      <c r="E152" s="110">
        <f t="shared" si="129"/>
        <v>-2.7151649360214454</v>
      </c>
      <c r="F152" s="16">
        <v>12.5329107</v>
      </c>
      <c r="G152" s="16">
        <v>18.2930499</v>
      </c>
      <c r="H152" s="110">
        <f t="shared" si="130"/>
        <v>45.96010725585079</v>
      </c>
      <c r="I152" s="111">
        <f>(G152/G$180)*100</f>
        <v>0.20882518124876528</v>
      </c>
      <c r="J152" s="105">
        <v>128</v>
      </c>
      <c r="K152" s="105">
        <v>118</v>
      </c>
      <c r="L152" s="110">
        <f t="shared" si="131"/>
        <v>-7.8125</v>
      </c>
      <c r="M152" s="105">
        <v>383</v>
      </c>
      <c r="N152" s="105">
        <v>460</v>
      </c>
      <c r="O152" s="110">
        <f t="shared" si="132"/>
        <v>20.10443864229765</v>
      </c>
      <c r="P152" s="111">
        <f>(N152/N$180)*100</f>
        <v>0.14267901563886082</v>
      </c>
      <c r="Q152" s="105">
        <v>0</v>
      </c>
      <c r="R152" s="105">
        <v>0</v>
      </c>
      <c r="S152" s="119" t="s">
        <v>59</v>
      </c>
      <c r="T152" s="105">
        <v>0</v>
      </c>
      <c r="U152" s="105">
        <v>0</v>
      </c>
      <c r="V152" s="119" t="s">
        <v>59</v>
      </c>
      <c r="W152" s="119" t="s">
        <v>59</v>
      </c>
      <c r="X152" s="16">
        <v>4.9609745</v>
      </c>
      <c r="Y152" s="16">
        <v>3.0968927</v>
      </c>
      <c r="Z152" s="110">
        <f t="shared" si="135"/>
        <v>-37.57491194522366</v>
      </c>
      <c r="AA152" s="16">
        <v>13.739018100000001</v>
      </c>
      <c r="AB152" s="16">
        <v>18.1842063</v>
      </c>
      <c r="AC152" s="110">
        <f t="shared" si="136"/>
        <v>32.35448245024147</v>
      </c>
      <c r="AD152" s="111">
        <f>(AB152/AB$180)*100</f>
        <v>0.24158747217616225</v>
      </c>
    </row>
    <row r="153" spans="1:30" s="28" customFormat="1" ht="12.75">
      <c r="A153" s="9"/>
      <c r="B153" s="8" t="s">
        <v>4</v>
      </c>
      <c r="C153" s="16">
        <v>41.37805808799999</v>
      </c>
      <c r="D153" s="16">
        <v>31.096659099999993</v>
      </c>
      <c r="E153" s="110">
        <f t="shared" si="129"/>
        <v>-24.847466176721557</v>
      </c>
      <c r="F153" s="16">
        <v>103.35626461799997</v>
      </c>
      <c r="G153" s="16">
        <v>112.33286866999998</v>
      </c>
      <c r="H153" s="110">
        <f t="shared" si="130"/>
        <v>8.685108817716209</v>
      </c>
      <c r="I153" s="111">
        <f>(G153/G$181)*100</f>
        <v>0.6280312442061495</v>
      </c>
      <c r="J153" s="105">
        <v>8221</v>
      </c>
      <c r="K153" s="105">
        <v>5068</v>
      </c>
      <c r="L153" s="110">
        <f t="shared" si="131"/>
        <v>-38.35299841868386</v>
      </c>
      <c r="M153" s="105">
        <v>22524</v>
      </c>
      <c r="N153" s="105">
        <v>17686</v>
      </c>
      <c r="O153" s="110">
        <f t="shared" si="132"/>
        <v>-21.479310957201207</v>
      </c>
      <c r="P153" s="111">
        <f>(N153/N$181)*100</f>
        <v>0.26522867912938525</v>
      </c>
      <c r="Q153" s="105">
        <v>0</v>
      </c>
      <c r="R153" s="105">
        <v>0</v>
      </c>
      <c r="S153" s="119" t="s">
        <v>59</v>
      </c>
      <c r="T153" s="105">
        <v>0</v>
      </c>
      <c r="U153" s="105">
        <v>0</v>
      </c>
      <c r="V153" s="119" t="s">
        <v>59</v>
      </c>
      <c r="W153" s="119" t="s">
        <v>59</v>
      </c>
      <c r="X153" s="16">
        <v>540.5258178999999</v>
      </c>
      <c r="Y153" s="16">
        <v>332.5184515</v>
      </c>
      <c r="Z153" s="110">
        <f t="shared" si="135"/>
        <v>-38.48241092500087</v>
      </c>
      <c r="AA153" s="16">
        <v>1407.7032765000001</v>
      </c>
      <c r="AB153" s="16">
        <v>1461.1179606000003</v>
      </c>
      <c r="AC153" s="110">
        <f t="shared" si="136"/>
        <v>3.7944561891484776</v>
      </c>
      <c r="AD153" s="111">
        <f>(AB153/AB$181)*100</f>
        <v>0.29899704884863554</v>
      </c>
    </row>
    <row r="154" spans="1:30" ht="12.75">
      <c r="A154" s="9"/>
      <c r="B154" s="8" t="s">
        <v>5</v>
      </c>
      <c r="C154" s="16">
        <v>5.795635099999999</v>
      </c>
      <c r="D154" s="16">
        <v>3.4408568</v>
      </c>
      <c r="E154" s="110">
        <f t="shared" si="129"/>
        <v>-40.63020289182801</v>
      </c>
      <c r="F154" s="16">
        <v>15.4394486</v>
      </c>
      <c r="G154" s="16">
        <v>13.3768993</v>
      </c>
      <c r="H154" s="110">
        <f t="shared" si="130"/>
        <v>-13.358957003166555</v>
      </c>
      <c r="I154" s="111">
        <f>(G154/G$182)*100</f>
        <v>0.03816155422508006</v>
      </c>
      <c r="J154" s="105">
        <v>0</v>
      </c>
      <c r="K154" s="105">
        <v>0</v>
      </c>
      <c r="L154" s="119" t="s">
        <v>59</v>
      </c>
      <c r="M154" s="105">
        <v>0</v>
      </c>
      <c r="N154" s="105">
        <v>0</v>
      </c>
      <c r="O154" s="119" t="s">
        <v>59</v>
      </c>
      <c r="P154" s="111">
        <f>(N154/N$182)*100</f>
        <v>0</v>
      </c>
      <c r="Q154" s="105">
        <v>2821</v>
      </c>
      <c r="R154" s="105">
        <v>1884</v>
      </c>
      <c r="S154" s="110">
        <f t="shared" si="133"/>
        <v>-33.215171924849344</v>
      </c>
      <c r="T154" s="105">
        <v>7161</v>
      </c>
      <c r="U154" s="105">
        <v>6664</v>
      </c>
      <c r="V154" s="110">
        <f t="shared" si="134"/>
        <v>-6.940371456500488</v>
      </c>
      <c r="W154" s="111">
        <f>(U154/U$182)*100</f>
        <v>0.018754147145871525</v>
      </c>
      <c r="X154" s="16">
        <v>270.968</v>
      </c>
      <c r="Y154" s="16">
        <v>193.4263</v>
      </c>
      <c r="Z154" s="110">
        <f t="shared" si="135"/>
        <v>-28.616552508045235</v>
      </c>
      <c r="AA154" s="16">
        <v>696.8693000000001</v>
      </c>
      <c r="AB154" s="16">
        <v>694.2081</v>
      </c>
      <c r="AC154" s="110">
        <f t="shared" si="136"/>
        <v>-0.38187935671726697</v>
      </c>
      <c r="AD154" s="111">
        <f>(AB154/AB$182)*100</f>
        <v>0.2214719155426654</v>
      </c>
    </row>
    <row r="155" spans="1:30" ht="12.75">
      <c r="A155" s="9"/>
      <c r="B155" s="8" t="s">
        <v>6</v>
      </c>
      <c r="C155" s="16">
        <v>0.24749956699999998</v>
      </c>
      <c r="D155" s="16">
        <v>0.109211398</v>
      </c>
      <c r="E155" s="110">
        <f t="shared" si="129"/>
        <v>-55.87410542823292</v>
      </c>
      <c r="F155" s="16">
        <v>0.7691934340000001</v>
      </c>
      <c r="G155" s="16">
        <v>0.37862172899999996</v>
      </c>
      <c r="H155" s="110">
        <f t="shared" si="130"/>
        <v>-50.77678614193684</v>
      </c>
      <c r="I155" s="111">
        <f>(G155/G$183)*100</f>
        <v>0.0020042504061499765</v>
      </c>
      <c r="J155" s="105">
        <v>0</v>
      </c>
      <c r="K155" s="105">
        <v>0</v>
      </c>
      <c r="L155" s="119" t="s">
        <v>59</v>
      </c>
      <c r="M155" s="105">
        <v>0</v>
      </c>
      <c r="N155" s="105">
        <v>0</v>
      </c>
      <c r="O155" s="119" t="s">
        <v>59</v>
      </c>
      <c r="P155" s="111">
        <f>(N155/N$183)*100</f>
        <v>0</v>
      </c>
      <c r="Q155" s="105">
        <v>171</v>
      </c>
      <c r="R155" s="105">
        <v>55</v>
      </c>
      <c r="S155" s="110">
        <f t="shared" si="133"/>
        <v>-67.83625730994152</v>
      </c>
      <c r="T155" s="105">
        <v>521</v>
      </c>
      <c r="U155" s="105">
        <v>206</v>
      </c>
      <c r="V155" s="110">
        <f t="shared" si="134"/>
        <v>-60.46065259117083</v>
      </c>
      <c r="W155" s="111">
        <f>(U155/U$183)*100</f>
        <v>0.007062970150379549</v>
      </c>
      <c r="X155" s="16">
        <v>35.6981</v>
      </c>
      <c r="Y155" s="16">
        <v>16.9236</v>
      </c>
      <c r="Z155" s="110">
        <f t="shared" si="135"/>
        <v>-52.59243489149282</v>
      </c>
      <c r="AA155" s="16">
        <v>113.6152</v>
      </c>
      <c r="AB155" s="16">
        <v>53.605599999999995</v>
      </c>
      <c r="AC155" s="110">
        <f t="shared" si="136"/>
        <v>-52.81828487737557</v>
      </c>
      <c r="AD155" s="111">
        <f>(AB155/AB$183)*100</f>
        <v>0.1300219459771403</v>
      </c>
    </row>
    <row r="156" spans="1:30" ht="12.75">
      <c r="A156" s="9"/>
      <c r="B156" s="26" t="s">
        <v>25</v>
      </c>
      <c r="C156" s="16">
        <v>2.7574833839999995</v>
      </c>
      <c r="D156" s="16">
        <v>2.0230456230000002</v>
      </c>
      <c r="E156" s="110">
        <f t="shared" si="129"/>
        <v>-26.634349467398255</v>
      </c>
      <c r="F156" s="16">
        <v>3.725204237</v>
      </c>
      <c r="G156" s="16">
        <v>12.909876283000006</v>
      </c>
      <c r="H156" s="110">
        <f t="shared" si="130"/>
        <v>246.5548587853173</v>
      </c>
      <c r="I156" s="111">
        <f>(G156/G$184)*100</f>
        <v>0.8298441987459687</v>
      </c>
      <c r="J156" s="105">
        <v>1</v>
      </c>
      <c r="K156" s="105">
        <v>1</v>
      </c>
      <c r="L156" s="110">
        <f t="shared" si="131"/>
        <v>0</v>
      </c>
      <c r="M156" s="105">
        <v>3</v>
      </c>
      <c r="N156" s="105">
        <v>7</v>
      </c>
      <c r="O156" s="110">
        <f t="shared" si="132"/>
        <v>133.33333333333331</v>
      </c>
      <c r="P156" s="111">
        <f>(N156/N$184)*100</f>
        <v>0.08683786130753009</v>
      </c>
      <c r="Q156" s="105">
        <v>92470</v>
      </c>
      <c r="R156" s="105">
        <v>61284</v>
      </c>
      <c r="S156" s="110">
        <f t="shared" si="133"/>
        <v>-33.72553260516924</v>
      </c>
      <c r="T156" s="105">
        <v>119828</v>
      </c>
      <c r="U156" s="105">
        <v>461071</v>
      </c>
      <c r="V156" s="110">
        <f t="shared" si="134"/>
        <v>284.77734753146177</v>
      </c>
      <c r="W156" s="111">
        <f>(U156/U$184)*100</f>
        <v>1.7885011499144892</v>
      </c>
      <c r="X156" s="16">
        <v>1948.9911837000002</v>
      </c>
      <c r="Y156" s="16">
        <v>1326.7627619999998</v>
      </c>
      <c r="Z156" s="110">
        <f t="shared" si="135"/>
        <v>-31.925666309005596</v>
      </c>
      <c r="AA156" s="16">
        <v>2697.1185163999994</v>
      </c>
      <c r="AB156" s="16">
        <v>9495.2840977</v>
      </c>
      <c r="AC156" s="110">
        <f t="shared" si="136"/>
        <v>252.05290534929497</v>
      </c>
      <c r="AD156" s="111">
        <f>(AB156/AB$184)*100</f>
        <v>1.7840451873449965</v>
      </c>
    </row>
    <row r="157" spans="1:30" ht="12.75">
      <c r="A157" s="9"/>
      <c r="B157" s="26"/>
      <c r="C157" s="16"/>
      <c r="D157" s="16"/>
      <c r="E157" s="110"/>
      <c r="F157" s="16"/>
      <c r="G157" s="16"/>
      <c r="H157" s="110"/>
      <c r="I157" s="111"/>
      <c r="J157" s="105"/>
      <c r="K157" s="105"/>
      <c r="L157" s="110"/>
      <c r="M157" s="105"/>
      <c r="N157" s="105"/>
      <c r="O157" s="110"/>
      <c r="P157" s="111"/>
      <c r="Q157" s="105"/>
      <c r="R157" s="105"/>
      <c r="S157" s="110"/>
      <c r="T157" s="105"/>
      <c r="U157" s="105"/>
      <c r="V157" s="110"/>
      <c r="W157" s="111"/>
      <c r="X157" s="16"/>
      <c r="Y157" s="16"/>
      <c r="Z157" s="110"/>
      <c r="AA157" s="16"/>
      <c r="AB157" s="16"/>
      <c r="AC157" s="110"/>
      <c r="AD157" s="111"/>
    </row>
    <row r="158" spans="1:30" s="25" customFormat="1" ht="15">
      <c r="A158" s="20">
        <v>23</v>
      </c>
      <c r="B158" s="6" t="s">
        <v>42</v>
      </c>
      <c r="C158" s="12">
        <f>C159+C160+C161+C162+C163</f>
        <v>138.224207293</v>
      </c>
      <c r="D158" s="12">
        <f>D159+D160+D161+D162+D163</f>
        <v>241.33509379600002</v>
      </c>
      <c r="E158" s="108">
        <f aca="true" t="shared" si="137" ref="E158:E163">((D158-C158)/C158)*100</f>
        <v>74.5968369233844</v>
      </c>
      <c r="F158" s="12">
        <f>F159+F160+F161+F162+F163</f>
        <v>426.896044862</v>
      </c>
      <c r="G158" s="12">
        <f>G159+G160+G161+G162+G163</f>
        <v>818.761333564</v>
      </c>
      <c r="H158" s="108">
        <f aca="true" t="shared" si="138" ref="H158:H163">((G158-F158)/F158)*100</f>
        <v>91.79407807085114</v>
      </c>
      <c r="I158" s="109">
        <f>(G158/G$179)*100</f>
        <v>0.9967090852208682</v>
      </c>
      <c r="J158" s="23">
        <f>J159+J160+J161+J162+J163</f>
        <v>21917</v>
      </c>
      <c r="K158" s="23">
        <f>K159+K160+K161+K162+K163</f>
        <v>33433</v>
      </c>
      <c r="L158" s="108">
        <f aca="true" t="shared" si="139" ref="L158:L163">((K158-J158)/J158)*100</f>
        <v>52.543687548478346</v>
      </c>
      <c r="M158" s="23">
        <f>M159+M160+M161+M162+M163</f>
        <v>66235</v>
      </c>
      <c r="N158" s="23">
        <f>N159+N160+N161+N162+N163</f>
        <v>113544</v>
      </c>
      <c r="O158" s="108">
        <f aca="true" t="shared" si="140" ref="O158:O163">((N158-M158)/M158)*100</f>
        <v>71.42598324148864</v>
      </c>
      <c r="P158" s="109">
        <f>(N158/N$179)*100</f>
        <v>1.6219929582786512</v>
      </c>
      <c r="Q158" s="23">
        <f>Q159+Q160+Q161+Q162+Q163</f>
        <v>3183</v>
      </c>
      <c r="R158" s="23">
        <f>R159+R160+R161+R162+R163</f>
        <v>51302</v>
      </c>
      <c r="S158" s="108">
        <f aca="true" t="shared" si="141" ref="S158:S163">((R158-Q158)/Q158)*100</f>
        <v>1511.7499214577442</v>
      </c>
      <c r="T158" s="23">
        <f>T159+T160+T161+T162+T163</f>
        <v>35941</v>
      </c>
      <c r="U158" s="23">
        <f>U159+U160+U161+U162+U163</f>
        <v>189649</v>
      </c>
      <c r="V158" s="108">
        <f aca="true" t="shared" si="142" ref="V158:V163">((U158-T158)/T158)*100</f>
        <v>427.6675662891962</v>
      </c>
      <c r="W158" s="109">
        <f>(U158/U$179)*100</f>
        <v>0.2952662015941283</v>
      </c>
      <c r="X158" s="12">
        <f>X159+X160+X161+X162+X163</f>
        <v>8406.6308232</v>
      </c>
      <c r="Y158" s="12">
        <f>Y159+Y160+Y161+Y162+Y163</f>
        <v>23322.62004984697</v>
      </c>
      <c r="Z158" s="108">
        <f aca="true" t="shared" si="143" ref="Z158:Z163">((Y158-X158)/X158)*100</f>
        <v>177.43123898676416</v>
      </c>
      <c r="AA158" s="12">
        <f>AA159+AA160+AA161+AA162+AA163</f>
        <v>24555.470279264995</v>
      </c>
      <c r="AB158" s="12">
        <f>AB159+AB160+AB161+AB162+AB163</f>
        <v>75425.91115687301</v>
      </c>
      <c r="AC158" s="108">
        <f aca="true" t="shared" si="144" ref="AC158:AC163">((AB158-AA158)/AA158)*100</f>
        <v>207.16541079876518</v>
      </c>
      <c r="AD158" s="109">
        <f>(AB158/AB$179)*100</f>
        <v>5.453342191298773</v>
      </c>
    </row>
    <row r="159" spans="1:30" ht="15" customHeight="1">
      <c r="A159" s="9"/>
      <c r="B159" s="8" t="s">
        <v>3</v>
      </c>
      <c r="C159" s="16">
        <v>0.8702044999999999</v>
      </c>
      <c r="D159" s="16">
        <v>48.1195632</v>
      </c>
      <c r="E159" s="110">
        <f t="shared" si="137"/>
        <v>5429.684482210791</v>
      </c>
      <c r="F159" s="16">
        <v>2.0531355000000002</v>
      </c>
      <c r="G159" s="16">
        <v>154.7185584</v>
      </c>
      <c r="H159" s="110">
        <f t="shared" si="138"/>
        <v>7435.720774396039</v>
      </c>
      <c r="I159" s="111">
        <f>(G159/G$180)*100</f>
        <v>1.7661970626575332</v>
      </c>
      <c r="J159" s="105">
        <v>22</v>
      </c>
      <c r="K159" s="105">
        <v>283</v>
      </c>
      <c r="L159" s="110">
        <f t="shared" si="139"/>
        <v>1186.3636363636363</v>
      </c>
      <c r="M159" s="105">
        <v>72</v>
      </c>
      <c r="N159" s="105">
        <v>1044</v>
      </c>
      <c r="O159" s="110">
        <f t="shared" si="140"/>
        <v>1350</v>
      </c>
      <c r="P159" s="111">
        <f>(N159/N$180)*100</f>
        <v>0.3238193311455884</v>
      </c>
      <c r="Q159" s="105">
        <v>0</v>
      </c>
      <c r="R159" s="105">
        <v>0</v>
      </c>
      <c r="S159" s="119" t="s">
        <v>59</v>
      </c>
      <c r="T159" s="105">
        <v>0</v>
      </c>
      <c r="U159" s="105">
        <v>0</v>
      </c>
      <c r="V159" s="119" t="s">
        <v>59</v>
      </c>
      <c r="W159" s="119" t="s">
        <v>59</v>
      </c>
      <c r="X159" s="16">
        <v>1.03125</v>
      </c>
      <c r="Y159" s="16">
        <v>49.58172800000001</v>
      </c>
      <c r="Z159" s="110">
        <f t="shared" si="143"/>
        <v>4707.925139393941</v>
      </c>
      <c r="AA159" s="16">
        <v>2.75375</v>
      </c>
      <c r="AB159" s="16">
        <v>160.00142300000002</v>
      </c>
      <c r="AC159" s="110">
        <f t="shared" si="144"/>
        <v>5710.310413073083</v>
      </c>
      <c r="AD159" s="111">
        <f>(AB159/AB$180)*100</f>
        <v>2.1257094584963476</v>
      </c>
    </row>
    <row r="160" spans="1:30" s="28" customFormat="1" ht="12.75">
      <c r="A160" s="9"/>
      <c r="B160" s="8" t="s">
        <v>4</v>
      </c>
      <c r="C160" s="16">
        <v>134.76041748300003</v>
      </c>
      <c r="D160" s="16">
        <v>183.583302989</v>
      </c>
      <c r="E160" s="110">
        <f t="shared" si="137"/>
        <v>36.22939615199616</v>
      </c>
      <c r="F160" s="16">
        <v>399.728932604</v>
      </c>
      <c r="G160" s="16">
        <v>632.073865172</v>
      </c>
      <c r="H160" s="110">
        <f t="shared" si="138"/>
        <v>58.125623045199326</v>
      </c>
      <c r="I160" s="111">
        <f>(G160/G$181)*100</f>
        <v>3.533802178063447</v>
      </c>
      <c r="J160" s="105">
        <v>21888</v>
      </c>
      <c r="K160" s="105">
        <v>33132</v>
      </c>
      <c r="L160" s="110">
        <f t="shared" si="139"/>
        <v>51.37061403508771</v>
      </c>
      <c r="M160" s="105">
        <v>66111</v>
      </c>
      <c r="N160" s="105">
        <v>112428</v>
      </c>
      <c r="O160" s="110">
        <f t="shared" si="140"/>
        <v>70.05944547805963</v>
      </c>
      <c r="P160" s="111">
        <f>(N160/N$181)*100</f>
        <v>1.6860301898201135</v>
      </c>
      <c r="Q160" s="105">
        <v>0</v>
      </c>
      <c r="R160" s="105">
        <v>0</v>
      </c>
      <c r="S160" s="119" t="s">
        <v>59</v>
      </c>
      <c r="T160" s="105">
        <v>0</v>
      </c>
      <c r="U160" s="105">
        <v>0</v>
      </c>
      <c r="V160" s="119" t="s">
        <v>59</v>
      </c>
      <c r="W160" s="119" t="s">
        <v>59</v>
      </c>
      <c r="X160" s="16">
        <v>8263.708231999999</v>
      </c>
      <c r="Y160" s="16">
        <v>13608.346588999999</v>
      </c>
      <c r="Z160" s="110">
        <f t="shared" si="143"/>
        <v>64.67602929522211</v>
      </c>
      <c r="AA160" s="16">
        <v>24252.698279999997</v>
      </c>
      <c r="AB160" s="16">
        <v>45550.054921</v>
      </c>
      <c r="AC160" s="110">
        <f t="shared" si="144"/>
        <v>87.81438005420982</v>
      </c>
      <c r="AD160" s="111">
        <f>(AB160/AB$181)*100</f>
        <v>9.321172118560202</v>
      </c>
    </row>
    <row r="161" spans="1:30" s="28" customFormat="1" ht="12.75">
      <c r="A161" s="9"/>
      <c r="B161" s="8" t="s">
        <v>5</v>
      </c>
      <c r="C161" s="16">
        <v>0.9527612990000001</v>
      </c>
      <c r="D161" s="16">
        <v>4.737510825</v>
      </c>
      <c r="E161" s="110">
        <f t="shared" si="137"/>
        <v>397.2400568717894</v>
      </c>
      <c r="F161" s="16">
        <v>1.177337724</v>
      </c>
      <c r="G161" s="16">
        <v>14.33427839</v>
      </c>
      <c r="H161" s="110">
        <f t="shared" si="138"/>
        <v>1117.5162740304752</v>
      </c>
      <c r="I161" s="111">
        <f>(G161/G$182)*100</f>
        <v>0.04089276070556787</v>
      </c>
      <c r="J161" s="105">
        <v>1</v>
      </c>
      <c r="K161" s="105">
        <v>0</v>
      </c>
      <c r="L161" s="110">
        <f t="shared" si="139"/>
        <v>-100</v>
      </c>
      <c r="M161" s="105">
        <v>3</v>
      </c>
      <c r="N161" s="105">
        <v>0</v>
      </c>
      <c r="O161" s="110">
        <f t="shared" si="140"/>
        <v>-100</v>
      </c>
      <c r="P161" s="111">
        <f>(N161/N$182)*100</f>
        <v>0</v>
      </c>
      <c r="Q161" s="105">
        <v>2296</v>
      </c>
      <c r="R161" s="105">
        <v>5015</v>
      </c>
      <c r="S161" s="110">
        <f t="shared" si="141"/>
        <v>118.42334494773519</v>
      </c>
      <c r="T161" s="105">
        <v>2871</v>
      </c>
      <c r="U161" s="105">
        <v>16567</v>
      </c>
      <c r="V161" s="110">
        <f t="shared" si="142"/>
        <v>477.0463253221874</v>
      </c>
      <c r="W161" s="111">
        <f>(U161/U$182)*100</f>
        <v>0.04662364282197682</v>
      </c>
      <c r="X161" s="16">
        <v>129.74358519999998</v>
      </c>
      <c r="Y161" s="16">
        <v>385.3694836</v>
      </c>
      <c r="Z161" s="110">
        <f t="shared" si="143"/>
        <v>197.02392068629229</v>
      </c>
      <c r="AA161" s="16">
        <v>162.5920007</v>
      </c>
      <c r="AB161" s="16">
        <v>1191.6980557</v>
      </c>
      <c r="AC161" s="110">
        <f t="shared" si="144"/>
        <v>632.9376910115111</v>
      </c>
      <c r="AD161" s="111">
        <f>(AB161/AB$182)*100</f>
        <v>0.3801852083609353</v>
      </c>
    </row>
    <row r="162" spans="1:30" s="28" customFormat="1" ht="12.75">
      <c r="A162" s="9"/>
      <c r="B162" s="8" t="s">
        <v>6</v>
      </c>
      <c r="C162" s="16">
        <v>1.6278916170000002</v>
      </c>
      <c r="D162" s="16">
        <v>2.6191652829999996</v>
      </c>
      <c r="E162" s="110">
        <f t="shared" si="137"/>
        <v>60.893099740066994</v>
      </c>
      <c r="F162" s="16">
        <v>23.799252222000003</v>
      </c>
      <c r="G162" s="16">
        <v>7.033628715999999</v>
      </c>
      <c r="H162" s="110">
        <f t="shared" si="138"/>
        <v>-70.44600960404075</v>
      </c>
      <c r="I162" s="111">
        <f>(G162/G$183)*100</f>
        <v>0.03723281610905944</v>
      </c>
      <c r="J162" s="105">
        <v>4</v>
      </c>
      <c r="K162" s="105">
        <v>4</v>
      </c>
      <c r="L162" s="110">
        <f t="shared" si="139"/>
        <v>0</v>
      </c>
      <c r="M162" s="105">
        <v>39</v>
      </c>
      <c r="N162" s="105">
        <v>33</v>
      </c>
      <c r="O162" s="110">
        <f t="shared" si="140"/>
        <v>-15.384615384615385</v>
      </c>
      <c r="P162" s="111">
        <f>(N162/N$183)*100</f>
        <v>3.8372093023255816</v>
      </c>
      <c r="Q162" s="105">
        <v>829</v>
      </c>
      <c r="R162" s="105">
        <v>14490</v>
      </c>
      <c r="S162" s="110">
        <f t="shared" si="141"/>
        <v>1647.8890229191798</v>
      </c>
      <c r="T162" s="105">
        <v>29920</v>
      </c>
      <c r="U162" s="105">
        <v>30827</v>
      </c>
      <c r="V162" s="110">
        <f t="shared" si="142"/>
        <v>3.0314171122994655</v>
      </c>
      <c r="W162" s="111">
        <f>(U162/U$183)*100</f>
        <v>1.0569426253677203</v>
      </c>
      <c r="X162" s="16">
        <v>0.1632</v>
      </c>
      <c r="Y162" s="16">
        <v>5.4336</v>
      </c>
      <c r="Z162" s="110">
        <f t="shared" si="143"/>
        <v>3229.4117647058824</v>
      </c>
      <c r="AA162" s="16">
        <v>8.4681</v>
      </c>
      <c r="AB162" s="16">
        <v>7.6175</v>
      </c>
      <c r="AC162" s="110">
        <f t="shared" si="144"/>
        <v>-10.044756202690095</v>
      </c>
      <c r="AD162" s="111">
        <f>(AB162/AB$183)*100</f>
        <v>0.01847646838167778</v>
      </c>
    </row>
    <row r="163" spans="1:30" s="28" customFormat="1" ht="12.75">
      <c r="A163" s="9"/>
      <c r="B163" s="26" t="s">
        <v>25</v>
      </c>
      <c r="C163" s="16">
        <v>0.012932394</v>
      </c>
      <c r="D163" s="16">
        <v>2.27555149900002</v>
      </c>
      <c r="E163" s="110">
        <f t="shared" si="137"/>
        <v>17495.748312338925</v>
      </c>
      <c r="F163" s="16">
        <v>0.137386812</v>
      </c>
      <c r="G163" s="16">
        <v>10.601002886000051</v>
      </c>
      <c r="H163" s="110">
        <f t="shared" si="138"/>
        <v>7616.172121382401</v>
      </c>
      <c r="I163" s="111">
        <f>(G163/G$184)*100</f>
        <v>0.6814302904994314</v>
      </c>
      <c r="J163" s="105">
        <v>2</v>
      </c>
      <c r="K163" s="105">
        <v>14</v>
      </c>
      <c r="L163" s="110">
        <f t="shared" si="139"/>
        <v>600</v>
      </c>
      <c r="M163" s="105">
        <v>10</v>
      </c>
      <c r="N163" s="105">
        <v>39</v>
      </c>
      <c r="O163" s="110">
        <f t="shared" si="140"/>
        <v>290</v>
      </c>
      <c r="P163" s="111">
        <f>(N163/N$184)*100</f>
        <v>0.48381094157052473</v>
      </c>
      <c r="Q163" s="105">
        <v>58</v>
      </c>
      <c r="R163" s="105">
        <v>31797</v>
      </c>
      <c r="S163" s="110">
        <f t="shared" si="141"/>
        <v>54722.41379310346</v>
      </c>
      <c r="T163" s="105">
        <v>3150</v>
      </c>
      <c r="U163" s="105">
        <v>142255</v>
      </c>
      <c r="V163" s="110">
        <f t="shared" si="142"/>
        <v>4416.031746031746</v>
      </c>
      <c r="W163" s="111">
        <f>(U163/U$184)*100</f>
        <v>0.5518092247855224</v>
      </c>
      <c r="X163" s="16">
        <v>11.984556</v>
      </c>
      <c r="Y163" s="16">
        <v>9273.88864924697</v>
      </c>
      <c r="Z163" s="110">
        <f t="shared" si="143"/>
        <v>77281.996039294</v>
      </c>
      <c r="AA163" s="16">
        <v>128.95814856500002</v>
      </c>
      <c r="AB163" s="16">
        <v>28516.539257173004</v>
      </c>
      <c r="AC163" s="110">
        <f t="shared" si="144"/>
        <v>22013.01850599967</v>
      </c>
      <c r="AD163" s="111">
        <f>(AB163/AB$184)*100</f>
        <v>5.357901258985747</v>
      </c>
    </row>
    <row r="164" spans="1:30" s="28" customFormat="1" ht="12.75">
      <c r="A164" s="9"/>
      <c r="B164" s="26"/>
      <c r="C164" s="16"/>
      <c r="D164" s="16"/>
      <c r="E164" s="110"/>
      <c r="F164" s="16"/>
      <c r="G164" s="16"/>
      <c r="H164" s="110"/>
      <c r="I164" s="111"/>
      <c r="J164" s="105"/>
      <c r="K164" s="105"/>
      <c r="L164" s="110"/>
      <c r="M164" s="105"/>
      <c r="N164" s="105"/>
      <c r="O164" s="110"/>
      <c r="P164" s="111"/>
      <c r="Q164" s="105"/>
      <c r="R164" s="105"/>
      <c r="S164" s="110"/>
      <c r="T164" s="105"/>
      <c r="U164" s="105"/>
      <c r="V164" s="110"/>
      <c r="W164" s="111"/>
      <c r="X164" s="16"/>
      <c r="Y164" s="16"/>
      <c r="Z164" s="110"/>
      <c r="AA164" s="16"/>
      <c r="AB164" s="16"/>
      <c r="AC164" s="110"/>
      <c r="AD164" s="111"/>
    </row>
    <row r="165" spans="1:30" s="27" customFormat="1" ht="15">
      <c r="A165" s="22"/>
      <c r="B165" s="6" t="s">
        <v>10</v>
      </c>
      <c r="C165" s="12">
        <f>C166+C167+C168+C169+C170</f>
        <v>5367.490529162756</v>
      </c>
      <c r="D165" s="12">
        <f>D166+D167+D168+D169+D170</f>
        <v>6197.372315405674</v>
      </c>
      <c r="E165" s="108">
        <f aca="true" t="shared" si="145" ref="E165:E170">((D165-C165)/C165)*100</f>
        <v>15.461262236681902</v>
      </c>
      <c r="F165" s="12">
        <f>F166+F167+F168+F169+F170</f>
        <v>17369.315727490266</v>
      </c>
      <c r="G165" s="12">
        <f>G166+G167+G168+G169+G170</f>
        <v>22039.8148137085</v>
      </c>
      <c r="H165" s="108">
        <f aca="true" t="shared" si="146" ref="H165:H170">((G165-F165)/F165)*100</f>
        <v>26.889367200725566</v>
      </c>
      <c r="I165" s="109">
        <f>(G165/G$179)*100</f>
        <v>26.82989872737026</v>
      </c>
      <c r="J165" s="23">
        <f>J166+J167+J168+J169+J170</f>
        <v>552868</v>
      </c>
      <c r="K165" s="23">
        <f>K166+K167+K168+K169+K170</f>
        <v>580276</v>
      </c>
      <c r="L165" s="108">
        <f aca="true" t="shared" si="147" ref="L165:L170">((K165-J165)/J165)*100</f>
        <v>4.95742202478711</v>
      </c>
      <c r="M165" s="23">
        <f>M166+M167+M168+M169+M170</f>
        <v>1797462</v>
      </c>
      <c r="N165" s="23">
        <f>N166+N167+N168+N169+N170</f>
        <v>1969950</v>
      </c>
      <c r="O165" s="108">
        <f aca="true" t="shared" si="148" ref="O165:O170">((N165-M165)/M165)*100</f>
        <v>9.596197304866529</v>
      </c>
      <c r="P165" s="109">
        <f>(N165/N$179)*100</f>
        <v>28.141029276412922</v>
      </c>
      <c r="Q165" s="23">
        <f>Q166+Q167+Q168+Q169+Q170</f>
        <v>14117731</v>
      </c>
      <c r="R165" s="23">
        <f>R166+R167+R168+R169+R170</f>
        <v>14627016</v>
      </c>
      <c r="S165" s="108">
        <f aca="true" t="shared" si="149" ref="S165:S170">((R165-Q165)/Q165)*100</f>
        <v>3.607413967584451</v>
      </c>
      <c r="T165" s="23">
        <f>T166+T167+T168+T169+T170</f>
        <v>50317262</v>
      </c>
      <c r="U165" s="23">
        <f>U166+U167+U168+U169+U170</f>
        <v>56523737</v>
      </c>
      <c r="V165" s="108">
        <f aca="true" t="shared" si="150" ref="V165:V170">((U165-T165)/T165)*100</f>
        <v>12.33468347303953</v>
      </c>
      <c r="W165" s="109">
        <f>(U165/U$179)*100</f>
        <v>88.00230491009965</v>
      </c>
      <c r="X165" s="12">
        <f>X166+X167+X168+X169+X170</f>
        <v>255123.57603464636</v>
      </c>
      <c r="Y165" s="12">
        <f>Y166+Y167+Y168+Y169+Y170</f>
        <v>324561.79725079495</v>
      </c>
      <c r="Z165" s="108">
        <f aca="true" t="shared" si="151" ref="Z165:Z170">((Y165-X165)/X165)*100</f>
        <v>27.21748506955653</v>
      </c>
      <c r="AA165" s="12">
        <f>AA166+AA167+AA168+AA169+AA170</f>
        <v>972109.1299728168</v>
      </c>
      <c r="AB165" s="12">
        <f>AB166+AB167+AB168+AB169+AB170</f>
        <v>1219272.0454318281</v>
      </c>
      <c r="AC165" s="108">
        <f aca="true" t="shared" si="152" ref="AC165:AC170">((AB165-AA165)/AA165)*100</f>
        <v>25.425428878126343</v>
      </c>
      <c r="AD165" s="109">
        <f>(AB165/AB$179)*100</f>
        <v>88.15415798153946</v>
      </c>
    </row>
    <row r="166" spans="1:30" ht="12.75">
      <c r="A166" s="8"/>
      <c r="B166" s="8" t="s">
        <v>3</v>
      </c>
      <c r="C166" s="13">
        <f aca="true" t="shared" si="153" ref="C166:D170">C5+C12+C19+C26+C33+C40+C47+C54+C61+C68+C75+C82+C89+C96+C103+C110+C117+C124+C131+C138+C145+C152+C159</f>
        <v>495.2791174229893</v>
      </c>
      <c r="D166" s="13">
        <f t="shared" si="153"/>
        <v>757.3425963296896</v>
      </c>
      <c r="E166" s="110">
        <f t="shared" si="145"/>
        <v>52.912281113376125</v>
      </c>
      <c r="F166" s="13">
        <f aca="true" t="shared" si="154" ref="F166:G170">F5+F12+F19+F26+F33+F40+F47+F54+F61+F68+F75+F82+F89+F96+F103+F110+F117+F124+F131+F138+F145+F152+F159</f>
        <v>1726.897808882</v>
      </c>
      <c r="G166" s="13">
        <f t="shared" si="154"/>
        <v>2625.0203137261033</v>
      </c>
      <c r="H166" s="110">
        <f t="shared" si="146"/>
        <v>52.00785479168285</v>
      </c>
      <c r="I166" s="111">
        <f>(G166/G$180)*100</f>
        <v>29.966044251349484</v>
      </c>
      <c r="J166" s="14">
        <f aca="true" t="shared" si="155" ref="J166:K170">J5+J12+J19+J26+J33+J40+J47+J54+J61+J68+J75+J82+J89+J96+J103+J110+J117+J124+J131+J138+J145+J152+J159</f>
        <v>18051</v>
      </c>
      <c r="K166" s="14">
        <f t="shared" si="155"/>
        <v>14912</v>
      </c>
      <c r="L166" s="110">
        <f t="shared" si="147"/>
        <v>-17.389618303695087</v>
      </c>
      <c r="M166" s="14">
        <f aca="true" t="shared" si="156" ref="M166:N170">M5+M12+M19+M26+M33+M40+M47+M54+M61+M68+M75+M82+M89+M96+M103+M110+M117+M124+M131+M138+M145+M152+M159</f>
        <v>61532</v>
      </c>
      <c r="N166" s="14">
        <f t="shared" si="156"/>
        <v>67482</v>
      </c>
      <c r="O166" s="110">
        <f t="shared" si="148"/>
        <v>9.669765325359164</v>
      </c>
      <c r="P166" s="111">
        <f>(N166/N$180)*100</f>
        <v>20.93101159422088</v>
      </c>
      <c r="Q166" s="14">
        <f aca="true" t="shared" si="157" ref="Q166:R170">Q5+Q12+Q19+Q26+Q33+Q40+Q47+Q54+Q61+Q68+Q75+Q82+Q89+Q96+Q103+Q110+Q117+Q124+Q131+Q138+Q145+Q152+Q159</f>
        <v>0</v>
      </c>
      <c r="R166" s="14">
        <f t="shared" si="157"/>
        <v>0</v>
      </c>
      <c r="S166" s="119" t="s">
        <v>59</v>
      </c>
      <c r="T166" s="14">
        <f aca="true" t="shared" si="158" ref="T166:U170">T5+T12+T19+T26+T33+T40+T47+T54+T61+T68+T75+T82+T89+T96+T103+T110+T117+T124+T131+T138+T145+T152+T159</f>
        <v>0</v>
      </c>
      <c r="U166" s="14">
        <f t="shared" si="158"/>
        <v>0</v>
      </c>
      <c r="V166" s="119" t="s">
        <v>59</v>
      </c>
      <c r="W166" s="119" t="s">
        <v>59</v>
      </c>
      <c r="X166" s="13">
        <f aca="true" t="shared" si="159" ref="X166:Y170">X5+X12+X19+X26+X33+X40+X47+X54+X61+X68+X75+X82+X89+X96+X103+X110+X117+X124+X131+X138+X145+X152+X159</f>
        <v>2208.552559912</v>
      </c>
      <c r="Y166" s="13">
        <f t="shared" si="159"/>
        <v>1172.3876091870013</v>
      </c>
      <c r="Z166" s="110">
        <f t="shared" si="151"/>
        <v>-46.91601954749426</v>
      </c>
      <c r="AA166" s="13">
        <f aca="true" t="shared" si="160" ref="AA166:AB170">AA5+AA12+AA19+AA26+AA33+AA40+AA47+AA54+AA61+AA68+AA75+AA82+AA89+AA96+AA103+AA110+AA117+AA124+AA131+AA138+AA145+AA152+AA159</f>
        <v>7084.906011885999</v>
      </c>
      <c r="AB166" s="13">
        <f t="shared" si="160"/>
        <v>4090.380301885001</v>
      </c>
      <c r="AC166" s="110">
        <f t="shared" si="152"/>
        <v>-42.26627290435793</v>
      </c>
      <c r="AD166" s="111">
        <f>(AB166/AB$180)*100</f>
        <v>54.343017290315544</v>
      </c>
    </row>
    <row r="167" spans="1:30" ht="12.75">
      <c r="A167" s="8"/>
      <c r="B167" s="8" t="s">
        <v>4</v>
      </c>
      <c r="C167" s="13">
        <f t="shared" si="153"/>
        <v>2786.274855067453</v>
      </c>
      <c r="D167" s="13">
        <f t="shared" si="153"/>
        <v>3378.311385596566</v>
      </c>
      <c r="E167" s="110">
        <f t="shared" si="145"/>
        <v>21.248317604143214</v>
      </c>
      <c r="F167" s="13">
        <f t="shared" si="154"/>
        <v>8768.319748782002</v>
      </c>
      <c r="G167" s="13">
        <f t="shared" si="154"/>
        <v>10732.534184840346</v>
      </c>
      <c r="H167" s="110">
        <f t="shared" si="146"/>
        <v>22.401263780682626</v>
      </c>
      <c r="I167" s="111">
        <f>(G167/G$181)*100</f>
        <v>60.003513463111815</v>
      </c>
      <c r="J167" s="14">
        <f t="shared" si="155"/>
        <v>534306</v>
      </c>
      <c r="K167" s="14">
        <f t="shared" si="155"/>
        <v>564808</v>
      </c>
      <c r="L167" s="110">
        <f t="shared" si="147"/>
        <v>5.708713733328842</v>
      </c>
      <c r="M167" s="14">
        <f t="shared" si="156"/>
        <v>1733612</v>
      </c>
      <c r="N167" s="14">
        <f t="shared" si="156"/>
        <v>1900019</v>
      </c>
      <c r="O167" s="110">
        <f t="shared" si="148"/>
        <v>9.598860644711735</v>
      </c>
      <c r="P167" s="111">
        <f>(N167/N$181)*100</f>
        <v>28.49369725719414</v>
      </c>
      <c r="Q167" s="14">
        <f t="shared" si="157"/>
        <v>0</v>
      </c>
      <c r="R167" s="14">
        <f t="shared" si="157"/>
        <v>0</v>
      </c>
      <c r="S167" s="119" t="s">
        <v>59</v>
      </c>
      <c r="T167" s="14">
        <f t="shared" si="158"/>
        <v>0</v>
      </c>
      <c r="U167" s="14">
        <f t="shared" si="158"/>
        <v>0</v>
      </c>
      <c r="V167" s="119" t="s">
        <v>59</v>
      </c>
      <c r="W167" s="119" t="s">
        <v>59</v>
      </c>
      <c r="X167" s="13">
        <f t="shared" si="159"/>
        <v>84420.46172007099</v>
      </c>
      <c r="Y167" s="13">
        <f t="shared" si="159"/>
        <v>104287.49802796298</v>
      </c>
      <c r="Z167" s="110">
        <f t="shared" si="151"/>
        <v>23.533437158598954</v>
      </c>
      <c r="AA167" s="13">
        <f t="shared" si="160"/>
        <v>281820.56964466</v>
      </c>
      <c r="AB167" s="13">
        <f t="shared" si="160"/>
        <v>355911.0316607889</v>
      </c>
      <c r="AC167" s="110">
        <f t="shared" si="152"/>
        <v>26.289941188305598</v>
      </c>
      <c r="AD167" s="111">
        <f>(AB167/AB$181)*100</f>
        <v>72.83214017542421</v>
      </c>
    </row>
    <row r="168" spans="1:30" ht="12.75">
      <c r="A168" s="8"/>
      <c r="B168" s="8" t="s">
        <v>5</v>
      </c>
      <c r="C168" s="13">
        <f t="shared" si="153"/>
        <v>1779.1625233505474</v>
      </c>
      <c r="D168" s="13">
        <f t="shared" si="153"/>
        <v>1715.9733634660158</v>
      </c>
      <c r="E168" s="110">
        <f t="shared" si="145"/>
        <v>-3.5516238148683996</v>
      </c>
      <c r="F168" s="13">
        <f t="shared" si="154"/>
        <v>5799.633993477275</v>
      </c>
      <c r="G168" s="13">
        <f t="shared" si="154"/>
        <v>7186.20257181989</v>
      </c>
      <c r="H168" s="110">
        <f t="shared" si="146"/>
        <v>23.90786349452499</v>
      </c>
      <c r="I168" s="111">
        <f>(G168/G$182)*100</f>
        <v>20.500764262829918</v>
      </c>
      <c r="J168" s="14">
        <f t="shared" si="155"/>
        <v>98</v>
      </c>
      <c r="K168" s="14">
        <f t="shared" si="155"/>
        <v>86</v>
      </c>
      <c r="L168" s="110">
        <f t="shared" si="147"/>
        <v>-12.244897959183673</v>
      </c>
      <c r="M168" s="14">
        <f t="shared" si="156"/>
        <v>354</v>
      </c>
      <c r="N168" s="14">
        <f t="shared" si="156"/>
        <v>349</v>
      </c>
      <c r="O168" s="110">
        <f t="shared" si="148"/>
        <v>-1.4124293785310735</v>
      </c>
      <c r="P168" s="111">
        <f>(N168/N$182)*100</f>
        <v>46.7828418230563</v>
      </c>
      <c r="Q168" s="14">
        <f t="shared" si="157"/>
        <v>7969586</v>
      </c>
      <c r="R168" s="14">
        <f t="shared" si="157"/>
        <v>9525841</v>
      </c>
      <c r="S168" s="110">
        <f t="shared" si="149"/>
        <v>19.527425891382563</v>
      </c>
      <c r="T168" s="14">
        <f t="shared" si="158"/>
        <v>28377355</v>
      </c>
      <c r="U168" s="14">
        <f t="shared" si="158"/>
        <v>35476781</v>
      </c>
      <c r="V168" s="110">
        <f t="shared" si="150"/>
        <v>25.01792714648705</v>
      </c>
      <c r="W168" s="111">
        <f>(U168/U$182)*100</f>
        <v>99.84045185111931</v>
      </c>
      <c r="X168" s="13">
        <f t="shared" si="159"/>
        <v>71905.47267541065</v>
      </c>
      <c r="Y168" s="13">
        <f t="shared" si="159"/>
        <v>82822.23380957199</v>
      </c>
      <c r="Z168" s="110">
        <f t="shared" si="151"/>
        <v>15.182100510542249</v>
      </c>
      <c r="AA168" s="13">
        <f t="shared" si="160"/>
        <v>303566.6822571571</v>
      </c>
      <c r="AB168" s="13">
        <f t="shared" si="160"/>
        <v>312801.97044768755</v>
      </c>
      <c r="AC168" s="110">
        <f t="shared" si="152"/>
        <v>3.042260145896726</v>
      </c>
      <c r="AD168" s="111">
        <f>(AB168/AB$182)*100</f>
        <v>99.79262930030576</v>
      </c>
    </row>
    <row r="169" spans="1:30" ht="12.75">
      <c r="A169" s="8"/>
      <c r="B169" s="8" t="s">
        <v>6</v>
      </c>
      <c r="C169" s="13">
        <f t="shared" si="153"/>
        <v>18.794161875000206</v>
      </c>
      <c r="D169" s="13">
        <f t="shared" si="153"/>
        <v>10.291491486900004</v>
      </c>
      <c r="E169" s="110">
        <f t="shared" si="145"/>
        <v>-45.24101923060674</v>
      </c>
      <c r="F169" s="13">
        <f t="shared" si="154"/>
        <v>109.08488146284989</v>
      </c>
      <c r="G169" s="13">
        <f t="shared" si="154"/>
        <v>34.84066642963148</v>
      </c>
      <c r="H169" s="110">
        <f t="shared" si="146"/>
        <v>-68.06095770338544</v>
      </c>
      <c r="I169" s="111">
        <f>(G169/G$183)*100</f>
        <v>0.18443056616574893</v>
      </c>
      <c r="J169" s="14">
        <f t="shared" si="155"/>
        <v>37</v>
      </c>
      <c r="K169" s="14">
        <f t="shared" si="155"/>
        <v>24</v>
      </c>
      <c r="L169" s="110">
        <f t="shared" si="147"/>
        <v>-35.13513513513514</v>
      </c>
      <c r="M169" s="14">
        <f t="shared" si="156"/>
        <v>183</v>
      </c>
      <c r="N169" s="14">
        <f t="shared" si="156"/>
        <v>135</v>
      </c>
      <c r="O169" s="110">
        <f t="shared" si="148"/>
        <v>-26.229508196721312</v>
      </c>
      <c r="P169" s="111">
        <f>(N169/N$183)*100</f>
        <v>15.69767441860465</v>
      </c>
      <c r="Q169" s="14">
        <f t="shared" si="157"/>
        <v>265385</v>
      </c>
      <c r="R169" s="14">
        <f t="shared" si="157"/>
        <v>371352</v>
      </c>
      <c r="S169" s="110">
        <f t="shared" si="149"/>
        <v>39.92953633400531</v>
      </c>
      <c r="T169" s="14">
        <f t="shared" si="158"/>
        <v>1311950</v>
      </c>
      <c r="U169" s="14">
        <f t="shared" si="158"/>
        <v>783213</v>
      </c>
      <c r="V169" s="110">
        <f t="shared" si="150"/>
        <v>-40.30161210411982</v>
      </c>
      <c r="W169" s="111">
        <f>(U169/U$183)*100</f>
        <v>26.85344679800591</v>
      </c>
      <c r="X169" s="13">
        <f t="shared" si="159"/>
        <v>14930.2734553</v>
      </c>
      <c r="Y169" s="13">
        <f t="shared" si="159"/>
        <v>8236.091240400001</v>
      </c>
      <c r="Z169" s="110">
        <f t="shared" si="151"/>
        <v>-44.83630011829204</v>
      </c>
      <c r="AA169" s="13">
        <f t="shared" si="160"/>
        <v>49571.4385156</v>
      </c>
      <c r="AB169" s="13">
        <f t="shared" si="160"/>
        <v>37347.437539900006</v>
      </c>
      <c r="AC169" s="110">
        <f t="shared" si="152"/>
        <v>-24.65936301576791</v>
      </c>
      <c r="AD169" s="111">
        <f>(AB169/AB$183)*100</f>
        <v>90.58729883067255</v>
      </c>
    </row>
    <row r="170" spans="1:30" ht="12.75">
      <c r="A170" s="8"/>
      <c r="B170" s="26" t="s">
        <v>25</v>
      </c>
      <c r="C170" s="13">
        <f t="shared" si="153"/>
        <v>287.97987144676586</v>
      </c>
      <c r="D170" s="13">
        <f t="shared" si="153"/>
        <v>335.45347852650235</v>
      </c>
      <c r="E170" s="110">
        <f t="shared" si="145"/>
        <v>16.485043500171216</v>
      </c>
      <c r="F170" s="13">
        <f t="shared" si="154"/>
        <v>965.3792948861359</v>
      </c>
      <c r="G170" s="13">
        <f t="shared" si="154"/>
        <v>1461.21707689253</v>
      </c>
      <c r="H170" s="110">
        <f t="shared" si="146"/>
        <v>51.361965668103224</v>
      </c>
      <c r="I170" s="111">
        <f>(G170/G$184)*100</f>
        <v>93.92673390407018</v>
      </c>
      <c r="J170" s="14">
        <f t="shared" si="155"/>
        <v>376</v>
      </c>
      <c r="K170" s="14">
        <f t="shared" si="155"/>
        <v>446</v>
      </c>
      <c r="L170" s="110">
        <f t="shared" si="147"/>
        <v>18.617021276595743</v>
      </c>
      <c r="M170" s="14">
        <f t="shared" si="156"/>
        <v>1781</v>
      </c>
      <c r="N170" s="14">
        <f t="shared" si="156"/>
        <v>1965</v>
      </c>
      <c r="O170" s="110">
        <f t="shared" si="148"/>
        <v>10.331274564851208</v>
      </c>
      <c r="P170" s="111">
        <f>(N170/N$184)*100</f>
        <v>24.37662820989952</v>
      </c>
      <c r="Q170" s="14">
        <f t="shared" si="157"/>
        <v>5882760</v>
      </c>
      <c r="R170" s="14">
        <f t="shared" si="157"/>
        <v>4729823</v>
      </c>
      <c r="S170" s="110">
        <f t="shared" si="149"/>
        <v>-19.59857277876371</v>
      </c>
      <c r="T170" s="14">
        <f t="shared" si="158"/>
        <v>20627957</v>
      </c>
      <c r="U170" s="14">
        <f t="shared" si="158"/>
        <v>20263743</v>
      </c>
      <c r="V170" s="110">
        <f t="shared" si="150"/>
        <v>-1.765632922349024</v>
      </c>
      <c r="W170" s="111">
        <f>(U170/U$184)*100</f>
        <v>78.60335535540443</v>
      </c>
      <c r="X170" s="13">
        <f t="shared" si="159"/>
        <v>81658.81562395275</v>
      </c>
      <c r="Y170" s="13">
        <f t="shared" si="159"/>
        <v>128043.58656367299</v>
      </c>
      <c r="Z170" s="110">
        <f t="shared" si="151"/>
        <v>56.803139483833434</v>
      </c>
      <c r="AA170" s="13">
        <f t="shared" si="160"/>
        <v>330065.5335435136</v>
      </c>
      <c r="AB170" s="13">
        <f t="shared" si="160"/>
        <v>509121.22548156674</v>
      </c>
      <c r="AC170" s="110">
        <f t="shared" si="152"/>
        <v>54.24852756231442</v>
      </c>
      <c r="AD170" s="111">
        <f>(AB170/AB$184)*100</f>
        <v>95.6575140617002</v>
      </c>
    </row>
    <row r="171" spans="1:30" ht="12.75">
      <c r="A171" s="8"/>
      <c r="B171" s="26"/>
      <c r="C171" s="13"/>
      <c r="D171" s="13"/>
      <c r="E171" s="110"/>
      <c r="F171" s="13"/>
      <c r="G171" s="13"/>
      <c r="H171" s="110"/>
      <c r="I171" s="111"/>
      <c r="J171" s="14"/>
      <c r="K171" s="14"/>
      <c r="L171" s="110"/>
      <c r="M171" s="14"/>
      <c r="N171" s="14"/>
      <c r="O171" s="110"/>
      <c r="P171" s="111"/>
      <c r="Q171" s="14"/>
      <c r="R171" s="14"/>
      <c r="S171" s="110"/>
      <c r="T171" s="14"/>
      <c r="U171" s="14"/>
      <c r="V171" s="110"/>
      <c r="W171" s="111"/>
      <c r="X171" s="13"/>
      <c r="Y171" s="13"/>
      <c r="Z171" s="110"/>
      <c r="AA171" s="13"/>
      <c r="AB171" s="13"/>
      <c r="AC171" s="110"/>
      <c r="AD171" s="111"/>
    </row>
    <row r="172" spans="1:33" s="25" customFormat="1" ht="15">
      <c r="A172" s="17">
        <v>24</v>
      </c>
      <c r="B172" s="6" t="s">
        <v>52</v>
      </c>
      <c r="C172" s="12">
        <f>C173+C174+C175+C176+C177</f>
        <v>14851.771438770998</v>
      </c>
      <c r="D172" s="12">
        <f>D173+D174+D175+D176+D177</f>
        <v>15311.874303023</v>
      </c>
      <c r="E172" s="108">
        <f aca="true" t="shared" si="161" ref="E172:E177">((D172-C172)/C172)*100</f>
        <v>3.097966233515343</v>
      </c>
      <c r="F172" s="12">
        <f>F173+F174+F175+F176+F177</f>
        <v>39579.743317041</v>
      </c>
      <c r="G172" s="12">
        <f>G173+G174+G175+G176+G177</f>
        <v>60106.655576151</v>
      </c>
      <c r="H172" s="108">
        <f aca="true" t="shared" si="162" ref="H172:H177">((G172-F172)/F172)*100</f>
        <v>51.86216619619201</v>
      </c>
      <c r="I172" s="109">
        <f>(G172/G$179)*100</f>
        <v>73.17010127262974</v>
      </c>
      <c r="J172" s="23">
        <f>J173+J174+J175+J176+J177</f>
        <v>1584779</v>
      </c>
      <c r="K172" s="23">
        <f>K173+K174+K175+K176+K177</f>
        <v>1612283</v>
      </c>
      <c r="L172" s="108">
        <f aca="true" t="shared" si="163" ref="L172:L177">((K172-J172)/J172)*100</f>
        <v>1.7355101247555655</v>
      </c>
      <c r="M172" s="23">
        <f>M173+M174+M175+M176+M177</f>
        <v>5136077</v>
      </c>
      <c r="N172" s="23">
        <f>N173+N174+N175+N176+N177</f>
        <v>5030327</v>
      </c>
      <c r="O172" s="108">
        <f aca="true" t="shared" si="164" ref="O172:O177">((N172-M172)/M172)*100</f>
        <v>-2.0589644586714724</v>
      </c>
      <c r="P172" s="109">
        <f>(N172/N$179)*100</f>
        <v>71.85897072358708</v>
      </c>
      <c r="Q172" s="23">
        <f>Q173+Q174+Q175+Q176+Q177</f>
        <v>2493497</v>
      </c>
      <c r="R172" s="23">
        <f>R173+R174+R175+R176+R177</f>
        <v>2947423</v>
      </c>
      <c r="S172" s="108">
        <f aca="true" t="shared" si="165" ref="S172:S177">((R172-Q172)/Q172)*100</f>
        <v>18.20439326776812</v>
      </c>
      <c r="T172" s="23">
        <f>T173+T174+T175+T176+T177</f>
        <v>5802112</v>
      </c>
      <c r="U172" s="23">
        <f>U173+U174+U175+U176+U177</f>
        <v>7706100</v>
      </c>
      <c r="V172" s="108">
        <f aca="true" t="shared" si="166" ref="V172:V177">((U172-T172)/T172)*100</f>
        <v>32.81542996757043</v>
      </c>
      <c r="W172" s="109">
        <f>(U172/U$179)*100</f>
        <v>11.997695089900352</v>
      </c>
      <c r="X172" s="12">
        <f>X173+X174+X175+X176+X177</f>
        <v>36712.966967199995</v>
      </c>
      <c r="Y172" s="12">
        <f>Y173+Y174+Y175+Y176+Y177</f>
        <v>53698.85018318999</v>
      </c>
      <c r="Z172" s="108">
        <f aca="true" t="shared" si="167" ref="Z172:Z177">((Y172-X172)/X172)*100</f>
        <v>46.26671342353094</v>
      </c>
      <c r="AA172" s="12">
        <f>AA173+AA174+AA175+AA176+AA177</f>
        <v>173953.523978714</v>
      </c>
      <c r="AB172" s="12">
        <f>AB173+AB174+AB175+AB176+AB177</f>
        <v>163841.438208</v>
      </c>
      <c r="AC172" s="108">
        <f aca="true" t="shared" si="168" ref="AC172:AC177">((AB172-AA172)/AA172)*100</f>
        <v>-5.81309624515072</v>
      </c>
      <c r="AD172" s="109">
        <f>(AB172/AB$179)*100</f>
        <v>11.84584201846053</v>
      </c>
      <c r="AF172" s="116"/>
      <c r="AG172" s="116"/>
    </row>
    <row r="173" spans="1:33" ht="12.75">
      <c r="A173" s="8"/>
      <c r="B173" s="8" t="s">
        <v>3</v>
      </c>
      <c r="C173" s="16">
        <v>1523.3541000000002</v>
      </c>
      <c r="D173" s="16">
        <v>1960.9878620999993</v>
      </c>
      <c r="E173" s="110">
        <f t="shared" si="161"/>
        <v>28.728301719212823</v>
      </c>
      <c r="F173" s="16">
        <v>5246.4746</v>
      </c>
      <c r="G173" s="16">
        <v>6134.9624578</v>
      </c>
      <c r="H173" s="110">
        <f t="shared" si="162"/>
        <v>16.9349501434735</v>
      </c>
      <c r="I173" s="111">
        <f>(G173/G$180)*100</f>
        <v>70.03395574865051</v>
      </c>
      <c r="J173" s="105">
        <v>79312</v>
      </c>
      <c r="K173" s="105">
        <v>78460</v>
      </c>
      <c r="L173" s="110">
        <f t="shared" si="163"/>
        <v>-1.074238450675812</v>
      </c>
      <c r="M173" s="105">
        <v>293773</v>
      </c>
      <c r="N173" s="105">
        <v>254920</v>
      </c>
      <c r="O173" s="110">
        <f t="shared" si="164"/>
        <v>-13.225517661595859</v>
      </c>
      <c r="P173" s="111">
        <f>(N173/N$180)*100</f>
        <v>79.06898840577912</v>
      </c>
      <c r="Q173" s="105">
        <v>0</v>
      </c>
      <c r="R173" s="105">
        <v>0</v>
      </c>
      <c r="S173" s="119" t="s">
        <v>59</v>
      </c>
      <c r="T173" s="105">
        <v>0</v>
      </c>
      <c r="U173" s="105">
        <v>0</v>
      </c>
      <c r="V173" s="119" t="s">
        <v>59</v>
      </c>
      <c r="W173" s="119" t="s">
        <v>59</v>
      </c>
      <c r="X173" s="16">
        <v>982.2436</v>
      </c>
      <c r="Y173" s="16">
        <v>1003.0236020000001</v>
      </c>
      <c r="Z173" s="110">
        <f t="shared" si="167"/>
        <v>2.1155650186980175</v>
      </c>
      <c r="AA173" s="16">
        <v>5532.3105000000005</v>
      </c>
      <c r="AB173" s="16">
        <v>3436.5854535</v>
      </c>
      <c r="AC173" s="110">
        <f t="shared" si="168"/>
        <v>-37.88155141509141</v>
      </c>
      <c r="AD173" s="111">
        <f>(AB173/AB$180)*100</f>
        <v>45.656982709684456</v>
      </c>
      <c r="AF173" s="116"/>
      <c r="AG173" s="116"/>
    </row>
    <row r="174" spans="1:33" ht="12.75">
      <c r="A174" s="8"/>
      <c r="B174" s="8" t="s">
        <v>4</v>
      </c>
      <c r="C174" s="16">
        <v>1999.3612000000003</v>
      </c>
      <c r="D174" s="16">
        <v>2179.6775966999994</v>
      </c>
      <c r="E174" s="110">
        <f t="shared" si="161"/>
        <v>9.018700407910242</v>
      </c>
      <c r="F174" s="16">
        <v>6839.754800000001</v>
      </c>
      <c r="G174" s="16">
        <v>7153.9753967</v>
      </c>
      <c r="H174" s="110">
        <f t="shared" si="162"/>
        <v>4.594033059489195</v>
      </c>
      <c r="I174" s="111">
        <f>(G174/G$181)*100</f>
        <v>39.996486536888185</v>
      </c>
      <c r="J174" s="105">
        <v>1502724</v>
      </c>
      <c r="K174" s="105">
        <v>1531445</v>
      </c>
      <c r="L174" s="110">
        <f t="shared" si="163"/>
        <v>1.9112624806684395</v>
      </c>
      <c r="M174" s="105">
        <v>4835242</v>
      </c>
      <c r="N174" s="105">
        <v>4768189</v>
      </c>
      <c r="O174" s="110">
        <f t="shared" si="164"/>
        <v>-1.3867558231832036</v>
      </c>
      <c r="P174" s="111">
        <f>(N174/N$181)*100</f>
        <v>71.50630274280586</v>
      </c>
      <c r="Q174" s="105">
        <v>0</v>
      </c>
      <c r="R174" s="105">
        <v>0</v>
      </c>
      <c r="S174" s="119" t="s">
        <v>59</v>
      </c>
      <c r="T174" s="105">
        <v>0</v>
      </c>
      <c r="U174" s="105">
        <v>0</v>
      </c>
      <c r="V174" s="119" t="s">
        <v>59</v>
      </c>
      <c r="W174" s="119" t="s">
        <v>59</v>
      </c>
      <c r="X174" s="16">
        <v>40799.18919999999</v>
      </c>
      <c r="Y174" s="16">
        <v>41173.27113658999</v>
      </c>
      <c r="Z174" s="110">
        <f t="shared" si="167"/>
        <v>0.9168857124984121</v>
      </c>
      <c r="AA174" s="16">
        <v>132000.521</v>
      </c>
      <c r="AB174" s="16">
        <v>132762.0058245</v>
      </c>
      <c r="AC174" s="110">
        <f t="shared" si="168"/>
        <v>0.576880165874488</v>
      </c>
      <c r="AD174" s="111">
        <f>(AB174/AB$181)*100</f>
        <v>27.167859824575793</v>
      </c>
      <c r="AF174" s="116"/>
      <c r="AG174" s="116"/>
    </row>
    <row r="175" spans="1:33" ht="12.75">
      <c r="A175" s="8"/>
      <c r="B175" s="8" t="s">
        <v>5</v>
      </c>
      <c r="C175" s="16">
        <v>11213.546826247997</v>
      </c>
      <c r="D175" s="16">
        <v>6251.025737140002</v>
      </c>
      <c r="E175" s="110">
        <f t="shared" si="161"/>
        <v>-44.25469627051473</v>
      </c>
      <c r="F175" s="16">
        <v>27169.920927888998</v>
      </c>
      <c r="G175" s="16">
        <v>27867.137292437004</v>
      </c>
      <c r="H175" s="110">
        <f t="shared" si="162"/>
        <v>2.566133211791345</v>
      </c>
      <c r="I175" s="111">
        <f>(G175/G$182)*100</f>
        <v>79.49923573717008</v>
      </c>
      <c r="J175" s="105">
        <v>52</v>
      </c>
      <c r="K175" s="105">
        <v>103</v>
      </c>
      <c r="L175" s="110">
        <f t="shared" si="163"/>
        <v>98.07692307692307</v>
      </c>
      <c r="M175" s="105">
        <v>100</v>
      </c>
      <c r="N175" s="105">
        <v>397</v>
      </c>
      <c r="O175" s="110">
        <f t="shared" si="164"/>
        <v>297</v>
      </c>
      <c r="P175" s="111">
        <f>(N175/N$182)*100</f>
        <v>53.2171581769437</v>
      </c>
      <c r="Q175" s="105">
        <v>12153</v>
      </c>
      <c r="R175" s="105">
        <v>12603</v>
      </c>
      <c r="S175" s="110">
        <f t="shared" si="165"/>
        <v>3.70278943470748</v>
      </c>
      <c r="T175" s="105">
        <v>34208</v>
      </c>
      <c r="U175" s="105">
        <v>56693</v>
      </c>
      <c r="V175" s="110">
        <f t="shared" si="166"/>
        <v>65.73023854069223</v>
      </c>
      <c r="W175" s="111">
        <f>(U175/U$182)*100</f>
        <v>0.15954814888068644</v>
      </c>
      <c r="X175" s="16">
        <v>42.986899999999984</v>
      </c>
      <c r="Y175" s="16">
        <v>129.35201470000007</v>
      </c>
      <c r="Z175" s="110">
        <f t="shared" si="167"/>
        <v>200.91031151350785</v>
      </c>
      <c r="AA175" s="16">
        <v>236.58805829999997</v>
      </c>
      <c r="AB175" s="16">
        <v>650.00756</v>
      </c>
      <c r="AC175" s="110">
        <f t="shared" si="168"/>
        <v>174.74233681556873</v>
      </c>
      <c r="AD175" s="111">
        <f>(AB175/AB$182)*100</f>
        <v>0.20737069969424737</v>
      </c>
      <c r="AF175" s="116"/>
      <c r="AG175" s="116"/>
    </row>
    <row r="176" spans="1:33" ht="12.75">
      <c r="A176" s="8"/>
      <c r="B176" s="8" t="s">
        <v>6</v>
      </c>
      <c r="C176" s="16">
        <v>78.713484614</v>
      </c>
      <c r="D176" s="16">
        <v>4877.182146134999</v>
      </c>
      <c r="E176" s="110">
        <f t="shared" si="161"/>
        <v>6096.1202328317995</v>
      </c>
      <c r="F176" s="16">
        <v>247.960037037</v>
      </c>
      <c r="G176" s="16">
        <v>18856.098701136998</v>
      </c>
      <c r="H176" s="110">
        <f t="shared" si="162"/>
        <v>7504.49100042816</v>
      </c>
      <c r="I176" s="111">
        <f>(G176/G$183)*100</f>
        <v>99.81556943383426</v>
      </c>
      <c r="J176" s="105">
        <v>236</v>
      </c>
      <c r="K176" s="105">
        <v>250</v>
      </c>
      <c r="L176" s="110">
        <f t="shared" si="163"/>
        <v>5.932203389830509</v>
      </c>
      <c r="M176" s="105">
        <v>800</v>
      </c>
      <c r="N176" s="105">
        <v>725</v>
      </c>
      <c r="O176" s="110">
        <f t="shared" si="164"/>
        <v>-9.375</v>
      </c>
      <c r="P176" s="111">
        <f>(N176/N$183)*100</f>
        <v>84.30232558139535</v>
      </c>
      <c r="Q176" s="105">
        <v>503900</v>
      </c>
      <c r="R176" s="105">
        <v>485393</v>
      </c>
      <c r="S176" s="110">
        <f t="shared" si="165"/>
        <v>-3.672752530263941</v>
      </c>
      <c r="T176" s="105">
        <v>1477063</v>
      </c>
      <c r="U176" s="105">
        <v>2133407</v>
      </c>
      <c r="V176" s="110">
        <f t="shared" si="166"/>
        <v>44.43574850903448</v>
      </c>
      <c r="W176" s="111">
        <f>(U176/U$183)*100</f>
        <v>73.1465532019941</v>
      </c>
      <c r="X176" s="16">
        <v>1348.5578791999992</v>
      </c>
      <c r="Y176" s="16">
        <v>838.1021957999993</v>
      </c>
      <c r="Z176" s="110">
        <f t="shared" si="167"/>
        <v>-37.85196699920777</v>
      </c>
      <c r="AA176" s="16">
        <v>7715.426308864</v>
      </c>
      <c r="AB176" s="16">
        <v>3880.67945</v>
      </c>
      <c r="AC176" s="110">
        <f t="shared" si="168"/>
        <v>-49.70233277269961</v>
      </c>
      <c r="AD176" s="111">
        <f>(AB176/AB$183)*100</f>
        <v>9.412701169327432</v>
      </c>
      <c r="AF176" s="116"/>
      <c r="AG176" s="116"/>
    </row>
    <row r="177" spans="1:33" ht="12.75">
      <c r="A177" s="8"/>
      <c r="B177" s="26" t="s">
        <v>25</v>
      </c>
      <c r="C177" s="16">
        <v>36.795827908999996</v>
      </c>
      <c r="D177" s="16">
        <v>43.000960947999985</v>
      </c>
      <c r="E177" s="110">
        <f t="shared" si="161"/>
        <v>16.86368643299981</v>
      </c>
      <c r="F177" s="16">
        <v>75.632952115</v>
      </c>
      <c r="G177" s="16">
        <v>94.48172807699999</v>
      </c>
      <c r="H177" s="110">
        <f t="shared" si="162"/>
        <v>24.921380740686157</v>
      </c>
      <c r="I177" s="111">
        <f>(G177/G$184)*100</f>
        <v>6.073266095929829</v>
      </c>
      <c r="J177" s="105">
        <v>2455</v>
      </c>
      <c r="K177" s="105">
        <v>2025</v>
      </c>
      <c r="L177" s="110">
        <f t="shared" si="163"/>
        <v>-17.515274949083505</v>
      </c>
      <c r="M177" s="105">
        <v>6162</v>
      </c>
      <c r="N177" s="105">
        <v>6096</v>
      </c>
      <c r="O177" s="110">
        <f t="shared" si="164"/>
        <v>-1.071080817916261</v>
      </c>
      <c r="P177" s="111">
        <f>(N177/N$184)*100</f>
        <v>75.62337179010048</v>
      </c>
      <c r="Q177" s="105">
        <v>1977444</v>
      </c>
      <c r="R177" s="105">
        <v>2449427</v>
      </c>
      <c r="S177" s="110">
        <f t="shared" si="165"/>
        <v>23.868337105880116</v>
      </c>
      <c r="T177" s="105">
        <v>4290841</v>
      </c>
      <c r="U177" s="105">
        <v>5516000</v>
      </c>
      <c r="V177" s="110">
        <f t="shared" si="166"/>
        <v>28.552887417641436</v>
      </c>
      <c r="W177" s="111">
        <f>(U177/U$184)*100</f>
        <v>21.396644644595565</v>
      </c>
      <c r="X177" s="16">
        <v>-6460.0106120000055</v>
      </c>
      <c r="Y177" s="16">
        <v>10555.1012341</v>
      </c>
      <c r="Z177" s="110">
        <f t="shared" si="167"/>
        <v>-263.39139156355293</v>
      </c>
      <c r="AA177" s="16">
        <v>28468.678111549998</v>
      </c>
      <c r="AB177" s="16">
        <v>23112.159920000002</v>
      </c>
      <c r="AC177" s="110">
        <f t="shared" si="168"/>
        <v>-18.815479140131934</v>
      </c>
      <c r="AD177" s="111">
        <f>(AB177/AB$184)*100</f>
        <v>4.342485938299797</v>
      </c>
      <c r="AF177" s="116"/>
      <c r="AG177" s="116"/>
    </row>
    <row r="178" spans="1:30" ht="12.75">
      <c r="A178" s="8"/>
      <c r="B178" s="26"/>
      <c r="C178" s="16"/>
      <c r="D178" s="16"/>
      <c r="E178" s="110"/>
      <c r="F178" s="16"/>
      <c r="G178" s="16"/>
      <c r="H178" s="110"/>
      <c r="I178" s="111"/>
      <c r="J178" s="105"/>
      <c r="K178" s="105"/>
      <c r="L178" s="110"/>
      <c r="M178" s="105"/>
      <c r="N178" s="105"/>
      <c r="O178" s="110"/>
      <c r="P178" s="111"/>
      <c r="Q178" s="105"/>
      <c r="R178" s="105"/>
      <c r="S178" s="110"/>
      <c r="T178" s="105"/>
      <c r="U178" s="105"/>
      <c r="V178" s="110"/>
      <c r="W178" s="111"/>
      <c r="X178" s="16"/>
      <c r="Y178" s="16"/>
      <c r="Z178" s="110"/>
      <c r="AA178" s="16"/>
      <c r="AB178" s="16"/>
      <c r="AC178" s="110"/>
      <c r="AD178" s="111"/>
    </row>
    <row r="179" spans="1:30" s="25" customFormat="1" ht="15">
      <c r="A179" s="22"/>
      <c r="B179" s="6" t="s">
        <v>11</v>
      </c>
      <c r="C179" s="12">
        <f>C180+C181+C182+C183+C184</f>
        <v>20219.261967933755</v>
      </c>
      <c r="D179" s="12">
        <f>D180+D181+D182+D183+D184</f>
        <v>21509.246618428675</v>
      </c>
      <c r="E179" s="108">
        <f aca="true" t="shared" si="169" ref="E179:E184">((D179-C179)/C179)*100</f>
        <v>6.379978915851329</v>
      </c>
      <c r="F179" s="12">
        <f>F180+F181+F182+F183+F184</f>
        <v>56949.05904453126</v>
      </c>
      <c r="G179" s="12">
        <f>G180+G181+G182+G183+G184</f>
        <v>82146.4703898595</v>
      </c>
      <c r="H179" s="108">
        <f aca="true" t="shared" si="170" ref="H179:H184">((G179-F179)/F179)*100</f>
        <v>44.24552708697988</v>
      </c>
      <c r="I179" s="109">
        <f>(G179/G$179)*100</f>
        <v>100</v>
      </c>
      <c r="J179" s="23">
        <f>J180+J181+J182+J183+J184</f>
        <v>2137647</v>
      </c>
      <c r="K179" s="23">
        <f>K180+K181+K182+K183+K184</f>
        <v>2192559</v>
      </c>
      <c r="L179" s="108">
        <f aca="true" t="shared" si="171" ref="L179:L184">((K179-J179)/J179)*100</f>
        <v>2.568805794408525</v>
      </c>
      <c r="M179" s="23">
        <f>M180+M181+M182+M183+M184</f>
        <v>6933539</v>
      </c>
      <c r="N179" s="23">
        <f>N180+N181+N182+N183+N184</f>
        <v>7000277</v>
      </c>
      <c r="O179" s="108">
        <f aca="true" t="shared" si="172" ref="O179:O184">((N179-M179)/M179)*100</f>
        <v>0.9625387554609559</v>
      </c>
      <c r="P179" s="109">
        <f>(N179/N$179)*100</f>
        <v>100</v>
      </c>
      <c r="Q179" s="23">
        <f>Q180+Q181+Q182+Q183+Q184</f>
        <v>16611228</v>
      </c>
      <c r="R179" s="23">
        <f>R180+R181+R182+R183+R184</f>
        <v>17574439</v>
      </c>
      <c r="S179" s="108">
        <f aca="true" t="shared" si="173" ref="S179:S184">((R179-Q179)/Q179)*100</f>
        <v>5.798553845627788</v>
      </c>
      <c r="T179" s="23">
        <f>T180+T181+T182+T183+T184</f>
        <v>56119374</v>
      </c>
      <c r="U179" s="23">
        <f>U180+U181+U182+U183+U184</f>
        <v>64229837</v>
      </c>
      <c r="V179" s="108">
        <f aca="true" t="shared" si="174" ref="V179:V184">((U179-T179)/T179)*100</f>
        <v>14.452162278217859</v>
      </c>
      <c r="W179" s="109">
        <f>(U179/U$179)*100</f>
        <v>100</v>
      </c>
      <c r="X179" s="12">
        <f>X180+X181+X182+X183+X184</f>
        <v>291836.5430018464</v>
      </c>
      <c r="Y179" s="12">
        <f>Y180+Y181+Y182+Y183+Y184</f>
        <v>378260.6474339849</v>
      </c>
      <c r="Z179" s="108">
        <f aca="true" t="shared" si="175" ref="Z179:Z184">((Y179-X179)/X179)*100</f>
        <v>29.61387341803583</v>
      </c>
      <c r="AA179" s="12">
        <f>AA180+AA181+AA182+AA183+AA184</f>
        <v>1146062.6539515308</v>
      </c>
      <c r="AB179" s="12">
        <f>AB180+AB181+AB182+AB183+AB184</f>
        <v>1383113.4836398284</v>
      </c>
      <c r="AC179" s="108">
        <f aca="true" t="shared" si="176" ref="AC179:AC184">((AB179-AA179)/AA179)*100</f>
        <v>20.68393284354617</v>
      </c>
      <c r="AD179" s="109">
        <f>(AB179/AB$179)*100</f>
        <v>100</v>
      </c>
    </row>
    <row r="180" spans="1:30" ht="12.75">
      <c r="A180" s="8"/>
      <c r="B180" s="8" t="s">
        <v>3</v>
      </c>
      <c r="C180" s="11">
        <f>C166+C173</f>
        <v>2018.6332174229897</v>
      </c>
      <c r="D180" s="11">
        <f>D166+D173</f>
        <v>2718.330458429689</v>
      </c>
      <c r="E180" s="110">
        <f t="shared" si="169"/>
        <v>34.66193040754282</v>
      </c>
      <c r="F180" s="11">
        <f>F166+F173</f>
        <v>6973.372408882</v>
      </c>
      <c r="G180" s="11">
        <f>G166+G173</f>
        <v>8759.982771526104</v>
      </c>
      <c r="H180" s="110">
        <f t="shared" si="170"/>
        <v>25.620463928880294</v>
      </c>
      <c r="I180" s="111">
        <f>(G180/G$180)*100</f>
        <v>100</v>
      </c>
      <c r="J180" s="15">
        <f>J166+J173</f>
        <v>97363</v>
      </c>
      <c r="K180" s="15">
        <f>K166+K173</f>
        <v>93372</v>
      </c>
      <c r="L180" s="110">
        <f t="shared" si="171"/>
        <v>-4.09909308464201</v>
      </c>
      <c r="M180" s="15">
        <f>M166+M173</f>
        <v>355305</v>
      </c>
      <c r="N180" s="15">
        <f>N166+N173</f>
        <v>322402</v>
      </c>
      <c r="O180" s="110">
        <f t="shared" si="172"/>
        <v>-9.260494504721297</v>
      </c>
      <c r="P180" s="111">
        <f>(N180/N$180)*100</f>
        <v>100</v>
      </c>
      <c r="Q180" s="15">
        <f>Q166+Q173</f>
        <v>0</v>
      </c>
      <c r="R180" s="15">
        <f>R166+R173</f>
        <v>0</v>
      </c>
      <c r="S180" s="119" t="s">
        <v>59</v>
      </c>
      <c r="T180" s="15">
        <f>T166+T173</f>
        <v>0</v>
      </c>
      <c r="U180" s="15">
        <f>U166+U173</f>
        <v>0</v>
      </c>
      <c r="V180" s="119" t="s">
        <v>59</v>
      </c>
      <c r="W180" s="119" t="s">
        <v>59</v>
      </c>
      <c r="X180" s="11">
        <f>X166+X173</f>
        <v>3190.796159912</v>
      </c>
      <c r="Y180" s="11">
        <f>Y166+Y173</f>
        <v>2175.4112111870013</v>
      </c>
      <c r="Z180" s="110">
        <f t="shared" si="175"/>
        <v>-31.822306967832198</v>
      </c>
      <c r="AA180" s="11">
        <f>AA166+AA173</f>
        <v>12617.216511886</v>
      </c>
      <c r="AB180" s="11">
        <f>AB166+AB173</f>
        <v>7526.965755385001</v>
      </c>
      <c r="AC180" s="110">
        <f t="shared" si="176"/>
        <v>-40.34369031953876</v>
      </c>
      <c r="AD180" s="111">
        <f>(AB180/AB$180)*100</f>
        <v>100</v>
      </c>
    </row>
    <row r="181" spans="1:30" ht="12.75">
      <c r="A181" s="8"/>
      <c r="B181" s="8" t="s">
        <v>4</v>
      </c>
      <c r="C181" s="11">
        <f aca="true" t="shared" si="177" ref="C181:D184">C167+C174</f>
        <v>4785.636055067453</v>
      </c>
      <c r="D181" s="11">
        <f t="shared" si="177"/>
        <v>5557.988982296565</v>
      </c>
      <c r="E181" s="110">
        <f t="shared" si="169"/>
        <v>16.138981701529044</v>
      </c>
      <c r="F181" s="11">
        <f aca="true" t="shared" si="178" ref="F181:G184">F167+F174</f>
        <v>15608.074548782002</v>
      </c>
      <c r="G181" s="11">
        <f t="shared" si="178"/>
        <v>17886.509581540347</v>
      </c>
      <c r="H181" s="110">
        <f t="shared" si="170"/>
        <v>14.597796964880244</v>
      </c>
      <c r="I181" s="111">
        <f>(G181/G$181)*100</f>
        <v>100</v>
      </c>
      <c r="J181" s="15">
        <f aca="true" t="shared" si="179" ref="J181:K184">J167+J174</f>
        <v>2037030</v>
      </c>
      <c r="K181" s="15">
        <f t="shared" si="179"/>
        <v>2096253</v>
      </c>
      <c r="L181" s="110">
        <f t="shared" si="171"/>
        <v>2.907320952563291</v>
      </c>
      <c r="M181" s="15">
        <f aca="true" t="shared" si="180" ref="M181:N184">M167+M174</f>
        <v>6568854</v>
      </c>
      <c r="N181" s="15">
        <f t="shared" si="180"/>
        <v>6668208</v>
      </c>
      <c r="O181" s="110">
        <f t="shared" si="172"/>
        <v>1.5125012673443496</v>
      </c>
      <c r="P181" s="111">
        <f>(N181/N$181)*100</f>
        <v>100</v>
      </c>
      <c r="Q181" s="15">
        <f aca="true" t="shared" si="181" ref="Q181:R184">Q167+Q174</f>
        <v>0</v>
      </c>
      <c r="R181" s="15">
        <f t="shared" si="181"/>
        <v>0</v>
      </c>
      <c r="S181" s="119" t="s">
        <v>59</v>
      </c>
      <c r="T181" s="15">
        <f aca="true" t="shared" si="182" ref="T181:U184">T167+T174</f>
        <v>0</v>
      </c>
      <c r="U181" s="15">
        <f t="shared" si="182"/>
        <v>0</v>
      </c>
      <c r="V181" s="119" t="s">
        <v>59</v>
      </c>
      <c r="W181" s="119" t="s">
        <v>59</v>
      </c>
      <c r="X181" s="11">
        <f aca="true" t="shared" si="183" ref="X181:Y184">X167+X174</f>
        <v>125219.65092007098</v>
      </c>
      <c r="Y181" s="11">
        <f t="shared" si="183"/>
        <v>145460.76916455297</v>
      </c>
      <c r="Z181" s="110">
        <f t="shared" si="175"/>
        <v>16.164490234365932</v>
      </c>
      <c r="AA181" s="11">
        <f aca="true" t="shared" si="184" ref="AA181:AB184">AA167+AA174</f>
        <v>413821.09064466</v>
      </c>
      <c r="AB181" s="11">
        <f t="shared" si="184"/>
        <v>488673.0374852889</v>
      </c>
      <c r="AC181" s="110">
        <f t="shared" si="176"/>
        <v>18.087997091695556</v>
      </c>
      <c r="AD181" s="111">
        <f>(AB181/AB$181)*100</f>
        <v>100</v>
      </c>
    </row>
    <row r="182" spans="1:30" ht="12.75">
      <c r="A182" s="8"/>
      <c r="B182" s="8" t="s">
        <v>5</v>
      </c>
      <c r="C182" s="11">
        <f t="shared" si="177"/>
        <v>12992.709349598545</v>
      </c>
      <c r="D182" s="11">
        <f t="shared" si="177"/>
        <v>7966.999100606018</v>
      </c>
      <c r="E182" s="110">
        <f t="shared" si="169"/>
        <v>-38.68100265898593</v>
      </c>
      <c r="F182" s="11">
        <f t="shared" si="178"/>
        <v>32969.554921366274</v>
      </c>
      <c r="G182" s="11">
        <f t="shared" si="178"/>
        <v>35053.33986425689</v>
      </c>
      <c r="H182" s="110">
        <f t="shared" si="170"/>
        <v>6.320330826001537</v>
      </c>
      <c r="I182" s="111">
        <f>(G182/G$182)*100</f>
        <v>100</v>
      </c>
      <c r="J182" s="15">
        <f t="shared" si="179"/>
        <v>150</v>
      </c>
      <c r="K182" s="15">
        <f t="shared" si="179"/>
        <v>189</v>
      </c>
      <c r="L182" s="110">
        <f t="shared" si="171"/>
        <v>26</v>
      </c>
      <c r="M182" s="15">
        <f t="shared" si="180"/>
        <v>454</v>
      </c>
      <c r="N182" s="15">
        <f t="shared" si="180"/>
        <v>746</v>
      </c>
      <c r="O182" s="110">
        <f t="shared" si="172"/>
        <v>64.31718061674009</v>
      </c>
      <c r="P182" s="111">
        <f>(N182/N$182)*100</f>
        <v>100</v>
      </c>
      <c r="Q182" s="15">
        <f t="shared" si="181"/>
        <v>7981739</v>
      </c>
      <c r="R182" s="15">
        <f t="shared" si="181"/>
        <v>9538444</v>
      </c>
      <c r="S182" s="110">
        <f t="shared" si="173"/>
        <v>19.503331291589465</v>
      </c>
      <c r="T182" s="15">
        <f t="shared" si="182"/>
        <v>28411563</v>
      </c>
      <c r="U182" s="15">
        <f t="shared" si="182"/>
        <v>35533474</v>
      </c>
      <c r="V182" s="110">
        <f t="shared" si="174"/>
        <v>25.066945454567215</v>
      </c>
      <c r="W182" s="111">
        <f>(U182/U$182)*100</f>
        <v>100</v>
      </c>
      <c r="X182" s="11">
        <f t="shared" si="183"/>
        <v>71948.45957541066</v>
      </c>
      <c r="Y182" s="11">
        <f t="shared" si="183"/>
        <v>82951.58582427198</v>
      </c>
      <c r="Z182" s="110">
        <f t="shared" si="175"/>
        <v>15.293067167516943</v>
      </c>
      <c r="AA182" s="11">
        <f t="shared" si="184"/>
        <v>303803.27031545714</v>
      </c>
      <c r="AB182" s="11">
        <f t="shared" si="184"/>
        <v>313451.97800768755</v>
      </c>
      <c r="AC182" s="110">
        <f t="shared" si="176"/>
        <v>3.17597229358709</v>
      </c>
      <c r="AD182" s="111">
        <f>(AB182/AB$182)*100</f>
        <v>100</v>
      </c>
    </row>
    <row r="183" spans="1:30" ht="12.75">
      <c r="A183" s="8"/>
      <c r="B183" s="8" t="s">
        <v>6</v>
      </c>
      <c r="C183" s="11">
        <f t="shared" si="177"/>
        <v>97.5076464890002</v>
      </c>
      <c r="D183" s="11">
        <f t="shared" si="177"/>
        <v>4887.473637621899</v>
      </c>
      <c r="E183" s="110">
        <f t="shared" si="169"/>
        <v>4912.400374337057</v>
      </c>
      <c r="F183" s="11">
        <f t="shared" si="178"/>
        <v>357.0449184998499</v>
      </c>
      <c r="G183" s="11">
        <f t="shared" si="178"/>
        <v>18890.93936756663</v>
      </c>
      <c r="H183" s="110">
        <f t="shared" si="170"/>
        <v>5190.9139407272</v>
      </c>
      <c r="I183" s="111">
        <f>(G183/G$183)*100</f>
        <v>100</v>
      </c>
      <c r="J183" s="15">
        <f t="shared" si="179"/>
        <v>273</v>
      </c>
      <c r="K183" s="15">
        <f t="shared" si="179"/>
        <v>274</v>
      </c>
      <c r="L183" s="110">
        <f t="shared" si="171"/>
        <v>0.3663003663003663</v>
      </c>
      <c r="M183" s="15">
        <f t="shared" si="180"/>
        <v>983</v>
      </c>
      <c r="N183" s="15">
        <f t="shared" si="180"/>
        <v>860</v>
      </c>
      <c r="O183" s="110">
        <f t="shared" si="172"/>
        <v>-12.512716174974567</v>
      </c>
      <c r="P183" s="111">
        <f>(N183/N$183)*100</f>
        <v>100</v>
      </c>
      <c r="Q183" s="15">
        <f t="shared" si="181"/>
        <v>769285</v>
      </c>
      <c r="R183" s="15">
        <f t="shared" si="181"/>
        <v>856745</v>
      </c>
      <c r="S183" s="110">
        <f t="shared" si="173"/>
        <v>11.368998485606765</v>
      </c>
      <c r="T183" s="15">
        <f t="shared" si="182"/>
        <v>2789013</v>
      </c>
      <c r="U183" s="15">
        <f t="shared" si="182"/>
        <v>2916620</v>
      </c>
      <c r="V183" s="110">
        <f t="shared" si="174"/>
        <v>4.575346188777177</v>
      </c>
      <c r="W183" s="111">
        <f>(U183/U$183)*100</f>
        <v>100</v>
      </c>
      <c r="X183" s="11">
        <f t="shared" si="183"/>
        <v>16278.831334499999</v>
      </c>
      <c r="Y183" s="11">
        <f t="shared" si="183"/>
        <v>9074.193436200001</v>
      </c>
      <c r="Z183" s="110">
        <f t="shared" si="175"/>
        <v>-44.25770960001956</v>
      </c>
      <c r="AA183" s="11">
        <f t="shared" si="184"/>
        <v>57286.864824464</v>
      </c>
      <c r="AB183" s="11">
        <f t="shared" si="184"/>
        <v>41228.11698990001</v>
      </c>
      <c r="AC183" s="110">
        <f t="shared" si="176"/>
        <v>-28.03216388917517</v>
      </c>
      <c r="AD183" s="111">
        <f>(AB183/AB$183)*100</f>
        <v>100</v>
      </c>
    </row>
    <row r="184" spans="1:30" ht="12.75">
      <c r="A184" s="8"/>
      <c r="B184" s="26" t="s">
        <v>25</v>
      </c>
      <c r="C184" s="11">
        <f t="shared" si="177"/>
        <v>324.7756993557658</v>
      </c>
      <c r="D184" s="11">
        <f t="shared" si="177"/>
        <v>378.45443947450235</v>
      </c>
      <c r="E184" s="110">
        <f t="shared" si="169"/>
        <v>16.527942276843735</v>
      </c>
      <c r="F184" s="11">
        <f t="shared" si="178"/>
        <v>1041.0122470011358</v>
      </c>
      <c r="G184" s="11">
        <f t="shared" si="178"/>
        <v>1555.69880496953</v>
      </c>
      <c r="H184" s="110">
        <f t="shared" si="170"/>
        <v>49.44097050261049</v>
      </c>
      <c r="I184" s="111">
        <f>(G184/G$184)*100</f>
        <v>100</v>
      </c>
      <c r="J184" s="15">
        <f t="shared" si="179"/>
        <v>2831</v>
      </c>
      <c r="K184" s="15">
        <f t="shared" si="179"/>
        <v>2471</v>
      </c>
      <c r="L184" s="110">
        <f t="shared" si="171"/>
        <v>-12.716354645001765</v>
      </c>
      <c r="M184" s="15">
        <f t="shared" si="180"/>
        <v>7943</v>
      </c>
      <c r="N184" s="15">
        <f t="shared" si="180"/>
        <v>8061</v>
      </c>
      <c r="O184" s="110">
        <f t="shared" si="172"/>
        <v>1.485584791640438</v>
      </c>
      <c r="P184" s="111">
        <f>(N184/N$184)*100</f>
        <v>100</v>
      </c>
      <c r="Q184" s="15">
        <f t="shared" si="181"/>
        <v>7860204</v>
      </c>
      <c r="R184" s="15">
        <f t="shared" si="181"/>
        <v>7179250</v>
      </c>
      <c r="S184" s="110">
        <f t="shared" si="173"/>
        <v>-8.663312046354013</v>
      </c>
      <c r="T184" s="15">
        <f t="shared" si="182"/>
        <v>24918798</v>
      </c>
      <c r="U184" s="15">
        <f t="shared" si="182"/>
        <v>25779743</v>
      </c>
      <c r="V184" s="110">
        <f t="shared" si="174"/>
        <v>3.4550021232966377</v>
      </c>
      <c r="W184" s="111">
        <f>(U184/U$184)*100</f>
        <v>100</v>
      </c>
      <c r="X184" s="11">
        <f t="shared" si="183"/>
        <v>75198.80501195273</v>
      </c>
      <c r="Y184" s="11">
        <f t="shared" si="183"/>
        <v>138598.687797773</v>
      </c>
      <c r="Z184" s="110">
        <f t="shared" si="175"/>
        <v>84.30969451674524</v>
      </c>
      <c r="AA184" s="11">
        <f t="shared" si="184"/>
        <v>358534.2116550636</v>
      </c>
      <c r="AB184" s="11">
        <f t="shared" si="184"/>
        <v>532233.3854015667</v>
      </c>
      <c r="AC184" s="110">
        <f t="shared" si="176"/>
        <v>48.447029070022076</v>
      </c>
      <c r="AD184" s="111">
        <f>(AB184/AB$184)*100</f>
        <v>100</v>
      </c>
    </row>
    <row r="185" spans="1:17" ht="12.75">
      <c r="A185" s="36" t="s">
        <v>24</v>
      </c>
      <c r="N185" s="28"/>
      <c r="O185" s="28"/>
      <c r="P185" s="28"/>
      <c r="Q185" s="28"/>
    </row>
    <row r="186" ht="12.75">
      <c r="A186" s="36" t="s">
        <v>16</v>
      </c>
    </row>
  </sheetData>
  <sheetProtection/>
  <mergeCells count="9">
    <mergeCell ref="Y1:AD1"/>
    <mergeCell ref="R1:W1"/>
    <mergeCell ref="A2:A3"/>
    <mergeCell ref="B2:B3"/>
    <mergeCell ref="C2:I2"/>
    <mergeCell ref="J2:P2"/>
    <mergeCell ref="Q2:W2"/>
    <mergeCell ref="X2:AD2"/>
    <mergeCell ref="B1:I1"/>
  </mergeCells>
  <printOptions/>
  <pageMargins left="0.7" right="0.7" top="0.75" bottom="0.75" header="0.3" footer="0.3"/>
  <pageSetup fitToHeight="0" horizontalDpi="600" verticalDpi="600" orientation="portrait" paperSize="9" scale="57" r:id="rId1"/>
  <rowBreaks count="1" manualBreakCount="1">
    <brk id="94" max="255" man="1"/>
  </rowBreaks>
  <colBreaks count="3" manualBreakCount="3">
    <brk id="9" max="65535" man="1"/>
    <brk id="16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devendra</cp:lastModifiedBy>
  <cp:lastPrinted>2019-08-13T06:22:02Z</cp:lastPrinted>
  <dcterms:created xsi:type="dcterms:W3CDTF">2002-04-18T04:47:59Z</dcterms:created>
  <dcterms:modified xsi:type="dcterms:W3CDTF">2019-08-13T07:46:11Z</dcterms:modified>
  <cp:category/>
  <cp:version/>
  <cp:contentType/>
  <cp:contentStatus/>
</cp:coreProperties>
</file>