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3315" tabRatio="695" firstSheet="2" activeTab="2"/>
  </bookViews>
  <sheets>
    <sheet name="FYP as at 31st March, 2018_TEMP" sheetId="1" state="hidden" r:id="rId1"/>
    <sheet name="Authority Vs Life Council" sheetId="2" state="hidden" r:id="rId2"/>
    <sheet name="FYP as at 31st August' 2018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<sst xmlns="http://schemas.openxmlformats.org/spreadsheetml/2006/main" count="746" uniqueCount="64">
  <si>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</si>
  <si>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</si>
  <si>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</si>
  <si>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</si>
  <si>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</si>
  <si>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</si>
  <si>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</si>
  <si>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</si>
  <si>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</si>
  <si>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</si>
  <si>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</si>
  <si>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</si>
  <si>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</si>
  <si>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</si>
  <si>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</si>
  <si>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</si>
  <si>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</si>
  <si>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</si>
  <si>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</si>
  <si>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</si>
  <si>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</si>
  <si>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</si>
  <si>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</si>
  <si>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</si>
  <si>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</si>
  <si>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</si>
  <si>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</si>
  <si>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</si>
  <si>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</si>
  <si>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</si>
  <si>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</si>
  <si>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</si>
  <si>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</si>
  <si>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</si>
  <si>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</si>
  <si>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</si>
  <si>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</si>
  <si>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</si>
  <si>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</si>
  <si>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</si>
  <si>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</si>
  <si>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</si>
  <si>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</si>
  <si>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</si>
  <si>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</si>
  <si>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</si>
  <si>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</si>
  <si>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</si>
  <si>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</si>
  <si>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</si>
  <si>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</si>
  <si>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</si>
  <si>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</si>
  <si>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</si>
  <si>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</si>
  <si>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NA</t>
  </si>
  <si>
    <t>For August, 2017</t>
  </si>
  <si>
    <t>For August, 2018</t>
  </si>
  <si>
    <t>Up to 31st August, 2017</t>
  </si>
  <si>
    <t>Up to 31st August, 2018</t>
  </si>
  <si>
    <t>Sum Assured</t>
  </si>
  <si>
    <t>First Year Premium of Life Insurers for the Period ended 31st August, 2018</t>
  </si>
  <si>
    <t>(Premium &amp; Sum Assured in Rs.Crore)</t>
  </si>
  <si>
    <t>LICof India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</si>
</sst>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42" applyNumberFormat="1" applyFont="1" applyFill="1" applyBorder="1" applyAlignment="1">
      <alignment/>
    </xf>
    <xf numFmtId="1" fontId="3" fillId="33" borderId="10" xfId="42" applyNumberFormat="1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2" fontId="3" fillId="0" borderId="10" xfId="45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45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wrapText="1"/>
    </xf>
    <xf numFmtId="2" fontId="50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0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right" wrapText="1"/>
    </xf>
    <xf numFmtId="1" fontId="49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31" t="s">
        <v>49</v>
      </c>
      <c r="B1" s="132"/>
      <c r="C1" s="132"/>
      <c r="D1" s="132"/>
      <c r="E1" s="132"/>
      <c r="F1" s="132"/>
      <c r="G1" s="132"/>
      <c r="H1" s="132"/>
      <c r="I1" s="128" t="s">
        <v>26</v>
      </c>
      <c r="J1" s="128"/>
      <c r="K1" s="128"/>
    </row>
    <row r="2" spans="1:11" ht="41.25" customHeight="1">
      <c r="A2" s="129" t="s">
        <v>2</v>
      </c>
      <c r="B2" s="129" t="s">
        <v>0</v>
      </c>
      <c r="C2" s="129" t="s">
        <v>51</v>
      </c>
      <c r="D2" s="129"/>
      <c r="E2" s="129"/>
      <c r="F2" s="129" t="s">
        <v>8</v>
      </c>
      <c r="G2" s="129"/>
      <c r="H2" s="129"/>
      <c r="I2" s="130" t="s">
        <v>9</v>
      </c>
      <c r="J2" s="130"/>
      <c r="K2" s="130"/>
    </row>
    <row r="3" spans="1:11" s="4" customFormat="1" ht="39.75" customHeight="1">
      <c r="A3" s="129"/>
      <c r="B3" s="129"/>
      <c r="C3" s="115" t="s">
        <v>47</v>
      </c>
      <c r="D3" s="115" t="s">
        <v>48</v>
      </c>
      <c r="E3" s="2" t="s">
        <v>23</v>
      </c>
      <c r="F3" s="115" t="s">
        <v>47</v>
      </c>
      <c r="G3" s="115" t="s">
        <v>48</v>
      </c>
      <c r="H3" s="2" t="s">
        <v>23</v>
      </c>
      <c r="I3" s="115" t="s">
        <v>47</v>
      </c>
      <c r="J3" s="115" t="s">
        <v>48</v>
      </c>
      <c r="K3" s="2" t="s">
        <v>23</v>
      </c>
    </row>
    <row r="4" spans="1:11" s="4" customFormat="1" ht="15">
      <c r="A4" s="28">
        <v>1</v>
      </c>
      <c r="B4" s="6" t="s">
        <v>46</v>
      </c>
      <c r="C4" s="19">
        <v>2534.5958018885067</v>
      </c>
      <c r="D4" s="19">
        <v>2662.9066212615016</v>
      </c>
      <c r="E4" s="7">
        <v>5.062377964857024</v>
      </c>
      <c r="F4" s="34">
        <v>302997</v>
      </c>
      <c r="G4" s="34">
        <v>248751</v>
      </c>
      <c r="H4" s="7">
        <v>-17.903147555916394</v>
      </c>
      <c r="I4" s="34">
        <v>1634153</v>
      </c>
      <c r="J4" s="34">
        <v>2862143</v>
      </c>
      <c r="K4" s="7">
        <v>75.14535052715382</v>
      </c>
    </row>
    <row r="5" spans="1:11" s="4" customFormat="1" ht="15">
      <c r="A5" s="28">
        <v>2</v>
      </c>
      <c r="B5" s="113" t="s">
        <v>22</v>
      </c>
      <c r="C5" s="18">
        <v>91.420272973</v>
      </c>
      <c r="D5" s="18">
        <v>147.097021619</v>
      </c>
      <c r="E5" s="3">
        <v>60.90197155990066</v>
      </c>
      <c r="F5" s="24">
        <v>47848</v>
      </c>
      <c r="G5" s="24">
        <v>68891</v>
      </c>
      <c r="H5" s="3">
        <v>43.97884969068718</v>
      </c>
      <c r="I5" s="24">
        <v>46012</v>
      </c>
      <c r="J5" s="24">
        <v>54549</v>
      </c>
      <c r="K5" s="3">
        <v>18.55385551595236</v>
      </c>
    </row>
    <row r="6" spans="1:11" s="4" customFormat="1" ht="15">
      <c r="A6" s="28">
        <v>3</v>
      </c>
      <c r="B6" s="113" t="s">
        <v>30</v>
      </c>
      <c r="C6" s="18">
        <v>243.95895651754572</v>
      </c>
      <c r="D6" s="18">
        <v>325.57377821410876</v>
      </c>
      <c r="E6" s="3">
        <v>33.45432480184151</v>
      </c>
      <c r="F6" s="24">
        <v>35176</v>
      </c>
      <c r="G6" s="24">
        <v>36379</v>
      </c>
      <c r="H6" s="3">
        <v>3.4199454173299975</v>
      </c>
      <c r="I6" s="24">
        <v>167022</v>
      </c>
      <c r="J6" s="24">
        <v>361162</v>
      </c>
      <c r="K6" s="3">
        <v>116.23618445474249</v>
      </c>
    </row>
    <row r="7" spans="1:11" s="4" customFormat="1" ht="15">
      <c r="A7" s="28">
        <v>4</v>
      </c>
      <c r="B7" s="113" t="s">
        <v>31</v>
      </c>
      <c r="C7" s="18">
        <v>3290.177277036638</v>
      </c>
      <c r="D7" s="18">
        <v>4290.853589971339</v>
      </c>
      <c r="E7" s="3">
        <v>30.414054583587042</v>
      </c>
      <c r="F7" s="24">
        <v>273800</v>
      </c>
      <c r="G7" s="24">
        <v>308501</v>
      </c>
      <c r="H7" s="3">
        <v>12.673849525200875</v>
      </c>
      <c r="I7" s="24">
        <v>43774126</v>
      </c>
      <c r="J7" s="24">
        <v>38128462</v>
      </c>
      <c r="K7" s="3">
        <v>-12.897262643233583</v>
      </c>
    </row>
    <row r="8" spans="1:11" s="4" customFormat="1" ht="15">
      <c r="A8" s="28">
        <v>5</v>
      </c>
      <c r="B8" s="113" t="s">
        <v>14</v>
      </c>
      <c r="C8" s="18">
        <v>609.0246402401689</v>
      </c>
      <c r="D8" s="18">
        <v>730.7060525238475</v>
      </c>
      <c r="E8" s="3">
        <v>19.979719085863838</v>
      </c>
      <c r="F8" s="24">
        <v>111380</v>
      </c>
      <c r="G8" s="24">
        <v>123936</v>
      </c>
      <c r="H8" s="3">
        <v>11.273119051894415</v>
      </c>
      <c r="I8" s="24">
        <v>53891</v>
      </c>
      <c r="J8" s="24">
        <v>62699</v>
      </c>
      <c r="K8" s="3">
        <v>16.344101983633628</v>
      </c>
    </row>
    <row r="9" spans="1:11" s="4" customFormat="1" ht="15">
      <c r="A9" s="28">
        <v>6</v>
      </c>
      <c r="B9" s="113" t="s">
        <v>18</v>
      </c>
      <c r="C9" s="18">
        <v>982.9667073430137</v>
      </c>
      <c r="D9" s="18">
        <v>1227.4580928741739</v>
      </c>
      <c r="E9" s="3">
        <v>24.872804308095763</v>
      </c>
      <c r="F9" s="24">
        <v>91111</v>
      </c>
      <c r="G9" s="24">
        <v>104873</v>
      </c>
      <c r="H9" s="3">
        <v>15.10465256664947</v>
      </c>
      <c r="I9" s="24">
        <v>23169</v>
      </c>
      <c r="J9" s="24">
        <v>1395341</v>
      </c>
      <c r="K9" s="3">
        <v>5922.448098752643</v>
      </c>
    </row>
    <row r="10" spans="1:11" s="4" customFormat="1" ht="15">
      <c r="A10" s="28">
        <v>7</v>
      </c>
      <c r="B10" s="113" t="s">
        <v>33</v>
      </c>
      <c r="C10" s="18">
        <v>876.5574072437917</v>
      </c>
      <c r="D10" s="18">
        <v>1449.8351395156137</v>
      </c>
      <c r="E10" s="3">
        <v>65.40104818398731</v>
      </c>
      <c r="F10" s="24">
        <v>65923</v>
      </c>
      <c r="G10" s="24">
        <v>93423</v>
      </c>
      <c r="H10" s="3">
        <v>41.715334556983144</v>
      </c>
      <c r="I10" s="24">
        <v>11090248</v>
      </c>
      <c r="J10" s="24">
        <v>18136576</v>
      </c>
      <c r="K10" s="3">
        <v>63.536252751065625</v>
      </c>
    </row>
    <row r="11" spans="1:11" s="4" customFormat="1" ht="15">
      <c r="A11" s="28">
        <v>8</v>
      </c>
      <c r="B11" s="113" t="s">
        <v>34</v>
      </c>
      <c r="C11" s="18">
        <v>228.14296333299296</v>
      </c>
      <c r="D11" s="18">
        <v>342.51799301847666</v>
      </c>
      <c r="E11" s="3">
        <v>50.13305166837171</v>
      </c>
      <c r="F11" s="24">
        <v>45868</v>
      </c>
      <c r="G11" s="24">
        <v>64805</v>
      </c>
      <c r="H11" s="3">
        <v>41.28586378302956</v>
      </c>
      <c r="I11" s="24">
        <v>536969</v>
      </c>
      <c r="J11" s="24">
        <v>194761</v>
      </c>
      <c r="K11" s="3">
        <v>-63.72956353160052</v>
      </c>
    </row>
    <row r="12" spans="1:11" s="4" customFormat="1" ht="15">
      <c r="A12" s="28">
        <v>9</v>
      </c>
      <c r="B12" s="113" t="s">
        <v>20</v>
      </c>
      <c r="C12" s="18">
        <v>865.1975021507875</v>
      </c>
      <c r="D12" s="18">
        <v>760.0949906724666</v>
      </c>
      <c r="E12" s="18">
        <v>-12.1478056995134</v>
      </c>
      <c r="F12" s="24">
        <v>188315</v>
      </c>
      <c r="G12" s="24">
        <v>194105</v>
      </c>
      <c r="H12" s="3">
        <v>3.0746355839949024</v>
      </c>
      <c r="I12" s="24">
        <v>500901</v>
      </c>
      <c r="J12" s="24">
        <v>1858348</v>
      </c>
      <c r="K12" s="3">
        <v>271.0010560969134</v>
      </c>
    </row>
    <row r="13" spans="1:11" s="4" customFormat="1" ht="15">
      <c r="A13" s="29">
        <v>10</v>
      </c>
      <c r="B13" s="114" t="s">
        <v>17</v>
      </c>
      <c r="C13" s="18">
        <v>399.890879778888</v>
      </c>
      <c r="D13" s="18">
        <v>582.201204235</v>
      </c>
      <c r="E13" s="3">
        <v>45.59001809616588</v>
      </c>
      <c r="F13" s="24">
        <v>41861</v>
      </c>
      <c r="G13" s="24">
        <v>79793</v>
      </c>
      <c r="H13" s="3">
        <v>90.61417548553547</v>
      </c>
      <c r="I13" s="24">
        <v>504289</v>
      </c>
      <c r="J13" s="24">
        <v>655118</v>
      </c>
      <c r="K13" s="3">
        <v>29.90923855170349</v>
      </c>
    </row>
    <row r="14" spans="1:11" s="4" customFormat="1" ht="15">
      <c r="A14" s="28">
        <v>11</v>
      </c>
      <c r="B14" s="113" t="s">
        <v>35</v>
      </c>
      <c r="C14" s="18">
        <v>8696.213129717558</v>
      </c>
      <c r="D14" s="18">
        <v>11349.13426449908</v>
      </c>
      <c r="E14" s="3">
        <v>30.506625070120435</v>
      </c>
      <c r="F14" s="24">
        <v>1083156</v>
      </c>
      <c r="G14" s="24">
        <v>1050200</v>
      </c>
      <c r="H14" s="3">
        <v>-3.042590356329098</v>
      </c>
      <c r="I14" s="24">
        <v>19774194</v>
      </c>
      <c r="J14" s="24">
        <v>32170045</v>
      </c>
      <c r="K14" s="3">
        <v>62.6870101507045</v>
      </c>
    </row>
    <row r="15" spans="1:11" s="4" customFormat="1" ht="15">
      <c r="A15" s="28">
        <v>12</v>
      </c>
      <c r="B15" s="113" t="s">
        <v>36</v>
      </c>
      <c r="C15" s="18">
        <v>7863.400204297002</v>
      </c>
      <c r="D15" s="18">
        <v>9118.06735144</v>
      </c>
      <c r="E15" s="3">
        <v>15.955783942643256</v>
      </c>
      <c r="F15" s="24">
        <v>702734</v>
      </c>
      <c r="G15" s="24">
        <v>837130</v>
      </c>
      <c r="H15" s="3">
        <v>19.12473282920707</v>
      </c>
      <c r="I15" s="24">
        <v>2059087</v>
      </c>
      <c r="J15" s="24">
        <v>3091260</v>
      </c>
      <c r="K15" s="3">
        <v>50.127702229191875</v>
      </c>
    </row>
    <row r="16" spans="1:11" s="30" customFormat="1" ht="15">
      <c r="A16" s="28">
        <v>13</v>
      </c>
      <c r="B16" s="113" t="s">
        <v>37</v>
      </c>
      <c r="C16" s="18">
        <v>793.5508762055</v>
      </c>
      <c r="D16" s="18">
        <v>833.0258757638001</v>
      </c>
      <c r="E16" s="3">
        <v>4.974476210908689</v>
      </c>
      <c r="F16" s="24">
        <v>121071</v>
      </c>
      <c r="G16" s="24">
        <v>116713</v>
      </c>
      <c r="H16" s="3">
        <v>-3.5995407653360423</v>
      </c>
      <c r="I16" s="24">
        <v>396353</v>
      </c>
      <c r="J16" s="24">
        <v>207090</v>
      </c>
      <c r="K16" s="3">
        <v>-47.75112084429789</v>
      </c>
    </row>
    <row r="17" spans="1:11" s="4" customFormat="1" ht="15">
      <c r="A17" s="28">
        <v>14</v>
      </c>
      <c r="B17" s="113" t="s">
        <v>38</v>
      </c>
      <c r="C17" s="18">
        <v>1670.8463324709996</v>
      </c>
      <c r="D17" s="18">
        <v>1424.9667349050058</v>
      </c>
      <c r="E17" s="18">
        <v>-14.715871399278518</v>
      </c>
      <c r="F17" s="24">
        <v>125939</v>
      </c>
      <c r="G17" s="24">
        <v>182953</v>
      </c>
      <c r="H17" s="3">
        <v>45.27112332160808</v>
      </c>
      <c r="I17" s="24">
        <v>3602204</v>
      </c>
      <c r="J17" s="24">
        <v>1428370</v>
      </c>
      <c r="K17" s="3">
        <v>-60.34733180019788</v>
      </c>
    </row>
    <row r="18" spans="1:11" s="4" customFormat="1" ht="15">
      <c r="A18" s="28">
        <v>15</v>
      </c>
      <c r="B18" s="113" t="s">
        <v>50</v>
      </c>
      <c r="C18" s="18">
        <v>2849.7434056604534</v>
      </c>
      <c r="D18" s="18">
        <v>3404.213791671002</v>
      </c>
      <c r="E18" s="3">
        <v>19.456853024353094</v>
      </c>
      <c r="F18" s="24">
        <v>300053</v>
      </c>
      <c r="G18" s="24">
        <v>338639</v>
      </c>
      <c r="H18" s="3">
        <v>12.859728114699736</v>
      </c>
      <c r="I18" s="24">
        <v>10528275</v>
      </c>
      <c r="J18" s="24">
        <v>8341432</v>
      </c>
      <c r="K18" s="3">
        <v>-20.771142471107567</v>
      </c>
    </row>
    <row r="19" spans="1:11" s="4" customFormat="1" ht="15">
      <c r="A19" s="28">
        <v>16</v>
      </c>
      <c r="B19" s="113" t="s">
        <v>19</v>
      </c>
      <c r="C19" s="18">
        <v>3667.3845333100003</v>
      </c>
      <c r="D19" s="18">
        <v>4348.034017797</v>
      </c>
      <c r="E19" s="3">
        <v>18.559534139516025</v>
      </c>
      <c r="F19" s="24">
        <v>503450</v>
      </c>
      <c r="G19" s="24">
        <v>561841</v>
      </c>
      <c r="H19" s="3">
        <v>11.598172608997913</v>
      </c>
      <c r="I19" s="24">
        <v>1770093</v>
      </c>
      <c r="J19" s="24">
        <v>3194113</v>
      </c>
      <c r="K19" s="3">
        <v>80.4488803695625</v>
      </c>
    </row>
    <row r="20" spans="1:11" s="4" customFormat="1" ht="15">
      <c r="A20" s="28">
        <v>17</v>
      </c>
      <c r="B20" s="113" t="s">
        <v>21</v>
      </c>
      <c r="C20" s="18">
        <v>1150.1764106</v>
      </c>
      <c r="D20" s="18">
        <v>1427.0453048369995</v>
      </c>
      <c r="E20" s="3">
        <v>24.071863384206278</v>
      </c>
      <c r="F20" s="24">
        <v>216802</v>
      </c>
      <c r="G20" s="24">
        <v>219805</v>
      </c>
      <c r="H20" s="3">
        <v>1.3851348234794882</v>
      </c>
      <c r="I20" s="24">
        <v>1433642</v>
      </c>
      <c r="J20" s="24">
        <v>743110</v>
      </c>
      <c r="K20" s="3">
        <v>-48.16627861069919</v>
      </c>
    </row>
    <row r="21" spans="1:11" s="4" customFormat="1" ht="15">
      <c r="A21" s="28">
        <v>18</v>
      </c>
      <c r="B21" s="113" t="s">
        <v>40</v>
      </c>
      <c r="C21" s="18">
        <v>1051.5799908449308</v>
      </c>
      <c r="D21" s="18">
        <v>915.6195983508787</v>
      </c>
      <c r="E21" s="18">
        <v>-12.929153623854106</v>
      </c>
      <c r="F21" s="24">
        <v>272247</v>
      </c>
      <c r="G21" s="24">
        <v>216651</v>
      </c>
      <c r="H21" s="3">
        <v>-20.421161665693287</v>
      </c>
      <c r="I21" s="24">
        <v>2665351</v>
      </c>
      <c r="J21" s="24">
        <v>1244686</v>
      </c>
      <c r="K21" s="3">
        <v>-53.30123499681655</v>
      </c>
    </row>
    <row r="22" spans="1:11" s="4" customFormat="1" ht="15">
      <c r="A22" s="28">
        <v>19</v>
      </c>
      <c r="B22" s="113" t="s">
        <v>12</v>
      </c>
      <c r="C22" s="18">
        <v>44.6765147</v>
      </c>
      <c r="D22" s="18">
        <v>4.2627053</v>
      </c>
      <c r="E22" s="3">
        <v>-90.45873356813127</v>
      </c>
      <c r="F22" s="24">
        <v>16058</v>
      </c>
      <c r="G22" s="24">
        <v>1622</v>
      </c>
      <c r="H22" s="3">
        <v>-89.89911570556733</v>
      </c>
      <c r="I22" s="24">
        <v>0</v>
      </c>
      <c r="J22" s="24">
        <v>0</v>
      </c>
      <c r="K22" s="3"/>
    </row>
    <row r="23" spans="1:11" s="4" customFormat="1" ht="15">
      <c r="A23" s="31">
        <v>20</v>
      </c>
      <c r="B23" s="113" t="s">
        <v>7</v>
      </c>
      <c r="C23" s="18">
        <v>10145.763925078296</v>
      </c>
      <c r="D23" s="18">
        <v>10965.285823341987</v>
      </c>
      <c r="E23" s="3">
        <v>8.077478485754993</v>
      </c>
      <c r="F23" s="24">
        <v>1275550</v>
      </c>
      <c r="G23" s="24">
        <v>1428457</v>
      </c>
      <c r="H23" s="3">
        <v>11.987534788914585</v>
      </c>
      <c r="I23" s="24">
        <v>3668800</v>
      </c>
      <c r="J23" s="24">
        <v>4530335</v>
      </c>
      <c r="K23" s="3">
        <v>23.482746402093326</v>
      </c>
    </row>
    <row r="24" spans="1:11" s="4" customFormat="1" ht="15">
      <c r="A24" s="31">
        <v>21</v>
      </c>
      <c r="B24" s="113" t="s">
        <v>13</v>
      </c>
      <c r="C24" s="18">
        <v>739.3643597205689</v>
      </c>
      <c r="D24" s="18">
        <v>815.91632277537</v>
      </c>
      <c r="E24" s="3">
        <v>10.353753470580141</v>
      </c>
      <c r="F24" s="24">
        <v>200691</v>
      </c>
      <c r="G24" s="24">
        <v>247183</v>
      </c>
      <c r="H24" s="3">
        <v>23.165961602662797</v>
      </c>
      <c r="I24" s="24">
        <v>22097864</v>
      </c>
      <c r="J24" s="24">
        <v>6394352</v>
      </c>
      <c r="K24" s="3">
        <v>-71.06348378286698</v>
      </c>
    </row>
    <row r="25" spans="1:11" s="32" customFormat="1" ht="15">
      <c r="A25" s="31">
        <v>22</v>
      </c>
      <c r="B25" s="113" t="s">
        <v>41</v>
      </c>
      <c r="C25" s="18">
        <v>700.1059361200007</v>
      </c>
      <c r="D25" s="18">
        <v>700.7248894930001</v>
      </c>
      <c r="E25" s="3">
        <v>0.08840853091885434</v>
      </c>
      <c r="F25" s="24">
        <v>119797</v>
      </c>
      <c r="G25" s="24">
        <v>113211</v>
      </c>
      <c r="H25" s="3">
        <v>-5.497633496665192</v>
      </c>
      <c r="I25" s="24">
        <v>240241</v>
      </c>
      <c r="J25" s="24">
        <v>420351</v>
      </c>
      <c r="K25" s="3">
        <v>74.97055040563434</v>
      </c>
    </row>
    <row r="26" spans="1:11" s="32" customFormat="1" ht="15">
      <c r="A26" s="31">
        <v>23</v>
      </c>
      <c r="B26" s="113" t="s">
        <v>42</v>
      </c>
      <c r="C26" s="18">
        <v>1131.4964713791696</v>
      </c>
      <c r="D26" s="18">
        <v>1489.0124228490001</v>
      </c>
      <c r="E26" s="3">
        <v>31.596735872632276</v>
      </c>
      <c r="F26" s="24">
        <v>183318</v>
      </c>
      <c r="G26" s="24">
        <v>222740</v>
      </c>
      <c r="H26" s="3">
        <v>21.504707666459378</v>
      </c>
      <c r="I26" s="24">
        <v>94633</v>
      </c>
      <c r="J26" s="24">
        <v>116234</v>
      </c>
      <c r="K26" s="3">
        <v>22.826075470501834</v>
      </c>
    </row>
    <row r="27" spans="1:11" s="32" customFormat="1" ht="15">
      <c r="A27" s="33"/>
      <c r="B27" s="6" t="s">
        <v>10</v>
      </c>
      <c r="C27" s="19">
        <v>50626.2344986098</v>
      </c>
      <c r="D27" s="19">
        <v>59314.553586928654</v>
      </c>
      <c r="E27" s="7">
        <v>17.161693288797593</v>
      </c>
      <c r="F27" s="34">
        <v>6325145</v>
      </c>
      <c r="G27" s="34">
        <v>6860602</v>
      </c>
      <c r="H27" s="7">
        <v>8.46552924873659</v>
      </c>
      <c r="I27" s="34">
        <v>126661517</v>
      </c>
      <c r="J27" s="34">
        <v>125590537</v>
      </c>
      <c r="K27" s="7">
        <v>-0.845544902166299</v>
      </c>
    </row>
    <row r="28" spans="1:11" s="32" customFormat="1" ht="15">
      <c r="A28" s="28">
        <v>24</v>
      </c>
      <c r="B28" s="6" t="s">
        <v>52</v>
      </c>
      <c r="C28" s="25">
        <v>124396.265353959</v>
      </c>
      <c r="D28" s="25">
        <v>134551.683682601</v>
      </c>
      <c r="E28" s="21">
        <v>8.163764643372227</v>
      </c>
      <c r="F28" s="117">
        <v>20131500</v>
      </c>
      <c r="G28" s="117">
        <v>21338176</v>
      </c>
      <c r="H28" s="21">
        <v>5.993969649554181</v>
      </c>
      <c r="I28" s="117">
        <v>53174202</v>
      </c>
      <c r="J28" s="117">
        <v>60542332</v>
      </c>
      <c r="K28" s="21">
        <v>13.856587824298709</v>
      </c>
    </row>
    <row r="29" spans="1:11" s="32" customFormat="1" ht="15">
      <c r="A29" s="33"/>
      <c r="B29" s="6" t="s">
        <v>53</v>
      </c>
      <c r="C29" s="19">
        <v>175022.49985256878</v>
      </c>
      <c r="D29" s="19">
        <v>193866.23726952967</v>
      </c>
      <c r="E29" s="7">
        <v>10.766465701743497</v>
      </c>
      <c r="F29" s="34">
        <v>26456645</v>
      </c>
      <c r="G29" s="34">
        <v>28198778</v>
      </c>
      <c r="H29" s="7">
        <v>6.584859871688191</v>
      </c>
      <c r="I29" s="34">
        <v>179835719</v>
      </c>
      <c r="J29" s="34">
        <v>186132869</v>
      </c>
      <c r="K29" s="7">
        <v>3.5016124911202984</v>
      </c>
    </row>
    <row r="30" spans="1:11" ht="12.75">
      <c r="A30" s="13" t="s">
        <v>24</v>
      </c>
      <c r="F30" s="116"/>
      <c r="G30" s="116"/>
      <c r="H30" s="116"/>
      <c r="I30" s="116"/>
      <c r="J30" s="116"/>
      <c r="K30" s="116"/>
    </row>
    <row r="31" ht="12.75">
      <c r="A31" s="13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49" customWidth="1"/>
    <col min="2" max="2" width="33.7109375" style="49" customWidth="1"/>
    <col min="3" max="13" width="12.7109375" style="49" customWidth="1"/>
    <col min="14" max="14" width="12.00390625" style="49" bestFit="1" customWidth="1"/>
    <col min="15" max="16384" width="9.140625" style="49" customWidth="1"/>
  </cols>
  <sheetData>
    <row r="1" spans="1:13" ht="15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>
      <c r="A2" s="50"/>
      <c r="B2" s="51"/>
      <c r="C2" s="51"/>
      <c r="D2" s="51"/>
      <c r="E2" s="51"/>
      <c r="F2" s="51"/>
      <c r="G2" s="51"/>
      <c r="H2" s="51"/>
      <c r="I2" s="51"/>
      <c r="J2" s="138" t="s">
        <v>26</v>
      </c>
      <c r="K2" s="138"/>
      <c r="L2" s="139"/>
      <c r="M2" s="139"/>
    </row>
    <row r="3" spans="1:14" ht="41.25" customHeight="1">
      <c r="A3" s="137" t="s">
        <v>2</v>
      </c>
      <c r="B3" s="137" t="s">
        <v>0</v>
      </c>
      <c r="C3" s="137" t="s">
        <v>15</v>
      </c>
      <c r="D3" s="137"/>
      <c r="E3" s="137"/>
      <c r="F3" s="137"/>
      <c r="G3" s="137"/>
      <c r="H3" s="52"/>
      <c r="I3" s="137" t="s">
        <v>8</v>
      </c>
      <c r="J3" s="137"/>
      <c r="K3" s="137"/>
      <c r="L3" s="137"/>
      <c r="M3" s="137"/>
      <c r="N3" s="53"/>
    </row>
    <row r="4" spans="1:14" ht="41.25" customHeight="1">
      <c r="A4" s="137"/>
      <c r="B4" s="137"/>
      <c r="C4" s="52" t="s">
        <v>43</v>
      </c>
      <c r="D4" s="52" t="s">
        <v>44</v>
      </c>
      <c r="E4" s="133" t="s">
        <v>45</v>
      </c>
      <c r="F4" s="52" t="s">
        <v>43</v>
      </c>
      <c r="G4" s="52" t="s">
        <v>44</v>
      </c>
      <c r="H4" s="133" t="s">
        <v>45</v>
      </c>
      <c r="I4" s="52" t="s">
        <v>43</v>
      </c>
      <c r="J4" s="52" t="s">
        <v>44</v>
      </c>
      <c r="K4" s="133" t="s">
        <v>45</v>
      </c>
      <c r="L4" s="52" t="s">
        <v>43</v>
      </c>
      <c r="M4" s="52" t="s">
        <v>44</v>
      </c>
      <c r="N4" s="133" t="s">
        <v>45</v>
      </c>
    </row>
    <row r="5" spans="1:14" s="55" customFormat="1" ht="39.75" customHeight="1">
      <c r="A5" s="137"/>
      <c r="B5" s="137"/>
      <c r="C5" s="54" t="s">
        <v>28</v>
      </c>
      <c r="D5" s="54" t="s">
        <v>28</v>
      </c>
      <c r="E5" s="134"/>
      <c r="F5" s="54" t="s">
        <v>29</v>
      </c>
      <c r="G5" s="54" t="s">
        <v>29</v>
      </c>
      <c r="H5" s="134"/>
      <c r="I5" s="54" t="s">
        <v>28</v>
      </c>
      <c r="J5" s="54" t="s">
        <v>28</v>
      </c>
      <c r="K5" s="134"/>
      <c r="L5" s="54" t="s">
        <v>29</v>
      </c>
      <c r="M5" s="54" t="s">
        <v>29</v>
      </c>
      <c r="N5" s="134"/>
    </row>
    <row r="6" spans="1:14" s="55" customFormat="1" ht="15">
      <c r="A6" s="56">
        <v>1</v>
      </c>
      <c r="B6" s="57" t="s">
        <v>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4.25">
      <c r="A7" s="60"/>
      <c r="B7" s="61" t="s">
        <v>3</v>
      </c>
      <c r="C7" s="62">
        <v>1.18</v>
      </c>
      <c r="D7" s="63">
        <v>1.179590969</v>
      </c>
      <c r="E7" s="64">
        <f>C7-D7</f>
        <v>0.00040903100000000414</v>
      </c>
      <c r="F7" s="62">
        <v>1.34</v>
      </c>
      <c r="G7" s="65">
        <v>1.3442410779999998</v>
      </c>
      <c r="H7" s="64">
        <f>F7-G7</f>
        <v>-0.004241077999999732</v>
      </c>
      <c r="I7" s="62">
        <v>1461</v>
      </c>
      <c r="J7" s="66">
        <v>1461</v>
      </c>
      <c r="K7" s="67">
        <f>I7-J7</f>
        <v>0</v>
      </c>
      <c r="L7" s="62">
        <v>1467</v>
      </c>
      <c r="M7" s="68">
        <v>1467</v>
      </c>
      <c r="N7" s="67">
        <f>L7-M7</f>
        <v>0</v>
      </c>
    </row>
    <row r="8" spans="1:14" ht="14.25">
      <c r="A8" s="60"/>
      <c r="B8" s="61" t="s">
        <v>4</v>
      </c>
      <c r="C8" s="62">
        <v>37.36</v>
      </c>
      <c r="D8" s="63">
        <v>37.362601903000005</v>
      </c>
      <c r="E8" s="64">
        <f>C8-D8</f>
        <v>-0.002601903000005734</v>
      </c>
      <c r="F8" s="62">
        <v>66</v>
      </c>
      <c r="G8" s="65">
        <v>65.997021204</v>
      </c>
      <c r="H8" s="64">
        <f>F8-G8</f>
        <v>0.002978795999993622</v>
      </c>
      <c r="I8" s="62">
        <v>17013</v>
      </c>
      <c r="J8" s="66">
        <v>17013</v>
      </c>
      <c r="K8" s="67">
        <f>I8-J8</f>
        <v>0</v>
      </c>
      <c r="L8" s="62">
        <v>30108</v>
      </c>
      <c r="M8" s="68">
        <v>30108</v>
      </c>
      <c r="N8" s="67">
        <f>L8-M8</f>
        <v>0</v>
      </c>
    </row>
    <row r="9" spans="1:14" ht="14.25">
      <c r="A9" s="60"/>
      <c r="B9" s="61" t="s">
        <v>5</v>
      </c>
      <c r="C9" s="62">
        <v>0</v>
      </c>
      <c r="D9" s="63">
        <v>0</v>
      </c>
      <c r="E9" s="64">
        <f>C9-D9</f>
        <v>0</v>
      </c>
      <c r="F9" s="62">
        <v>0</v>
      </c>
      <c r="G9" s="65">
        <v>0</v>
      </c>
      <c r="H9" s="64">
        <f>F9-G9</f>
        <v>0</v>
      </c>
      <c r="I9" s="62">
        <v>0</v>
      </c>
      <c r="J9" s="66">
        <v>0</v>
      </c>
      <c r="K9" s="67">
        <f>I9-J9</f>
        <v>0</v>
      </c>
      <c r="L9" s="62">
        <v>0</v>
      </c>
      <c r="M9" s="68">
        <v>0</v>
      </c>
      <c r="N9" s="67">
        <f>L9-M9</f>
        <v>0</v>
      </c>
    </row>
    <row r="10" spans="1:14" ht="14.25">
      <c r="A10" s="60"/>
      <c r="B10" s="61" t="s">
        <v>6</v>
      </c>
      <c r="C10" s="62">
        <v>0</v>
      </c>
      <c r="D10" s="63">
        <v>0</v>
      </c>
      <c r="E10" s="64">
        <f>C10-D10</f>
        <v>0</v>
      </c>
      <c r="F10" s="62">
        <v>0.03</v>
      </c>
      <c r="G10" s="65">
        <v>0.030315753</v>
      </c>
      <c r="H10" s="64">
        <f>F10-G10</f>
        <v>-0.00031575300000000195</v>
      </c>
      <c r="I10" s="62">
        <v>0</v>
      </c>
      <c r="J10" s="66">
        <v>0</v>
      </c>
      <c r="K10" s="67">
        <f>I10-J10</f>
        <v>0</v>
      </c>
      <c r="L10" s="62">
        <v>1</v>
      </c>
      <c r="M10" s="68">
        <v>1</v>
      </c>
      <c r="N10" s="67">
        <f>L10-M10</f>
        <v>0</v>
      </c>
    </row>
    <row r="11" spans="1:14" ht="14.25">
      <c r="A11" s="60"/>
      <c r="B11" s="61" t="s">
        <v>25</v>
      </c>
      <c r="C11" s="62">
        <v>0</v>
      </c>
      <c r="D11" s="63">
        <v>0</v>
      </c>
      <c r="E11" s="64">
        <f>C11-D11</f>
        <v>0</v>
      </c>
      <c r="F11" s="62">
        <v>1.34</v>
      </c>
      <c r="G11" s="65">
        <v>1.343449637</v>
      </c>
      <c r="H11" s="64">
        <f>F11-G11</f>
        <v>-0.0034496369999998944</v>
      </c>
      <c r="I11" s="62">
        <v>0</v>
      </c>
      <c r="J11" s="66">
        <v>0</v>
      </c>
      <c r="K11" s="67">
        <f>I11-J11</f>
        <v>0</v>
      </c>
      <c r="L11" s="62">
        <v>17</v>
      </c>
      <c r="M11" s="68">
        <v>17</v>
      </c>
      <c r="N11" s="67">
        <f>L11-M11</f>
        <v>0</v>
      </c>
    </row>
    <row r="12" spans="1:14" s="55" customFormat="1" ht="15">
      <c r="A12" s="56"/>
      <c r="B12" s="69"/>
      <c r="C12" s="70">
        <f>C7+C8+C9+C10+C11</f>
        <v>38.54</v>
      </c>
      <c r="D12" s="71">
        <f>D7+D8+D9+D10+D11</f>
        <v>38.54219287200001</v>
      </c>
      <c r="E12" s="72">
        <f>C12-D12</f>
        <v>-0.0021928720000090607</v>
      </c>
      <c r="F12" s="70">
        <f>F7+F8+F9+F10+F11</f>
        <v>68.71000000000001</v>
      </c>
      <c r="G12" s="71">
        <f>G7+G8+G9+G10+G11</f>
        <v>68.715027672</v>
      </c>
      <c r="H12" s="72">
        <f>F12-G12</f>
        <v>-0.0050276719999970965</v>
      </c>
      <c r="I12" s="70">
        <f>I7+I8+I9+I10+I11</f>
        <v>18474</v>
      </c>
      <c r="J12" s="73">
        <f>J7+J8+J9+J10+J11</f>
        <v>18474</v>
      </c>
      <c r="K12" s="74">
        <f>I12-J12</f>
        <v>0</v>
      </c>
      <c r="L12" s="70">
        <f>L7+L8+L9+L10+L11</f>
        <v>31593</v>
      </c>
      <c r="M12" s="73">
        <f>M7+M8+M9+M10+M11</f>
        <v>31593</v>
      </c>
      <c r="N12" s="74">
        <f>L12-M12</f>
        <v>0</v>
      </c>
    </row>
    <row r="13" spans="1:14" ht="14.25">
      <c r="A13" s="60"/>
      <c r="B13" s="61"/>
      <c r="C13" s="62"/>
      <c r="D13" s="63"/>
      <c r="E13" s="64"/>
      <c r="F13" s="62"/>
      <c r="G13" s="65"/>
      <c r="H13" s="64"/>
      <c r="I13" s="62"/>
      <c r="J13" s="66"/>
      <c r="K13" s="67"/>
      <c r="L13" s="62"/>
      <c r="M13" s="68"/>
      <c r="N13" s="67"/>
    </row>
    <row r="14" spans="1:14" s="55" customFormat="1" ht="15">
      <c r="A14" s="56">
        <v>2</v>
      </c>
      <c r="B14" s="57" t="s">
        <v>30</v>
      </c>
      <c r="C14" s="62"/>
      <c r="D14" s="58"/>
      <c r="E14" s="75"/>
      <c r="F14" s="62"/>
      <c r="G14" s="58"/>
      <c r="H14" s="75"/>
      <c r="I14" s="62"/>
      <c r="J14" s="58"/>
      <c r="K14" s="76"/>
      <c r="L14" s="62"/>
      <c r="M14" s="58"/>
      <c r="N14" s="76"/>
    </row>
    <row r="15" spans="1:14" ht="14.25">
      <c r="A15" s="60"/>
      <c r="B15" s="61" t="s">
        <v>3</v>
      </c>
      <c r="C15" s="62">
        <v>4.09</v>
      </c>
      <c r="D15" s="63">
        <v>4.088708</v>
      </c>
      <c r="E15" s="64">
        <f>C15-D15</f>
        <v>0.001292000000000293</v>
      </c>
      <c r="F15" s="62">
        <v>3.6</v>
      </c>
      <c r="G15" s="65">
        <v>3.6012961000000003</v>
      </c>
      <c r="H15" s="64">
        <f>F15-G15</f>
        <v>-0.0012961000000002443</v>
      </c>
      <c r="I15" s="62">
        <v>659</v>
      </c>
      <c r="J15" s="66">
        <v>659</v>
      </c>
      <c r="K15" s="67">
        <f>I15-J15</f>
        <v>0</v>
      </c>
      <c r="L15" s="62">
        <v>2060</v>
      </c>
      <c r="M15" s="68">
        <v>2060</v>
      </c>
      <c r="N15" s="67">
        <f>L15-M15</f>
        <v>0</v>
      </c>
    </row>
    <row r="16" spans="1:14" ht="14.25">
      <c r="A16" s="60"/>
      <c r="B16" s="61" t="s">
        <v>4</v>
      </c>
      <c r="C16" s="62">
        <v>63.99</v>
      </c>
      <c r="D16" s="63">
        <v>63.9856095</v>
      </c>
      <c r="E16" s="64">
        <f>C16-D16</f>
        <v>0.00439049999999952</v>
      </c>
      <c r="F16" s="62">
        <v>84.79</v>
      </c>
      <c r="G16" s="77">
        <v>84.7868882</v>
      </c>
      <c r="H16" s="64">
        <f>F16-G16</f>
        <v>0.0031117999999992207</v>
      </c>
      <c r="I16" s="62">
        <v>11691</v>
      </c>
      <c r="J16" s="66">
        <v>11691</v>
      </c>
      <c r="K16" s="67">
        <f>I16-J16</f>
        <v>0</v>
      </c>
      <c r="L16" s="62">
        <v>14437</v>
      </c>
      <c r="M16" s="78">
        <v>14437</v>
      </c>
      <c r="N16" s="67">
        <f>L16-M16</f>
        <v>0</v>
      </c>
    </row>
    <row r="17" spans="1:14" ht="14.25">
      <c r="A17" s="60"/>
      <c r="B17" s="61" t="s">
        <v>5</v>
      </c>
      <c r="C17" s="62">
        <v>0.08</v>
      </c>
      <c r="D17" s="63">
        <v>0.084438539</v>
      </c>
      <c r="E17" s="64">
        <f>C17-D17</f>
        <v>-0.004438539000000005</v>
      </c>
      <c r="F17" s="62">
        <v>7.75</v>
      </c>
      <c r="G17" s="65">
        <v>7.7461793944177115</v>
      </c>
      <c r="H17" s="64">
        <f>F17-G17</f>
        <v>0.003820605582288472</v>
      </c>
      <c r="I17" s="62">
        <v>1</v>
      </c>
      <c r="J17" s="66">
        <v>1</v>
      </c>
      <c r="K17" s="67">
        <f>I17-J17</f>
        <v>0</v>
      </c>
      <c r="L17" s="62">
        <v>3</v>
      </c>
      <c r="M17" s="68">
        <v>3</v>
      </c>
      <c r="N17" s="67">
        <f>L17-M17</f>
        <v>0</v>
      </c>
    </row>
    <row r="18" spans="1:14" ht="14.25">
      <c r="A18" s="60"/>
      <c r="B18" s="61" t="s">
        <v>6</v>
      </c>
      <c r="C18" s="62">
        <v>0.82</v>
      </c>
      <c r="D18" s="63">
        <v>32.530486606359204</v>
      </c>
      <c r="E18" s="64">
        <f>C18-D18</f>
        <v>-31.710486606359204</v>
      </c>
      <c r="F18" s="62">
        <v>1.05</v>
      </c>
      <c r="G18" s="65">
        <v>1.0502897</v>
      </c>
      <c r="H18" s="64">
        <f>F18-G18</f>
        <v>-0.00028969999999994833</v>
      </c>
      <c r="I18" s="62">
        <v>0</v>
      </c>
      <c r="J18" s="66">
        <v>14</v>
      </c>
      <c r="K18" s="67">
        <f>I18-J18</f>
        <v>-14</v>
      </c>
      <c r="L18" s="62">
        <v>0</v>
      </c>
      <c r="M18" s="68">
        <v>0</v>
      </c>
      <c r="N18" s="67">
        <f>L18-M18</f>
        <v>0</v>
      </c>
    </row>
    <row r="19" spans="1:14" ht="14.25">
      <c r="A19" s="60"/>
      <c r="B19" s="61" t="s">
        <v>25</v>
      </c>
      <c r="C19" s="62">
        <v>31.71</v>
      </c>
      <c r="D19" s="63">
        <v>0</v>
      </c>
      <c r="E19" s="64">
        <f>C19-D19</f>
        <v>31.71</v>
      </c>
      <c r="F19" s="62">
        <v>70.93</v>
      </c>
      <c r="G19" s="65">
        <v>70.92525094600278</v>
      </c>
      <c r="H19" s="64">
        <f>F19-G19</f>
        <v>0.004749053997230135</v>
      </c>
      <c r="I19" s="62">
        <v>14</v>
      </c>
      <c r="J19" s="66">
        <v>0</v>
      </c>
      <c r="K19" s="67">
        <f>I19-J19</f>
        <v>14</v>
      </c>
      <c r="L19" s="62">
        <v>64</v>
      </c>
      <c r="M19" s="68">
        <v>64</v>
      </c>
      <c r="N19" s="67">
        <f>L19-M19</f>
        <v>0</v>
      </c>
    </row>
    <row r="20" spans="1:14" s="55" customFormat="1" ht="15">
      <c r="A20" s="56"/>
      <c r="B20" s="69"/>
      <c r="C20" s="70">
        <f>C15+C16+C17+C18+C19</f>
        <v>100.69</v>
      </c>
      <c r="D20" s="71">
        <f>D15+D16+D17+D18+D19</f>
        <v>100.68924264535922</v>
      </c>
      <c r="E20" s="72">
        <f>C20-D20</f>
        <v>0.000757354640782637</v>
      </c>
      <c r="F20" s="70">
        <f>F15+F16+F17+F18+F19</f>
        <v>168.12</v>
      </c>
      <c r="G20" s="71">
        <f>G15+G16+G17+G18+G19</f>
        <v>168.10990434042048</v>
      </c>
      <c r="H20" s="72">
        <f>F20-G20</f>
        <v>0.010095659579519634</v>
      </c>
      <c r="I20" s="70">
        <f>I15+I16+I17+I18+I19</f>
        <v>12365</v>
      </c>
      <c r="J20" s="73">
        <f>J15+J16+J17+J18+J19</f>
        <v>12365</v>
      </c>
      <c r="K20" s="74">
        <f>I20-J20</f>
        <v>0</v>
      </c>
      <c r="L20" s="70">
        <f>L15+L16+L17+L18+L19</f>
        <v>16564</v>
      </c>
      <c r="M20" s="73">
        <f>M15+M16+M17+M18+M19</f>
        <v>16564</v>
      </c>
      <c r="N20" s="74">
        <f>L20-M20</f>
        <v>0</v>
      </c>
    </row>
    <row r="21" spans="1:14" ht="14.25">
      <c r="A21" s="60"/>
      <c r="B21" s="61"/>
      <c r="C21" s="62"/>
      <c r="D21" s="63"/>
      <c r="E21" s="64"/>
      <c r="F21" s="62"/>
      <c r="G21" s="65"/>
      <c r="H21" s="64"/>
      <c r="I21" s="62"/>
      <c r="J21" s="66"/>
      <c r="K21" s="67"/>
      <c r="L21" s="62"/>
      <c r="M21" s="68"/>
      <c r="N21" s="67"/>
    </row>
    <row r="22" spans="1:14" s="55" customFormat="1" ht="15">
      <c r="A22" s="56">
        <v>3</v>
      </c>
      <c r="B22" s="57" t="s">
        <v>31</v>
      </c>
      <c r="C22" s="62"/>
      <c r="D22" s="58"/>
      <c r="E22" s="75"/>
      <c r="F22" s="62"/>
      <c r="G22" s="58"/>
      <c r="H22" s="75"/>
      <c r="I22" s="62"/>
      <c r="J22" s="58"/>
      <c r="K22" s="76"/>
      <c r="L22" s="62"/>
      <c r="M22" s="58"/>
      <c r="N22" s="76"/>
    </row>
    <row r="23" spans="1:14" ht="14.25">
      <c r="A23" s="60"/>
      <c r="B23" s="61" t="s">
        <v>3</v>
      </c>
      <c r="C23" s="62">
        <v>34.09</v>
      </c>
      <c r="D23" s="63">
        <v>34.091961141</v>
      </c>
      <c r="E23" s="64">
        <f>C23-D23</f>
        <v>-0.0019611409999953366</v>
      </c>
      <c r="F23" s="62">
        <v>40.05</v>
      </c>
      <c r="G23" s="65">
        <v>40.0517929332</v>
      </c>
      <c r="H23" s="64">
        <f>F23-G23</f>
        <v>-0.0017929332000008458</v>
      </c>
      <c r="I23" s="62">
        <v>1601</v>
      </c>
      <c r="J23" s="66">
        <v>1601</v>
      </c>
      <c r="K23" s="67">
        <f>I23-J23</f>
        <v>0</v>
      </c>
      <c r="L23" s="62">
        <v>1538</v>
      </c>
      <c r="M23" s="68">
        <v>1538</v>
      </c>
      <c r="N23" s="67">
        <f>L23-M23</f>
        <v>0</v>
      </c>
    </row>
    <row r="24" spans="1:14" ht="14.25">
      <c r="A24" s="60"/>
      <c r="B24" s="61" t="s">
        <v>4</v>
      </c>
      <c r="C24" s="62">
        <v>496.82</v>
      </c>
      <c r="D24" s="79">
        <v>496.8177046371982</v>
      </c>
      <c r="E24" s="64">
        <f>C24-D24</f>
        <v>0.002295362801817191</v>
      </c>
      <c r="F24" s="62">
        <v>769.95</v>
      </c>
      <c r="G24" s="65">
        <v>769.950442073147</v>
      </c>
      <c r="H24" s="64">
        <f>F24-G24</f>
        <v>-0.0004420731469281236</v>
      </c>
      <c r="I24" s="62">
        <v>141189</v>
      </c>
      <c r="J24" s="80">
        <v>141189</v>
      </c>
      <c r="K24" s="67">
        <f>I24-J24</f>
        <v>0</v>
      </c>
      <c r="L24" s="62">
        <v>181317</v>
      </c>
      <c r="M24" s="68">
        <v>181317</v>
      </c>
      <c r="N24" s="67">
        <f>L24-M24</f>
        <v>0</v>
      </c>
    </row>
    <row r="25" spans="1:14" ht="14.25">
      <c r="A25" s="60"/>
      <c r="B25" s="61" t="s">
        <v>5</v>
      </c>
      <c r="C25" s="62">
        <v>772.84</v>
      </c>
      <c r="D25" s="63">
        <v>772.839873561</v>
      </c>
      <c r="E25" s="64">
        <f>C25-D25</f>
        <v>0.00012643900004150055</v>
      </c>
      <c r="F25" s="62">
        <v>1565.16</v>
      </c>
      <c r="G25" s="65">
        <v>1565.1588795795499</v>
      </c>
      <c r="H25" s="64">
        <f>F25-G25</f>
        <v>0.0011204204502064385</v>
      </c>
      <c r="I25" s="62">
        <v>35</v>
      </c>
      <c r="J25" s="66">
        <v>35</v>
      </c>
      <c r="K25" s="67">
        <f>I25-J25</f>
        <v>0</v>
      </c>
      <c r="L25" s="62">
        <v>57</v>
      </c>
      <c r="M25" s="68">
        <v>57</v>
      </c>
      <c r="N25" s="67">
        <f>L25-M25</f>
        <v>0</v>
      </c>
    </row>
    <row r="26" spans="1:14" ht="14.25">
      <c r="A26" s="60"/>
      <c r="B26" s="61" t="s">
        <v>6</v>
      </c>
      <c r="C26" s="62">
        <v>295.07</v>
      </c>
      <c r="D26" s="63">
        <v>527.2226548341031</v>
      </c>
      <c r="E26" s="64">
        <f>C26-D26</f>
        <v>-232.1526548341031</v>
      </c>
      <c r="F26" s="62">
        <v>2.78</v>
      </c>
      <c r="G26" s="77">
        <v>2.7842274230000807</v>
      </c>
      <c r="H26" s="64">
        <f>F26-G26</f>
        <v>-0.004227423000080943</v>
      </c>
      <c r="I26" s="62">
        <v>0</v>
      </c>
      <c r="J26" s="66">
        <v>87</v>
      </c>
      <c r="K26" s="67">
        <f>I26-J26</f>
        <v>-87</v>
      </c>
      <c r="L26" s="62">
        <v>6</v>
      </c>
      <c r="M26" s="78">
        <v>6</v>
      </c>
      <c r="N26" s="67">
        <f>L26-M26</f>
        <v>0</v>
      </c>
    </row>
    <row r="27" spans="1:14" ht="14.25">
      <c r="A27" s="60"/>
      <c r="B27" s="61" t="s">
        <v>25</v>
      </c>
      <c r="C27" s="62">
        <v>232.15</v>
      </c>
      <c r="D27" s="63">
        <v>0</v>
      </c>
      <c r="E27" s="64">
        <f>C27-D27</f>
        <v>232.15</v>
      </c>
      <c r="F27" s="62">
        <v>230</v>
      </c>
      <c r="G27" s="65">
        <v>229.99580761624972</v>
      </c>
      <c r="H27" s="64">
        <f>F27-G27</f>
        <v>0.004192383750279305</v>
      </c>
      <c r="I27" s="62">
        <v>87</v>
      </c>
      <c r="J27" s="66">
        <v>0</v>
      </c>
      <c r="K27" s="67">
        <f>I27-J27</f>
        <v>87</v>
      </c>
      <c r="L27" s="62">
        <v>39</v>
      </c>
      <c r="M27" s="68">
        <v>39</v>
      </c>
      <c r="N27" s="67">
        <f>L27-M27</f>
        <v>0</v>
      </c>
    </row>
    <row r="28" spans="1:14" s="55" customFormat="1" ht="15">
      <c r="A28" s="56"/>
      <c r="B28" s="69"/>
      <c r="C28" s="70">
        <f>C23+C24+C25+C26+C27</f>
        <v>1830.97</v>
      </c>
      <c r="D28" s="71">
        <f>D23+D24+D25+D26+D27</f>
        <v>1830.9721941733014</v>
      </c>
      <c r="E28" s="72">
        <f>C28-D28</f>
        <v>-0.0021941733014045894</v>
      </c>
      <c r="F28" s="70">
        <f>F23+F24+F25+F26+F27</f>
        <v>2607.94</v>
      </c>
      <c r="G28" s="71">
        <f>G23+G24+G25+G26+G27</f>
        <v>2607.941149625147</v>
      </c>
      <c r="H28" s="72">
        <f>F28-G28</f>
        <v>-0.0011496251468088303</v>
      </c>
      <c r="I28" s="70">
        <f>I23+I24+I25+I26+I27</f>
        <v>142912</v>
      </c>
      <c r="J28" s="73">
        <f>J23+J24+J25+J26+J27</f>
        <v>142912</v>
      </c>
      <c r="K28" s="74">
        <f>I28-J28</f>
        <v>0</v>
      </c>
      <c r="L28" s="70">
        <f>L23+L24+L25+L26+L27</f>
        <v>182957</v>
      </c>
      <c r="M28" s="73">
        <f>M23+M24+M25+M26+M27</f>
        <v>182957</v>
      </c>
      <c r="N28" s="74">
        <f>L28-M28</f>
        <v>0</v>
      </c>
    </row>
    <row r="29" spans="1:14" ht="14.25">
      <c r="A29" s="60"/>
      <c r="B29" s="61"/>
      <c r="C29" s="62"/>
      <c r="D29" s="63"/>
      <c r="E29" s="64"/>
      <c r="F29" s="62"/>
      <c r="G29" s="65"/>
      <c r="H29" s="64"/>
      <c r="I29" s="62"/>
      <c r="J29" s="66"/>
      <c r="K29" s="67"/>
      <c r="L29" s="62"/>
      <c r="M29" s="68"/>
      <c r="N29" s="67"/>
    </row>
    <row r="30" spans="1:14" s="55" customFormat="1" ht="15">
      <c r="A30" s="56">
        <v>4</v>
      </c>
      <c r="B30" s="57" t="s">
        <v>14</v>
      </c>
      <c r="C30" s="62"/>
      <c r="D30" s="58"/>
      <c r="E30" s="75"/>
      <c r="F30" s="62"/>
      <c r="G30" s="58"/>
      <c r="H30" s="75"/>
      <c r="I30" s="62"/>
      <c r="J30" s="58"/>
      <c r="K30" s="76"/>
      <c r="L30" s="62"/>
      <c r="M30" s="58"/>
      <c r="N30" s="76"/>
    </row>
    <row r="31" spans="1:14" ht="14.25">
      <c r="A31" s="60"/>
      <c r="B31" s="61" t="s">
        <v>3</v>
      </c>
      <c r="C31" s="62">
        <v>6.28</v>
      </c>
      <c r="D31" s="63">
        <v>6.279956955</v>
      </c>
      <c r="E31" s="64">
        <f>C31-D31</f>
        <v>4.304499999996381E-05</v>
      </c>
      <c r="F31" s="62">
        <v>5.7</v>
      </c>
      <c r="G31" s="65">
        <v>5.701022085</v>
      </c>
      <c r="H31" s="64">
        <f>F31-G31</f>
        <v>-0.0010220849999997839</v>
      </c>
      <c r="I31" s="62">
        <v>141</v>
      </c>
      <c r="J31" s="66">
        <v>141</v>
      </c>
      <c r="K31" s="67">
        <f>I31-J31</f>
        <v>0</v>
      </c>
      <c r="L31" s="62">
        <v>139</v>
      </c>
      <c r="M31" s="68">
        <v>139</v>
      </c>
      <c r="N31" s="67">
        <f>L31-M31</f>
        <v>0</v>
      </c>
    </row>
    <row r="32" spans="1:14" ht="14.25">
      <c r="A32" s="60"/>
      <c r="B32" s="61" t="s">
        <v>4</v>
      </c>
      <c r="C32" s="62">
        <v>221.71</v>
      </c>
      <c r="D32" s="63">
        <v>221.70827241164798</v>
      </c>
      <c r="E32" s="64">
        <f>C32-D32</f>
        <v>0.0017275883520255775</v>
      </c>
      <c r="F32" s="62">
        <v>216.01</v>
      </c>
      <c r="G32" s="65">
        <v>216.0059090670055</v>
      </c>
      <c r="H32" s="64">
        <f>F32-G32</f>
        <v>0.004090932994500918</v>
      </c>
      <c r="I32" s="62">
        <v>57116</v>
      </c>
      <c r="J32" s="66">
        <v>57116</v>
      </c>
      <c r="K32" s="67">
        <f>I32-J32</f>
        <v>0</v>
      </c>
      <c r="L32" s="62">
        <v>56189</v>
      </c>
      <c r="M32" s="68">
        <v>56189</v>
      </c>
      <c r="N32" s="67">
        <f>L32-M32</f>
        <v>0</v>
      </c>
    </row>
    <row r="33" spans="1:14" ht="14.25">
      <c r="A33" s="60"/>
      <c r="B33" s="61" t="s">
        <v>5</v>
      </c>
      <c r="C33" s="62">
        <v>146.1</v>
      </c>
      <c r="D33" s="63">
        <v>146.10067447599988</v>
      </c>
      <c r="E33" s="64">
        <f>C33-D33</f>
        <v>-0.0006744759998866812</v>
      </c>
      <c r="F33" s="62">
        <v>150.65</v>
      </c>
      <c r="G33" s="65">
        <v>150.64587784899993</v>
      </c>
      <c r="H33" s="64">
        <f>F33-G33</f>
        <v>0.0041221510000752914</v>
      </c>
      <c r="I33" s="62">
        <v>1</v>
      </c>
      <c r="J33" s="66">
        <v>1</v>
      </c>
      <c r="K33" s="67">
        <f>I33-J33</f>
        <v>0</v>
      </c>
      <c r="L33" s="62">
        <v>1</v>
      </c>
      <c r="M33" s="68">
        <v>1</v>
      </c>
      <c r="N33" s="67">
        <f>L33-M33</f>
        <v>0</v>
      </c>
    </row>
    <row r="34" spans="1:14" ht="14.25">
      <c r="A34" s="60"/>
      <c r="B34" s="61" t="s">
        <v>6</v>
      </c>
      <c r="C34" s="62">
        <v>0.05</v>
      </c>
      <c r="D34" s="63">
        <v>0.04778399999999999</v>
      </c>
      <c r="E34" s="64">
        <f>C34-D34</f>
        <v>0.0022160000000000096</v>
      </c>
      <c r="F34" s="62">
        <v>0</v>
      </c>
      <c r="G34" s="65">
        <v>0</v>
      </c>
      <c r="H34" s="64">
        <f>F34-G34</f>
        <v>0</v>
      </c>
      <c r="I34" s="62">
        <v>1</v>
      </c>
      <c r="J34" s="66">
        <v>1</v>
      </c>
      <c r="K34" s="67">
        <f>I34-J34</f>
        <v>0</v>
      </c>
      <c r="L34" s="62">
        <v>0</v>
      </c>
      <c r="M34" s="68">
        <v>0</v>
      </c>
      <c r="N34" s="67">
        <f>L34-M34</f>
        <v>0</v>
      </c>
    </row>
    <row r="35" spans="1:14" ht="17.25" customHeight="1">
      <c r="A35" s="60"/>
      <c r="B35" s="61" t="s">
        <v>25</v>
      </c>
      <c r="C35" s="62">
        <v>0</v>
      </c>
      <c r="D35" s="63">
        <v>0</v>
      </c>
      <c r="E35" s="64">
        <f>C35-D35</f>
        <v>0</v>
      </c>
      <c r="F35" s="62">
        <v>0</v>
      </c>
      <c r="G35" s="65">
        <v>0</v>
      </c>
      <c r="H35" s="64">
        <f>F35-G35</f>
        <v>0</v>
      </c>
      <c r="I35" s="62">
        <v>0</v>
      </c>
      <c r="J35" s="66">
        <v>0</v>
      </c>
      <c r="K35" s="67">
        <f>I35-J35</f>
        <v>0</v>
      </c>
      <c r="L35" s="62">
        <v>0</v>
      </c>
      <c r="M35" s="68">
        <v>0</v>
      </c>
      <c r="N35" s="67">
        <f>L35-M35</f>
        <v>0</v>
      </c>
    </row>
    <row r="36" spans="1:14" s="55" customFormat="1" ht="17.25" customHeight="1">
      <c r="A36" s="56"/>
      <c r="B36" s="69"/>
      <c r="C36" s="70">
        <f>C31+C32+C33+C34+C35</f>
        <v>374.14000000000004</v>
      </c>
      <c r="D36" s="71">
        <f>D31+D32+D33+D34+D35</f>
        <v>374.1366878426478</v>
      </c>
      <c r="E36" s="72">
        <f>C36-D36</f>
        <v>0.0033121573522407743</v>
      </c>
      <c r="F36" s="70">
        <f>F31+F32+F33+F34+F35</f>
        <v>372.36</v>
      </c>
      <c r="G36" s="71">
        <f>G31+G32+G33+G34+G35</f>
        <v>372.3528090010054</v>
      </c>
      <c r="H36" s="72">
        <f>F36-G36</f>
        <v>0.0071909989945879715</v>
      </c>
      <c r="I36" s="70">
        <f>I31+I32+I33+I34+I35</f>
        <v>57259</v>
      </c>
      <c r="J36" s="73">
        <f>J31+J32+J33+J34+J35</f>
        <v>57259</v>
      </c>
      <c r="K36" s="74">
        <f>I36-J36</f>
        <v>0</v>
      </c>
      <c r="L36" s="70">
        <f>L31+L32+L33+L34+L35</f>
        <v>56329</v>
      </c>
      <c r="M36" s="73">
        <f>M31+M32+M33+M34+M35</f>
        <v>56329</v>
      </c>
      <c r="N36" s="74">
        <f>L36-M36</f>
        <v>0</v>
      </c>
    </row>
    <row r="37" spans="1:14" ht="17.25" customHeight="1">
      <c r="A37" s="60"/>
      <c r="B37" s="61"/>
      <c r="C37" s="62"/>
      <c r="D37" s="63"/>
      <c r="E37" s="64"/>
      <c r="F37" s="62"/>
      <c r="G37" s="65"/>
      <c r="H37" s="64"/>
      <c r="I37" s="62"/>
      <c r="J37" s="66"/>
      <c r="K37" s="67"/>
      <c r="L37" s="62"/>
      <c r="M37" s="68"/>
      <c r="N37" s="67"/>
    </row>
    <row r="38" spans="1:14" s="55" customFormat="1" ht="15">
      <c r="A38" s="56">
        <v>5</v>
      </c>
      <c r="B38" s="57" t="s">
        <v>32</v>
      </c>
      <c r="C38" s="62"/>
      <c r="D38" s="58"/>
      <c r="E38" s="75"/>
      <c r="F38" s="62"/>
      <c r="G38" s="58"/>
      <c r="H38" s="75"/>
      <c r="I38" s="62"/>
      <c r="J38" s="58"/>
      <c r="K38" s="76"/>
      <c r="L38" s="62"/>
      <c r="M38" s="58"/>
      <c r="N38" s="76"/>
    </row>
    <row r="39" spans="1:14" ht="14.25">
      <c r="A39" s="60"/>
      <c r="B39" s="61" t="s">
        <v>3</v>
      </c>
      <c r="C39" s="62">
        <v>23.86</v>
      </c>
      <c r="D39" s="79">
        <v>23.8642564999108</v>
      </c>
      <c r="E39" s="64">
        <f>C39-D39</f>
        <v>-0.004256499910798794</v>
      </c>
      <c r="F39" s="62">
        <v>42.84</v>
      </c>
      <c r="G39" s="65">
        <v>42.842520819593304</v>
      </c>
      <c r="H39" s="64">
        <f>F39-G39</f>
        <v>-0.0025208195933004163</v>
      </c>
      <c r="I39" s="62">
        <v>621</v>
      </c>
      <c r="J39" s="80">
        <v>621</v>
      </c>
      <c r="K39" s="67">
        <f>I39-J39</f>
        <v>0</v>
      </c>
      <c r="L39" s="62">
        <v>628</v>
      </c>
      <c r="M39" s="68">
        <v>628</v>
      </c>
      <c r="N39" s="67">
        <f>L39-M39</f>
        <v>0</v>
      </c>
    </row>
    <row r="40" spans="1:14" ht="14.25">
      <c r="A40" s="60"/>
      <c r="B40" s="61" t="s">
        <v>4</v>
      </c>
      <c r="C40" s="62">
        <v>390.59</v>
      </c>
      <c r="D40" s="63">
        <v>390.5855830678621</v>
      </c>
      <c r="E40" s="64">
        <f>C40-D40</f>
        <v>0.004416932137871754</v>
      </c>
      <c r="F40" s="62">
        <v>483.14</v>
      </c>
      <c r="G40" s="65">
        <v>483.1418783579985</v>
      </c>
      <c r="H40" s="64">
        <f>F40-G40</f>
        <v>-0.0018783579985210963</v>
      </c>
      <c r="I40" s="62">
        <v>154973</v>
      </c>
      <c r="J40" s="66">
        <v>154973</v>
      </c>
      <c r="K40" s="67">
        <f>I40-J40</f>
        <v>0</v>
      </c>
      <c r="L40" s="62">
        <v>146793</v>
      </c>
      <c r="M40" s="68">
        <v>146793</v>
      </c>
      <c r="N40" s="67">
        <f>L40-M40</f>
        <v>0</v>
      </c>
    </row>
    <row r="41" spans="1:14" ht="14.25">
      <c r="A41" s="60"/>
      <c r="B41" s="61" t="s">
        <v>5</v>
      </c>
      <c r="C41" s="62">
        <v>12.04</v>
      </c>
      <c r="D41" s="63">
        <v>12.038073339000007</v>
      </c>
      <c r="E41" s="64">
        <f>C41-D41</f>
        <v>0.001926660999991725</v>
      </c>
      <c r="F41" s="62">
        <v>832.47</v>
      </c>
      <c r="G41" s="65">
        <v>832.4738022829994</v>
      </c>
      <c r="H41" s="64">
        <f>F41-G41</f>
        <v>-0.0038022829993451523</v>
      </c>
      <c r="I41" s="62">
        <v>2</v>
      </c>
      <c r="J41" s="66">
        <v>2</v>
      </c>
      <c r="K41" s="67">
        <f>I41-J41</f>
        <v>0</v>
      </c>
      <c r="L41" s="62">
        <v>32</v>
      </c>
      <c r="M41" s="68">
        <v>32</v>
      </c>
      <c r="N41" s="67">
        <f>L41-M41</f>
        <v>0</v>
      </c>
    </row>
    <row r="42" spans="1:14" ht="14.25">
      <c r="A42" s="60"/>
      <c r="B42" s="61" t="s">
        <v>6</v>
      </c>
      <c r="C42" s="62">
        <v>1038.51</v>
      </c>
      <c r="D42" s="79">
        <v>1085.965668466</v>
      </c>
      <c r="E42" s="64">
        <f>C42-D42</f>
        <v>-47.455668465999906</v>
      </c>
      <c r="F42" s="62">
        <v>65.68</v>
      </c>
      <c r="G42" s="65">
        <v>65.675931052</v>
      </c>
      <c r="H42" s="64">
        <f>F42-G42</f>
        <v>0.004068948000011119</v>
      </c>
      <c r="I42" s="62">
        <v>45</v>
      </c>
      <c r="J42" s="80">
        <v>305</v>
      </c>
      <c r="K42" s="67">
        <f>I42-J42</f>
        <v>-260</v>
      </c>
      <c r="L42" s="62">
        <v>8</v>
      </c>
      <c r="M42" s="68">
        <v>8</v>
      </c>
      <c r="N42" s="67">
        <f>L42-M42</f>
        <v>0</v>
      </c>
    </row>
    <row r="43" spans="1:14" ht="14.25">
      <c r="A43" s="60"/>
      <c r="B43" s="61" t="s">
        <v>25</v>
      </c>
      <c r="C43" s="62">
        <v>47.45</v>
      </c>
      <c r="D43" s="79">
        <v>0</v>
      </c>
      <c r="E43" s="64">
        <f>C43-D43</f>
        <v>47.45</v>
      </c>
      <c r="F43" s="62">
        <v>52.68</v>
      </c>
      <c r="G43" s="65">
        <v>52.6751572716457</v>
      </c>
      <c r="H43" s="64">
        <f>F43-G43</f>
        <v>0.004842728354297776</v>
      </c>
      <c r="I43" s="62">
        <v>260</v>
      </c>
      <c r="J43" s="80">
        <v>0</v>
      </c>
      <c r="K43" s="67">
        <f>I43-J43</f>
        <v>260</v>
      </c>
      <c r="L43" s="62">
        <v>486</v>
      </c>
      <c r="M43" s="68">
        <v>486</v>
      </c>
      <c r="N43" s="67">
        <f>L43-M43</f>
        <v>0</v>
      </c>
    </row>
    <row r="44" spans="1:14" s="55" customFormat="1" ht="15">
      <c r="A44" s="56"/>
      <c r="B44" s="69"/>
      <c r="C44" s="70">
        <f>C39+C40+C41+C42+C43</f>
        <v>1512.45</v>
      </c>
      <c r="D44" s="71">
        <f>D39+D40+D41+D42+D43</f>
        <v>1512.4535813727728</v>
      </c>
      <c r="E44" s="72">
        <f>C44-D44</f>
        <v>-0.0035813727727145306</v>
      </c>
      <c r="F44" s="70">
        <f>F39+F40+F41+F42+F43</f>
        <v>1476.8100000000002</v>
      </c>
      <c r="G44" s="71">
        <f>G39+G40+G41+G42+G43</f>
        <v>1476.8092897842369</v>
      </c>
      <c r="H44" s="72">
        <f>F44-G44</f>
        <v>0.0007102157633198658</v>
      </c>
      <c r="I44" s="70">
        <f>I39+I40+I41+I42+I43</f>
        <v>155901</v>
      </c>
      <c r="J44" s="73">
        <f>J39+J40+J41+J42+J43</f>
        <v>155901</v>
      </c>
      <c r="K44" s="74">
        <f>I44-J44</f>
        <v>0</v>
      </c>
      <c r="L44" s="70">
        <f>L39+L40+L41+L42+L43</f>
        <v>147947</v>
      </c>
      <c r="M44" s="73">
        <f>M39+M40+M41+M42+M43</f>
        <v>147947</v>
      </c>
      <c r="N44" s="74">
        <f>L44-M44</f>
        <v>0</v>
      </c>
    </row>
    <row r="45" spans="1:14" ht="14.25">
      <c r="A45" s="60"/>
      <c r="B45" s="61"/>
      <c r="C45" s="62"/>
      <c r="D45" s="79"/>
      <c r="E45" s="81"/>
      <c r="F45" s="62"/>
      <c r="G45" s="65"/>
      <c r="H45" s="81"/>
      <c r="I45" s="62"/>
      <c r="J45" s="80"/>
      <c r="K45" s="82"/>
      <c r="L45" s="62"/>
      <c r="M45" s="68"/>
      <c r="N45" s="82"/>
    </row>
    <row r="46" spans="1:14" s="55" customFormat="1" ht="15">
      <c r="A46" s="56">
        <v>6</v>
      </c>
      <c r="B46" s="57" t="s">
        <v>18</v>
      </c>
      <c r="C46" s="62"/>
      <c r="D46" s="58"/>
      <c r="E46" s="75"/>
      <c r="F46" s="62"/>
      <c r="G46" s="58"/>
      <c r="H46" s="75"/>
      <c r="I46" s="62"/>
      <c r="J46" s="58"/>
      <c r="K46" s="76"/>
      <c r="L46" s="62"/>
      <c r="M46" s="58"/>
      <c r="N46" s="76"/>
    </row>
    <row r="47" spans="1:14" ht="14.25">
      <c r="A47" s="60"/>
      <c r="B47" s="61" t="s">
        <v>3</v>
      </c>
      <c r="C47" s="62">
        <v>13.81</v>
      </c>
      <c r="D47" s="63">
        <v>13.812173556999996</v>
      </c>
      <c r="E47" s="64">
        <f>C47-D47</f>
        <v>-0.0021735569999954407</v>
      </c>
      <c r="F47" s="62">
        <v>8.95</v>
      </c>
      <c r="G47" s="65">
        <v>8.950453825999999</v>
      </c>
      <c r="H47" s="64">
        <f>F47-G47</f>
        <v>-0.0004538259999993244</v>
      </c>
      <c r="I47" s="62">
        <v>104</v>
      </c>
      <c r="J47" s="66">
        <v>104</v>
      </c>
      <c r="K47" s="67">
        <f>I47-J47</f>
        <v>0</v>
      </c>
      <c r="L47" s="62">
        <v>203</v>
      </c>
      <c r="M47" s="68">
        <v>203</v>
      </c>
      <c r="N47" s="67">
        <f>L47-M47</f>
        <v>0</v>
      </c>
    </row>
    <row r="48" spans="1:14" ht="14.25">
      <c r="A48" s="60"/>
      <c r="B48" s="61" t="s">
        <v>4</v>
      </c>
      <c r="C48" s="62">
        <v>259.36</v>
      </c>
      <c r="D48" s="63">
        <v>259.36089985799555</v>
      </c>
      <c r="E48" s="64">
        <f>C48-D48</f>
        <v>-0.0008998579955346031</v>
      </c>
      <c r="F48" s="62">
        <v>446.71</v>
      </c>
      <c r="G48" s="77">
        <v>446.7149951219937</v>
      </c>
      <c r="H48" s="64">
        <f>F48-G48</f>
        <v>-0.004995121993715657</v>
      </c>
      <c r="I48" s="62">
        <v>44559</v>
      </c>
      <c r="J48" s="66">
        <v>44559</v>
      </c>
      <c r="K48" s="67">
        <f>I48-J48</f>
        <v>0</v>
      </c>
      <c r="L48" s="62">
        <v>60240</v>
      </c>
      <c r="M48" s="78">
        <v>60240</v>
      </c>
      <c r="N48" s="67">
        <f>L48-M48</f>
        <v>0</v>
      </c>
    </row>
    <row r="49" spans="1:14" ht="14.25" customHeight="1">
      <c r="A49" s="60"/>
      <c r="B49" s="61" t="s">
        <v>5</v>
      </c>
      <c r="C49" s="62">
        <v>236.44</v>
      </c>
      <c r="D49" s="79">
        <v>236.69140735000002</v>
      </c>
      <c r="E49" s="64">
        <f>C49-D49</f>
        <v>-0.25140735000002223</v>
      </c>
      <c r="F49" s="62">
        <v>242.16</v>
      </c>
      <c r="G49" s="83">
        <v>242.16045490889832</v>
      </c>
      <c r="H49" s="64">
        <f>F49-G49</f>
        <v>-0.0004549088983196725</v>
      </c>
      <c r="I49" s="62">
        <v>0</v>
      </c>
      <c r="J49" s="80">
        <v>16</v>
      </c>
      <c r="K49" s="67">
        <f>I49-J49</f>
        <v>-16</v>
      </c>
      <c r="L49" s="62">
        <v>7</v>
      </c>
      <c r="M49" s="84">
        <v>7</v>
      </c>
      <c r="N49" s="67">
        <f>L49-M49</f>
        <v>0</v>
      </c>
    </row>
    <row r="50" spans="1:14" ht="14.25">
      <c r="A50" s="60"/>
      <c r="B50" s="61" t="s">
        <v>6</v>
      </c>
      <c r="C50" s="62">
        <v>2.06</v>
      </c>
      <c r="D50" s="79">
        <v>2.0641899390000003</v>
      </c>
      <c r="E50" s="64">
        <f>C50-D50</f>
        <v>-0.004189939000000198</v>
      </c>
      <c r="F50" s="62">
        <v>2.8</v>
      </c>
      <c r="G50" s="65">
        <v>2.800920652254238</v>
      </c>
      <c r="H50" s="64">
        <f>F50-G50</f>
        <v>-0.0009206522542379858</v>
      </c>
      <c r="I50" s="62">
        <v>0</v>
      </c>
      <c r="J50" s="80">
        <v>0</v>
      </c>
      <c r="K50" s="67">
        <f>I50-J50</f>
        <v>0</v>
      </c>
      <c r="L50" s="62">
        <v>3</v>
      </c>
      <c r="M50" s="68">
        <v>3</v>
      </c>
      <c r="N50" s="67">
        <f>L50-M50</f>
        <v>0</v>
      </c>
    </row>
    <row r="51" spans="1:14" ht="14.25">
      <c r="A51" s="60"/>
      <c r="B51" s="61" t="s">
        <v>25</v>
      </c>
      <c r="C51" s="62">
        <v>0.27</v>
      </c>
      <c r="D51" s="79">
        <v>0</v>
      </c>
      <c r="E51" s="64">
        <f>C51-D51</f>
        <v>0.27</v>
      </c>
      <c r="F51" s="62">
        <v>37.23</v>
      </c>
      <c r="G51" s="65">
        <v>37.231922632</v>
      </c>
      <c r="H51" s="64">
        <f>F51-G51</f>
        <v>-0.0019226320000029773</v>
      </c>
      <c r="I51" s="62">
        <v>16</v>
      </c>
      <c r="J51" s="80">
        <v>0</v>
      </c>
      <c r="K51" s="67">
        <f>I51-J51</f>
        <v>16</v>
      </c>
      <c r="L51" s="62">
        <v>9</v>
      </c>
      <c r="M51" s="68">
        <v>9</v>
      </c>
      <c r="N51" s="67">
        <f>L51-M51</f>
        <v>0</v>
      </c>
    </row>
    <row r="52" spans="1:14" s="55" customFormat="1" ht="15">
      <c r="A52" s="56"/>
      <c r="B52" s="69"/>
      <c r="C52" s="70">
        <f>C47+C48+C49+C50+C51</f>
        <v>511.94</v>
      </c>
      <c r="D52" s="71">
        <f>D47+D48+D49+D50+D51</f>
        <v>511.9286707039956</v>
      </c>
      <c r="E52" s="72">
        <f>C52-D52</f>
        <v>0.01132929600441912</v>
      </c>
      <c r="F52" s="70">
        <f>F47+F48+F49+F50+F51</f>
        <v>737.8499999999999</v>
      </c>
      <c r="G52" s="71">
        <f>G47+G48+G49+G50+G51</f>
        <v>737.8587471411462</v>
      </c>
      <c r="H52" s="72">
        <f>F52-G52</f>
        <v>-0.008747141146272952</v>
      </c>
      <c r="I52" s="70">
        <f>I47+I48+I49+I50+I51</f>
        <v>44679</v>
      </c>
      <c r="J52" s="73">
        <f>J47+J48+J49+J50+J51</f>
        <v>44679</v>
      </c>
      <c r="K52" s="74">
        <f>I52-J52</f>
        <v>0</v>
      </c>
      <c r="L52" s="70">
        <f>L47+L48+L49+L50+L51</f>
        <v>60462</v>
      </c>
      <c r="M52" s="73">
        <f>M47+M48+M49+M50+M51</f>
        <v>60462</v>
      </c>
      <c r="N52" s="74">
        <f>L52-M52</f>
        <v>0</v>
      </c>
    </row>
    <row r="53" spans="1:14" ht="14.25">
      <c r="A53" s="60"/>
      <c r="B53" s="61"/>
      <c r="C53" s="62"/>
      <c r="D53" s="79"/>
      <c r="E53" s="81"/>
      <c r="F53" s="62"/>
      <c r="G53" s="65"/>
      <c r="H53" s="81"/>
      <c r="I53" s="62"/>
      <c r="J53" s="80"/>
      <c r="K53" s="82"/>
      <c r="L53" s="62"/>
      <c r="M53" s="68"/>
      <c r="N53" s="82"/>
    </row>
    <row r="54" spans="1:14" s="55" customFormat="1" ht="15">
      <c r="A54" s="56">
        <v>7</v>
      </c>
      <c r="B54" s="57" t="s">
        <v>33</v>
      </c>
      <c r="C54" s="62"/>
      <c r="D54" s="58"/>
      <c r="E54" s="75"/>
      <c r="F54" s="62"/>
      <c r="G54" s="58"/>
      <c r="H54" s="75"/>
      <c r="I54" s="62"/>
      <c r="J54" s="58"/>
      <c r="K54" s="76"/>
      <c r="L54" s="62"/>
      <c r="M54" s="58"/>
      <c r="N54" s="76"/>
    </row>
    <row r="55" spans="1:14" ht="14.25">
      <c r="A55" s="60"/>
      <c r="B55" s="61" t="s">
        <v>3</v>
      </c>
      <c r="C55" s="62">
        <v>22.05</v>
      </c>
      <c r="D55" s="79">
        <v>22.052132099999998</v>
      </c>
      <c r="E55" s="64">
        <f>C55-D55</f>
        <v>-0.0021320999999971946</v>
      </c>
      <c r="F55" s="62">
        <v>21.99</v>
      </c>
      <c r="G55" s="83">
        <v>21.994518399999997</v>
      </c>
      <c r="H55" s="64">
        <f>F55-G55</f>
        <v>-0.004518399999998479</v>
      </c>
      <c r="I55" s="62">
        <v>2094</v>
      </c>
      <c r="J55" s="80">
        <v>2094</v>
      </c>
      <c r="K55" s="67">
        <f>I55-J55</f>
        <v>0</v>
      </c>
      <c r="L55" s="62">
        <v>4684</v>
      </c>
      <c r="M55" s="84">
        <v>4684</v>
      </c>
      <c r="N55" s="67">
        <f>L55-M55</f>
        <v>0</v>
      </c>
    </row>
    <row r="56" spans="1:14" ht="14.25">
      <c r="A56" s="60"/>
      <c r="B56" s="61" t="s">
        <v>4</v>
      </c>
      <c r="C56" s="62">
        <v>93.67</v>
      </c>
      <c r="D56" s="79">
        <v>93.670940287</v>
      </c>
      <c r="E56" s="64">
        <f>C56-D56</f>
        <v>-0.000940286999991713</v>
      </c>
      <c r="F56" s="62">
        <v>172.71</v>
      </c>
      <c r="G56" s="83">
        <v>172.71187394100002</v>
      </c>
      <c r="H56" s="64">
        <f>F56-G56</f>
        <v>-0.0018739410000137013</v>
      </c>
      <c r="I56" s="62">
        <v>34099</v>
      </c>
      <c r="J56" s="80">
        <v>34099</v>
      </c>
      <c r="K56" s="67">
        <f>I56-J56</f>
        <v>0</v>
      </c>
      <c r="L56" s="62">
        <v>46850</v>
      </c>
      <c r="M56" s="84">
        <v>46850</v>
      </c>
      <c r="N56" s="67">
        <f>L56-M56</f>
        <v>0</v>
      </c>
    </row>
    <row r="57" spans="1:14" ht="14.25">
      <c r="A57" s="60"/>
      <c r="B57" s="61" t="s">
        <v>5</v>
      </c>
      <c r="C57" s="62">
        <v>311.15</v>
      </c>
      <c r="D57" s="85">
        <v>387.0146652718169</v>
      </c>
      <c r="E57" s="64">
        <f>C57-D57</f>
        <v>-75.86466527181693</v>
      </c>
      <c r="F57" s="62">
        <v>508.39</v>
      </c>
      <c r="G57" s="83">
        <v>508.392848230189</v>
      </c>
      <c r="H57" s="64">
        <f>F57-G57</f>
        <v>-0.0028482301889880546</v>
      </c>
      <c r="I57" s="62">
        <v>12</v>
      </c>
      <c r="J57" s="86">
        <v>320</v>
      </c>
      <c r="K57" s="67">
        <f>I57-J57</f>
        <v>-308</v>
      </c>
      <c r="L57" s="62">
        <v>14</v>
      </c>
      <c r="M57" s="84">
        <v>14</v>
      </c>
      <c r="N57" s="67">
        <f>L57-M57</f>
        <v>0</v>
      </c>
    </row>
    <row r="58" spans="1:14" ht="14.25">
      <c r="A58" s="60"/>
      <c r="B58" s="61" t="s">
        <v>6</v>
      </c>
      <c r="C58" s="62">
        <v>0</v>
      </c>
      <c r="D58" s="63">
        <v>0</v>
      </c>
      <c r="E58" s="64">
        <f>C58-D58</f>
        <v>0</v>
      </c>
      <c r="F58" s="62">
        <v>0</v>
      </c>
      <c r="G58" s="77">
        <v>0</v>
      </c>
      <c r="H58" s="64">
        <f>F58-G58</f>
        <v>0</v>
      </c>
      <c r="I58" s="62">
        <v>0</v>
      </c>
      <c r="J58" s="66">
        <v>0</v>
      </c>
      <c r="K58" s="67">
        <f>I58-J58</f>
        <v>0</v>
      </c>
      <c r="L58" s="62">
        <v>0</v>
      </c>
      <c r="M58" s="78">
        <v>0</v>
      </c>
      <c r="N58" s="67">
        <f>L58-M58</f>
        <v>0</v>
      </c>
    </row>
    <row r="59" spans="1:14" ht="14.25">
      <c r="A59" s="60"/>
      <c r="B59" s="61" t="s">
        <v>25</v>
      </c>
      <c r="C59" s="62">
        <v>75.87</v>
      </c>
      <c r="D59" s="63">
        <v>0</v>
      </c>
      <c r="E59" s="64">
        <f>C59-D59</f>
        <v>75.87</v>
      </c>
      <c r="F59" s="62">
        <v>164.57</v>
      </c>
      <c r="G59" s="65">
        <v>164.57301198342503</v>
      </c>
      <c r="H59" s="64">
        <f>F59-G59</f>
        <v>-0.0030119834250399435</v>
      </c>
      <c r="I59" s="62">
        <v>308</v>
      </c>
      <c r="J59" s="66">
        <v>0</v>
      </c>
      <c r="K59" s="67">
        <f>I59-J59</f>
        <v>308</v>
      </c>
      <c r="L59" s="62">
        <v>766</v>
      </c>
      <c r="M59" s="68">
        <v>766</v>
      </c>
      <c r="N59" s="67">
        <f>L59-M59</f>
        <v>0</v>
      </c>
    </row>
    <row r="60" spans="1:14" s="55" customFormat="1" ht="15">
      <c r="A60" s="56"/>
      <c r="B60" s="69"/>
      <c r="C60" s="70">
        <f>C55+C56+C57+C58+C59</f>
        <v>502.74</v>
      </c>
      <c r="D60" s="71">
        <f>D55+D56+D57+D58+D59</f>
        <v>502.7377376588169</v>
      </c>
      <c r="E60" s="72">
        <f>C60-D60</f>
        <v>0.0022623411830977602</v>
      </c>
      <c r="F60" s="70">
        <f>F55+F56+F57+F58+F59</f>
        <v>867.6600000000001</v>
      </c>
      <c r="G60" s="71">
        <f>G55+G56+G57+G58+G59</f>
        <v>867.672252554614</v>
      </c>
      <c r="H60" s="72">
        <f>F60-G60</f>
        <v>-0.01225255461395136</v>
      </c>
      <c r="I60" s="70">
        <f>I55+I56+I57+I58+I59</f>
        <v>36513</v>
      </c>
      <c r="J60" s="73">
        <f>J55+J56+J57+J58+J59</f>
        <v>36513</v>
      </c>
      <c r="K60" s="74">
        <f>I60-J60</f>
        <v>0</v>
      </c>
      <c r="L60" s="70">
        <f>L55+L56+L57+L58+L59</f>
        <v>52314</v>
      </c>
      <c r="M60" s="73">
        <f>M55+M56+M57+M58+M59</f>
        <v>52314</v>
      </c>
      <c r="N60" s="74">
        <f>L60-M60</f>
        <v>0</v>
      </c>
    </row>
    <row r="61" spans="1:14" ht="14.25">
      <c r="A61" s="60"/>
      <c r="B61" s="61"/>
      <c r="C61" s="62"/>
      <c r="D61" s="63"/>
      <c r="E61" s="64"/>
      <c r="F61" s="62"/>
      <c r="G61" s="65"/>
      <c r="H61" s="64"/>
      <c r="I61" s="62"/>
      <c r="J61" s="66"/>
      <c r="K61" s="67"/>
      <c r="L61" s="62"/>
      <c r="M61" s="68"/>
      <c r="N61" s="67"/>
    </row>
    <row r="62" spans="1:14" s="55" customFormat="1" ht="15">
      <c r="A62" s="56">
        <v>8</v>
      </c>
      <c r="B62" s="57" t="s">
        <v>34</v>
      </c>
      <c r="C62" s="62"/>
      <c r="D62" s="58"/>
      <c r="E62" s="75"/>
      <c r="F62" s="62"/>
      <c r="G62" s="58"/>
      <c r="H62" s="75"/>
      <c r="I62" s="62"/>
      <c r="J62" s="58"/>
      <c r="K62" s="76"/>
      <c r="L62" s="62"/>
      <c r="M62" s="58"/>
      <c r="N62" s="76"/>
    </row>
    <row r="63" spans="1:14" ht="14.25">
      <c r="A63" s="60"/>
      <c r="B63" s="61" t="s">
        <v>3</v>
      </c>
      <c r="C63" s="62">
        <v>7.52</v>
      </c>
      <c r="D63" s="87">
        <v>7.518472721000002</v>
      </c>
      <c r="E63" s="64">
        <f>C63-D63</f>
        <v>0.0015272789999976055</v>
      </c>
      <c r="F63" s="62">
        <v>9.09</v>
      </c>
      <c r="G63" s="65">
        <v>9.091745244000002</v>
      </c>
      <c r="H63" s="64">
        <f>F63-G63</f>
        <v>-0.0017452440000020886</v>
      </c>
      <c r="I63" s="62">
        <v>233</v>
      </c>
      <c r="J63" s="88">
        <v>233</v>
      </c>
      <c r="K63" s="67">
        <f>I63-J63</f>
        <v>0</v>
      </c>
      <c r="L63" s="62">
        <v>711</v>
      </c>
      <c r="M63" s="68">
        <v>711</v>
      </c>
      <c r="N63" s="67">
        <f>L63-M63</f>
        <v>0</v>
      </c>
    </row>
    <row r="64" spans="1:14" ht="14.25">
      <c r="A64" s="60"/>
      <c r="B64" s="61" t="s">
        <v>4</v>
      </c>
      <c r="C64" s="62">
        <v>65.78</v>
      </c>
      <c r="D64" s="87">
        <v>65.78474303500067</v>
      </c>
      <c r="E64" s="64">
        <f>C64-D64</f>
        <v>-0.00474303500067208</v>
      </c>
      <c r="F64" s="62">
        <v>94.31</v>
      </c>
      <c r="G64" s="83">
        <v>94.31001357599976</v>
      </c>
      <c r="H64" s="64">
        <f>F64-G64</f>
        <v>-1.3575999759041224E-05</v>
      </c>
      <c r="I64" s="62">
        <v>19158</v>
      </c>
      <c r="J64" s="88">
        <v>19158</v>
      </c>
      <c r="K64" s="67">
        <f>I64-J64</f>
        <v>0</v>
      </c>
      <c r="L64" s="62">
        <v>26795</v>
      </c>
      <c r="M64" s="84">
        <v>26795</v>
      </c>
      <c r="N64" s="67">
        <f>L64-M64</f>
        <v>0</v>
      </c>
    </row>
    <row r="65" spans="1:14" ht="14.25">
      <c r="A65" s="60"/>
      <c r="B65" s="61" t="s">
        <v>5</v>
      </c>
      <c r="C65" s="62">
        <v>10.48</v>
      </c>
      <c r="D65" s="87">
        <v>10.475672536999998</v>
      </c>
      <c r="E65" s="64">
        <f>C65-D65</f>
        <v>0.004327463000002751</v>
      </c>
      <c r="F65" s="62">
        <v>18.67</v>
      </c>
      <c r="G65" s="83">
        <v>18.667444265</v>
      </c>
      <c r="H65" s="64">
        <f>F65-G65</f>
        <v>0.002555735000001391</v>
      </c>
      <c r="I65" s="62">
        <v>0</v>
      </c>
      <c r="J65" s="88">
        <v>0</v>
      </c>
      <c r="K65" s="67">
        <f>I65-J65</f>
        <v>0</v>
      </c>
      <c r="L65" s="62">
        <v>0</v>
      </c>
      <c r="M65" s="84">
        <v>0</v>
      </c>
      <c r="N65" s="67">
        <f>L65-M65</f>
        <v>0</v>
      </c>
    </row>
    <row r="66" spans="1:14" ht="14.25">
      <c r="A66" s="60"/>
      <c r="B66" s="61" t="s">
        <v>6</v>
      </c>
      <c r="C66" s="62">
        <v>0.98</v>
      </c>
      <c r="D66" s="63">
        <v>20.45227277699454</v>
      </c>
      <c r="E66" s="64">
        <f>C66-D66</f>
        <v>-19.47227277699454</v>
      </c>
      <c r="F66" s="62">
        <v>9.68</v>
      </c>
      <c r="G66" s="83">
        <v>9.6828967</v>
      </c>
      <c r="H66" s="64">
        <f>F66-G66</f>
        <v>-0.0028967000000008625</v>
      </c>
      <c r="I66" s="62">
        <v>3</v>
      </c>
      <c r="J66" s="66">
        <v>63</v>
      </c>
      <c r="K66" s="67">
        <f>I66-J66</f>
        <v>-60</v>
      </c>
      <c r="L66" s="62">
        <v>9</v>
      </c>
      <c r="M66" s="84">
        <v>9</v>
      </c>
      <c r="N66" s="67">
        <f>L66-M66</f>
        <v>0</v>
      </c>
    </row>
    <row r="67" spans="1:14" ht="14.25">
      <c r="A67" s="60"/>
      <c r="B67" s="61" t="s">
        <v>25</v>
      </c>
      <c r="C67" s="62">
        <v>19.47</v>
      </c>
      <c r="D67" s="63">
        <v>0</v>
      </c>
      <c r="E67" s="64">
        <f>C67-D67</f>
        <v>19.47</v>
      </c>
      <c r="F67" s="62">
        <v>12.94</v>
      </c>
      <c r="G67" s="83">
        <v>12.936288601479458</v>
      </c>
      <c r="H67" s="64">
        <f>F67-G67</f>
        <v>0.0037113985205419198</v>
      </c>
      <c r="I67" s="62">
        <v>60</v>
      </c>
      <c r="J67" s="66">
        <v>0</v>
      </c>
      <c r="K67" s="67">
        <f>I67-J67</f>
        <v>60</v>
      </c>
      <c r="L67" s="62">
        <v>36</v>
      </c>
      <c r="M67" s="84">
        <v>36</v>
      </c>
      <c r="N67" s="67">
        <f>L67-M67</f>
        <v>0</v>
      </c>
    </row>
    <row r="68" spans="1:14" s="55" customFormat="1" ht="15">
      <c r="A68" s="56"/>
      <c r="B68" s="69"/>
      <c r="C68" s="70">
        <f>C63+C64+C65+C66+C67</f>
        <v>104.23</v>
      </c>
      <c r="D68" s="71">
        <f>D63+D64+D65+D66+D67</f>
        <v>104.23116106999521</v>
      </c>
      <c r="E68" s="72">
        <f>C68-D68</f>
        <v>-0.0011610699952058212</v>
      </c>
      <c r="F68" s="70">
        <f>F63+F64+F65+F66+F67</f>
        <v>144.69</v>
      </c>
      <c r="G68" s="71">
        <f>G63+G64+G65+G66+G67</f>
        <v>144.6883883864792</v>
      </c>
      <c r="H68" s="72">
        <f>F68-G68</f>
        <v>0.0016116135207937532</v>
      </c>
      <c r="I68" s="70">
        <f>I63+I64+I65+I66+I67</f>
        <v>19454</v>
      </c>
      <c r="J68" s="73">
        <f>J63+J64+J65+J66+J67</f>
        <v>19454</v>
      </c>
      <c r="K68" s="74">
        <f>I68-J68</f>
        <v>0</v>
      </c>
      <c r="L68" s="70">
        <f>L63+L64+L65+L66+L67</f>
        <v>27551</v>
      </c>
      <c r="M68" s="73">
        <f>M63+M64+M65+M66+M67</f>
        <v>27551</v>
      </c>
      <c r="N68" s="74">
        <f>L68-M68</f>
        <v>0</v>
      </c>
    </row>
    <row r="69" spans="1:14" ht="14.25">
      <c r="A69" s="60"/>
      <c r="B69" s="61"/>
      <c r="C69" s="62"/>
      <c r="D69" s="63"/>
      <c r="E69" s="64"/>
      <c r="F69" s="62"/>
      <c r="G69" s="83"/>
      <c r="H69" s="64"/>
      <c r="I69" s="62"/>
      <c r="J69" s="66"/>
      <c r="K69" s="67"/>
      <c r="L69" s="62"/>
      <c r="M69" s="84"/>
      <c r="N69" s="67"/>
    </row>
    <row r="70" spans="1:14" s="89" customFormat="1" ht="15">
      <c r="A70" s="56">
        <v>9</v>
      </c>
      <c r="B70" s="57" t="s">
        <v>20</v>
      </c>
      <c r="C70" s="62"/>
      <c r="D70" s="58"/>
      <c r="E70" s="75"/>
      <c r="F70" s="62"/>
      <c r="G70" s="58"/>
      <c r="H70" s="75"/>
      <c r="I70" s="62"/>
      <c r="J70" s="58"/>
      <c r="K70" s="76"/>
      <c r="L70" s="62"/>
      <c r="M70" s="58"/>
      <c r="N70" s="76"/>
    </row>
    <row r="71" spans="1:14" s="92" customFormat="1" ht="14.25">
      <c r="A71" s="60"/>
      <c r="B71" s="61" t="s">
        <v>3</v>
      </c>
      <c r="C71" s="62">
        <v>206.98</v>
      </c>
      <c r="D71" s="90">
        <v>206.97788038000002</v>
      </c>
      <c r="E71" s="64">
        <f>C71-D71</f>
        <v>0.0021196199999735654</v>
      </c>
      <c r="F71" s="62">
        <v>19.08</v>
      </c>
      <c r="G71" s="83">
        <v>19.077341993999998</v>
      </c>
      <c r="H71" s="64">
        <f>F71-G71</f>
        <v>0.0026580060000007677</v>
      </c>
      <c r="I71" s="62">
        <v>285</v>
      </c>
      <c r="J71" s="91">
        <v>285</v>
      </c>
      <c r="K71" s="67">
        <f>I71-J71</f>
        <v>0</v>
      </c>
      <c r="L71" s="62">
        <v>292</v>
      </c>
      <c r="M71" s="84">
        <v>292</v>
      </c>
      <c r="N71" s="67">
        <f>L71-M71</f>
        <v>0</v>
      </c>
    </row>
    <row r="72" spans="1:14" s="92" customFormat="1" ht="14.25">
      <c r="A72" s="60"/>
      <c r="B72" s="61" t="s">
        <v>4</v>
      </c>
      <c r="C72" s="62">
        <v>324.88</v>
      </c>
      <c r="D72" s="90">
        <v>324.881555829</v>
      </c>
      <c r="E72" s="64">
        <f>C72-D72</f>
        <v>-0.0015558289999830777</v>
      </c>
      <c r="F72" s="62">
        <v>319.63</v>
      </c>
      <c r="G72" s="83">
        <v>319.625366858</v>
      </c>
      <c r="H72" s="64">
        <f>F72-G72</f>
        <v>0.004633141999988766</v>
      </c>
      <c r="I72" s="62">
        <v>104069</v>
      </c>
      <c r="J72" s="91">
        <v>104069</v>
      </c>
      <c r="K72" s="67">
        <f>I72-J72</f>
        <v>0</v>
      </c>
      <c r="L72" s="62">
        <v>111867</v>
      </c>
      <c r="M72" s="84">
        <v>111867</v>
      </c>
      <c r="N72" s="67">
        <f>L72-M72</f>
        <v>0</v>
      </c>
    </row>
    <row r="73" spans="1:14" s="92" customFormat="1" ht="14.25">
      <c r="A73" s="60"/>
      <c r="B73" s="61" t="s">
        <v>5</v>
      </c>
      <c r="C73" s="62">
        <v>0</v>
      </c>
      <c r="D73" s="90">
        <v>0</v>
      </c>
      <c r="E73" s="64">
        <f>C73-D73</f>
        <v>0</v>
      </c>
      <c r="F73" s="62">
        <v>0.25</v>
      </c>
      <c r="G73" s="65">
        <v>0.24548562999999998</v>
      </c>
      <c r="H73" s="64">
        <f>F73-G73</f>
        <v>0.0045143700000000175</v>
      </c>
      <c r="I73" s="62">
        <v>0</v>
      </c>
      <c r="J73" s="91">
        <v>0</v>
      </c>
      <c r="K73" s="67">
        <f>I73-J73</f>
        <v>0</v>
      </c>
      <c r="L73" s="62">
        <v>0</v>
      </c>
      <c r="M73" s="68">
        <v>0</v>
      </c>
      <c r="N73" s="67">
        <f>L73-M73</f>
        <v>0</v>
      </c>
    </row>
    <row r="74" spans="1:14" s="92" customFormat="1" ht="14.25">
      <c r="A74" s="60"/>
      <c r="B74" s="61" t="s">
        <v>6</v>
      </c>
      <c r="C74" s="62">
        <v>17.07</v>
      </c>
      <c r="D74" s="90">
        <v>31.029780949587433</v>
      </c>
      <c r="E74" s="64">
        <f>C74-D74</f>
        <v>-13.959780949587433</v>
      </c>
      <c r="F74" s="62">
        <v>44.92</v>
      </c>
      <c r="G74" s="93">
        <v>44.9245895023453</v>
      </c>
      <c r="H74" s="64">
        <f>F74-G74</f>
        <v>-0.004589502345297092</v>
      </c>
      <c r="I74" s="62">
        <v>154</v>
      </c>
      <c r="J74" s="91">
        <v>154</v>
      </c>
      <c r="K74" s="67">
        <f>I74-J74</f>
        <v>0</v>
      </c>
      <c r="L74" s="62">
        <v>144</v>
      </c>
      <c r="M74" s="94">
        <v>144</v>
      </c>
      <c r="N74" s="67">
        <f>L74-M74</f>
        <v>0</v>
      </c>
    </row>
    <row r="75" spans="1:14" s="92" customFormat="1" ht="14.25">
      <c r="A75" s="60"/>
      <c r="B75" s="61" t="s">
        <v>25</v>
      </c>
      <c r="C75" s="62">
        <v>13.96</v>
      </c>
      <c r="D75" s="90">
        <v>0</v>
      </c>
      <c r="E75" s="64">
        <f>C75-D75</f>
        <v>13.96</v>
      </c>
      <c r="F75" s="62">
        <v>17.84</v>
      </c>
      <c r="G75" s="65">
        <v>17.843249590678486</v>
      </c>
      <c r="H75" s="64">
        <f>F75-G75</f>
        <v>-0.0032495906784859585</v>
      </c>
      <c r="I75" s="62">
        <v>0</v>
      </c>
      <c r="J75" s="91">
        <v>0</v>
      </c>
      <c r="K75" s="67">
        <f>I75-J75</f>
        <v>0</v>
      </c>
      <c r="L75" s="62">
        <v>0</v>
      </c>
      <c r="M75" s="68">
        <v>0</v>
      </c>
      <c r="N75" s="67">
        <f>L75-M75</f>
        <v>0</v>
      </c>
    </row>
    <row r="76" spans="1:14" s="89" customFormat="1" ht="15">
      <c r="A76" s="56"/>
      <c r="B76" s="69"/>
      <c r="C76" s="70">
        <f>C71+C72+C73+C74+C75</f>
        <v>562.8900000000001</v>
      </c>
      <c r="D76" s="71">
        <f>D71+D72+D73+D74+D75</f>
        <v>562.8892171585875</v>
      </c>
      <c r="E76" s="72">
        <f>C76-D76</f>
        <v>0.0007828414126151984</v>
      </c>
      <c r="F76" s="70">
        <f>F71+F72+F73+F74+F75</f>
        <v>401.71999999999997</v>
      </c>
      <c r="G76" s="71">
        <f>G71+G72+G73+G74+G75</f>
        <v>401.71603357502386</v>
      </c>
      <c r="H76" s="72">
        <f>F76-G76</f>
        <v>0.003966424976113103</v>
      </c>
      <c r="I76" s="70">
        <f>I71+I72+I73+I74+I75</f>
        <v>104508</v>
      </c>
      <c r="J76" s="73">
        <f>J71+J72+J73+J74+J75</f>
        <v>104508</v>
      </c>
      <c r="K76" s="74">
        <f>I76-J76</f>
        <v>0</v>
      </c>
      <c r="L76" s="70">
        <f>L71+L72+L73+L74+L75</f>
        <v>112303</v>
      </c>
      <c r="M76" s="73">
        <f>M71+M72+M73+M74+M75</f>
        <v>112303</v>
      </c>
      <c r="N76" s="74">
        <f>L76-M76</f>
        <v>0</v>
      </c>
    </row>
    <row r="77" spans="1:14" s="92" customFormat="1" ht="14.25">
      <c r="A77" s="60"/>
      <c r="B77" s="61"/>
      <c r="C77" s="62"/>
      <c r="D77" s="90"/>
      <c r="E77" s="95"/>
      <c r="F77" s="62"/>
      <c r="G77" s="65"/>
      <c r="H77" s="95"/>
      <c r="I77" s="62"/>
      <c r="J77" s="91"/>
      <c r="K77" s="96"/>
      <c r="L77" s="62"/>
      <c r="M77" s="68"/>
      <c r="N77" s="96"/>
    </row>
    <row r="78" spans="1:14" s="99" customFormat="1" ht="15">
      <c r="A78" s="97">
        <v>10</v>
      </c>
      <c r="B78" s="98" t="s">
        <v>17</v>
      </c>
      <c r="C78" s="62"/>
      <c r="D78" s="58"/>
      <c r="E78" s="75"/>
      <c r="F78" s="62"/>
      <c r="G78" s="58"/>
      <c r="H78" s="75"/>
      <c r="I78" s="62"/>
      <c r="J78" s="58"/>
      <c r="K78" s="76"/>
      <c r="L78" s="62"/>
      <c r="M78" s="58"/>
      <c r="N78" s="76"/>
    </row>
    <row r="79" spans="1:14" ht="14.25">
      <c r="A79" s="60"/>
      <c r="B79" s="61" t="s">
        <v>3</v>
      </c>
      <c r="C79" s="62">
        <v>4.77</v>
      </c>
      <c r="D79" s="63">
        <v>4.773389542</v>
      </c>
      <c r="E79" s="64">
        <f>C79-D79</f>
        <v>-0.003389542000000745</v>
      </c>
      <c r="F79" s="62">
        <v>4.78</v>
      </c>
      <c r="G79" s="65">
        <v>4.780954464000001</v>
      </c>
      <c r="H79" s="64">
        <f>F79-G79</f>
        <v>-0.0009544640000003213</v>
      </c>
      <c r="I79" s="62">
        <v>912</v>
      </c>
      <c r="J79" s="66">
        <v>912</v>
      </c>
      <c r="K79" s="67">
        <f>I79-J79</f>
        <v>0</v>
      </c>
      <c r="L79" s="62">
        <v>611</v>
      </c>
      <c r="M79" s="68">
        <v>611</v>
      </c>
      <c r="N79" s="67">
        <f>L79-M79</f>
        <v>0</v>
      </c>
    </row>
    <row r="80" spans="1:14" ht="14.25">
      <c r="A80" s="60"/>
      <c r="B80" s="61" t="s">
        <v>4</v>
      </c>
      <c r="C80" s="62">
        <v>70.06</v>
      </c>
      <c r="D80" s="63">
        <v>70.061342417</v>
      </c>
      <c r="E80" s="64">
        <f>C80-D80</f>
        <v>-0.0013424170000035929</v>
      </c>
      <c r="F80" s="62">
        <v>121.12</v>
      </c>
      <c r="G80" s="77">
        <v>121.12481629899997</v>
      </c>
      <c r="H80" s="64">
        <f>F80-G80</f>
        <v>-0.004816298999969604</v>
      </c>
      <c r="I80" s="62">
        <v>19987</v>
      </c>
      <c r="J80" s="66">
        <v>19987</v>
      </c>
      <c r="K80" s="67">
        <f>I80-J80</f>
        <v>0</v>
      </c>
      <c r="L80" s="62">
        <v>42313</v>
      </c>
      <c r="M80" s="78">
        <v>42313</v>
      </c>
      <c r="N80" s="67">
        <f>L80-M80</f>
        <v>0</v>
      </c>
    </row>
    <row r="81" spans="1:14" ht="14.25">
      <c r="A81" s="60"/>
      <c r="B81" s="61" t="s">
        <v>5</v>
      </c>
      <c r="C81" s="62">
        <v>12.41</v>
      </c>
      <c r="D81" s="63">
        <v>12.408772627463257</v>
      </c>
      <c r="E81" s="64">
        <f>C81-D81</f>
        <v>0.0012273725367428767</v>
      </c>
      <c r="F81" s="62">
        <v>29.59</v>
      </c>
      <c r="G81" s="65">
        <v>29.586573885000004</v>
      </c>
      <c r="H81" s="64">
        <f>F81-G81</f>
        <v>0.0034261149999963436</v>
      </c>
      <c r="I81" s="62">
        <v>4</v>
      </c>
      <c r="J81" s="66">
        <v>4</v>
      </c>
      <c r="K81" s="67">
        <f>I81-J81</f>
        <v>0</v>
      </c>
      <c r="L81" s="62">
        <v>12</v>
      </c>
      <c r="M81" s="68">
        <v>12</v>
      </c>
      <c r="N81" s="67">
        <f>L81-M81</f>
        <v>0</v>
      </c>
    </row>
    <row r="82" spans="1:14" ht="14.25">
      <c r="A82" s="60"/>
      <c r="B82" s="61" t="s">
        <v>6</v>
      </c>
      <c r="C82" s="62">
        <v>0</v>
      </c>
      <c r="D82" s="63">
        <v>119.25290899999999</v>
      </c>
      <c r="E82" s="64">
        <f>C82-D82</f>
        <v>-119.25290899999999</v>
      </c>
      <c r="F82" s="62">
        <v>0</v>
      </c>
      <c r="G82" s="65">
        <v>0</v>
      </c>
      <c r="H82" s="64">
        <f>F82-G82</f>
        <v>0</v>
      </c>
      <c r="I82" s="62">
        <v>0</v>
      </c>
      <c r="J82" s="66">
        <v>53</v>
      </c>
      <c r="K82" s="67">
        <f>I82-J82</f>
        <v>-53</v>
      </c>
      <c r="L82" s="62">
        <v>0</v>
      </c>
      <c r="M82" s="68">
        <v>0</v>
      </c>
      <c r="N82" s="67">
        <f>L82-M82</f>
        <v>0</v>
      </c>
    </row>
    <row r="83" spans="1:14" ht="14.25">
      <c r="A83" s="60"/>
      <c r="B83" s="61" t="s">
        <v>25</v>
      </c>
      <c r="C83" s="62">
        <v>119.25</v>
      </c>
      <c r="D83" s="63">
        <v>0</v>
      </c>
      <c r="E83" s="64">
        <f>C83-D83</f>
        <v>119.25</v>
      </c>
      <c r="F83" s="62">
        <v>154.76</v>
      </c>
      <c r="G83" s="65">
        <v>154.75764679399998</v>
      </c>
      <c r="H83" s="64">
        <f>F83-G83</f>
        <v>0.0023532060000093225</v>
      </c>
      <c r="I83" s="62">
        <v>53</v>
      </c>
      <c r="J83" s="66">
        <v>0</v>
      </c>
      <c r="K83" s="67">
        <f>I83-J83</f>
        <v>53</v>
      </c>
      <c r="L83" s="62">
        <v>47</v>
      </c>
      <c r="M83" s="68">
        <v>47</v>
      </c>
      <c r="N83" s="67">
        <f>L83-M83</f>
        <v>0</v>
      </c>
    </row>
    <row r="84" spans="1:14" s="55" customFormat="1" ht="15">
      <c r="A84" s="56"/>
      <c r="B84" s="69"/>
      <c r="C84" s="70">
        <f>C79+C80+C81+C82+C83</f>
        <v>206.49</v>
      </c>
      <c r="D84" s="71">
        <f>D79+D80+D81+D82+D83</f>
        <v>206.49641358646326</v>
      </c>
      <c r="E84" s="72">
        <f>C84-D84</f>
        <v>-0.006413586463253296</v>
      </c>
      <c r="F84" s="70">
        <f>F79+F80+F81+F82+F83</f>
        <v>310.25</v>
      </c>
      <c r="G84" s="71">
        <f>G79+G80+G81+G82+G83</f>
        <v>310.24999144199995</v>
      </c>
      <c r="H84" s="72">
        <f>F84-G84</f>
        <v>8.55800004728735E-06</v>
      </c>
      <c r="I84" s="70">
        <f>I79+I80+I81+I82+I83</f>
        <v>20956</v>
      </c>
      <c r="J84" s="73">
        <f>J79+J80+J81+J82+J83</f>
        <v>20956</v>
      </c>
      <c r="K84" s="74">
        <f>I84-J84</f>
        <v>0</v>
      </c>
      <c r="L84" s="70">
        <f>L79+L80+L81+L82+L83</f>
        <v>42983</v>
      </c>
      <c r="M84" s="73">
        <f>M79+M80+M81+M82+M83</f>
        <v>42983</v>
      </c>
      <c r="N84" s="74">
        <f>L84-M84</f>
        <v>0</v>
      </c>
    </row>
    <row r="85" spans="1:14" ht="14.25">
      <c r="A85" s="60"/>
      <c r="B85" s="61"/>
      <c r="C85" s="62"/>
      <c r="D85" s="63"/>
      <c r="E85" s="64"/>
      <c r="F85" s="62"/>
      <c r="G85" s="65"/>
      <c r="H85" s="64"/>
      <c r="I85" s="62"/>
      <c r="J85" s="66"/>
      <c r="K85" s="67"/>
      <c r="L85" s="62"/>
      <c r="M85" s="68"/>
      <c r="N85" s="67"/>
    </row>
    <row r="86" spans="1:14" s="55" customFormat="1" ht="15">
      <c r="A86" s="56">
        <v>11</v>
      </c>
      <c r="B86" s="57" t="s">
        <v>35</v>
      </c>
      <c r="C86" s="62"/>
      <c r="D86" s="58"/>
      <c r="E86" s="75"/>
      <c r="F86" s="62"/>
      <c r="G86" s="58"/>
      <c r="H86" s="75"/>
      <c r="I86" s="62"/>
      <c r="J86" s="58"/>
      <c r="K86" s="76"/>
      <c r="L86" s="62"/>
      <c r="M86" s="58"/>
      <c r="N86" s="76"/>
    </row>
    <row r="87" spans="1:14" ht="14.25">
      <c r="A87" s="60"/>
      <c r="B87" s="61" t="s">
        <v>3</v>
      </c>
      <c r="C87" s="62">
        <v>354.86</v>
      </c>
      <c r="D87" s="63">
        <v>354.862174544</v>
      </c>
      <c r="E87" s="64">
        <f>C87-D87</f>
        <v>-0.0021745440000131566</v>
      </c>
      <c r="F87" s="62">
        <v>460.55</v>
      </c>
      <c r="G87" s="65">
        <v>460.550161361</v>
      </c>
      <c r="H87" s="64">
        <f>F87-G87</f>
        <v>-0.00016136099998220743</v>
      </c>
      <c r="I87" s="62">
        <v>143084</v>
      </c>
      <c r="J87" s="66">
        <v>143084</v>
      </c>
      <c r="K87" s="67">
        <f>I87-J87</f>
        <v>0</v>
      </c>
      <c r="L87" s="62">
        <v>12880</v>
      </c>
      <c r="M87" s="68">
        <v>12880</v>
      </c>
      <c r="N87" s="67">
        <f>L87-M87</f>
        <v>0</v>
      </c>
    </row>
    <row r="88" spans="1:14" ht="14.25">
      <c r="A88" s="60"/>
      <c r="B88" s="61" t="s">
        <v>4</v>
      </c>
      <c r="C88" s="62">
        <v>1737.58</v>
      </c>
      <c r="D88" s="63">
        <v>1737.5802345660004</v>
      </c>
      <c r="E88" s="64">
        <f>C88-D88</f>
        <v>-0.00023456600047211396</v>
      </c>
      <c r="F88" s="62">
        <v>2452.89</v>
      </c>
      <c r="G88" s="65">
        <v>2452.890605491</v>
      </c>
      <c r="H88" s="64">
        <f>F88-G88</f>
        <v>-0.0006054909999875235</v>
      </c>
      <c r="I88" s="62">
        <v>447547</v>
      </c>
      <c r="J88" s="66">
        <v>447547</v>
      </c>
      <c r="K88" s="67">
        <f>I88-J88</f>
        <v>0</v>
      </c>
      <c r="L88" s="62">
        <v>580030</v>
      </c>
      <c r="M88" s="68">
        <v>580030</v>
      </c>
      <c r="N88" s="67">
        <f>L88-M88</f>
        <v>0</v>
      </c>
    </row>
    <row r="89" spans="1:14" ht="14.25">
      <c r="A89" s="60"/>
      <c r="B89" s="61" t="s">
        <v>5</v>
      </c>
      <c r="C89" s="62">
        <v>2497.3</v>
      </c>
      <c r="D89" s="63">
        <v>2591.017475108127</v>
      </c>
      <c r="E89" s="64">
        <f>C89-D89</f>
        <v>-93.71747510812702</v>
      </c>
      <c r="F89" s="62">
        <v>3108.84</v>
      </c>
      <c r="G89" s="65">
        <v>3108.8398551835044</v>
      </c>
      <c r="H89" s="64">
        <f>F89-G89</f>
        <v>0.0001448164957764675</v>
      </c>
      <c r="I89" s="62">
        <v>65</v>
      </c>
      <c r="J89" s="66">
        <v>454</v>
      </c>
      <c r="K89" s="67">
        <f>I89-J89</f>
        <v>-389</v>
      </c>
      <c r="L89" s="62">
        <v>115</v>
      </c>
      <c r="M89" s="68">
        <v>115</v>
      </c>
      <c r="N89" s="67">
        <f>L89-M89</f>
        <v>0</v>
      </c>
    </row>
    <row r="90" spans="1:14" ht="14.25">
      <c r="A90" s="60"/>
      <c r="B90" s="61" t="s">
        <v>6</v>
      </c>
      <c r="C90" s="62">
        <v>0</v>
      </c>
      <c r="D90" s="63">
        <v>0</v>
      </c>
      <c r="E90" s="64">
        <f>C90-D90</f>
        <v>0</v>
      </c>
      <c r="F90" s="62">
        <v>0</v>
      </c>
      <c r="G90" s="77">
        <v>0</v>
      </c>
      <c r="H90" s="64">
        <f>F90-G90</f>
        <v>0</v>
      </c>
      <c r="I90" s="62">
        <v>0</v>
      </c>
      <c r="J90" s="66">
        <v>0</v>
      </c>
      <c r="K90" s="67">
        <f>I90-J90</f>
        <v>0</v>
      </c>
      <c r="L90" s="62">
        <v>0</v>
      </c>
      <c r="M90" s="78">
        <v>0</v>
      </c>
      <c r="N90" s="67">
        <f>L90-M90</f>
        <v>0</v>
      </c>
    </row>
    <row r="91" spans="1:14" ht="14.25">
      <c r="A91" s="60"/>
      <c r="B91" s="61" t="s">
        <v>25</v>
      </c>
      <c r="C91" s="62">
        <v>43.13</v>
      </c>
      <c r="D91" s="63">
        <v>0</v>
      </c>
      <c r="E91" s="64">
        <f>C91-D91</f>
        <v>43.13</v>
      </c>
      <c r="F91" s="62">
        <v>66.08</v>
      </c>
      <c r="G91" s="83">
        <v>66.08233399300056</v>
      </c>
      <c r="H91" s="64">
        <f>F91-G91</f>
        <v>-0.002333993000561918</v>
      </c>
      <c r="I91" s="62">
        <v>148</v>
      </c>
      <c r="J91" s="66">
        <v>0</v>
      </c>
      <c r="K91" s="67">
        <f>I91-J91</f>
        <v>148</v>
      </c>
      <c r="L91" s="62">
        <v>242</v>
      </c>
      <c r="M91" s="84">
        <v>242</v>
      </c>
      <c r="N91" s="67">
        <f>L91-M91</f>
        <v>0</v>
      </c>
    </row>
    <row r="92" spans="1:14" s="55" customFormat="1" ht="15">
      <c r="A92" s="56"/>
      <c r="B92" s="69"/>
      <c r="C92" s="70">
        <f>C87+C88+C89+C90+C91</f>
        <v>4632.87</v>
      </c>
      <c r="D92" s="71">
        <f>D87+D88+D89+D90+D91</f>
        <v>4683.459884218128</v>
      </c>
      <c r="E92" s="72">
        <f>C92-D92</f>
        <v>-50.589884218127736</v>
      </c>
      <c r="F92" s="70">
        <f>F87+F88+F89+F90+F91</f>
        <v>6088.360000000001</v>
      </c>
      <c r="G92" s="71">
        <f>G87+G88+G89+G90+G91</f>
        <v>6088.362956028504</v>
      </c>
      <c r="H92" s="72">
        <f>F92-G92</f>
        <v>-0.002956028503831476</v>
      </c>
      <c r="I92" s="70">
        <f>I87+I88+I89+I90+I91</f>
        <v>590844</v>
      </c>
      <c r="J92" s="73">
        <f>J87+J88+J89+J90+J91</f>
        <v>591085</v>
      </c>
      <c r="K92" s="74">
        <f>I92-J92</f>
        <v>-241</v>
      </c>
      <c r="L92" s="70">
        <f>L87+L88+L89+L90+L91</f>
        <v>593267</v>
      </c>
      <c r="M92" s="73">
        <f>M87+M88+M89+M90+M91</f>
        <v>593267</v>
      </c>
      <c r="N92" s="74">
        <f>L92-M92</f>
        <v>0</v>
      </c>
    </row>
    <row r="93" spans="1:14" ht="14.25">
      <c r="A93" s="60"/>
      <c r="B93" s="61"/>
      <c r="C93" s="62"/>
      <c r="D93" s="63"/>
      <c r="E93" s="64"/>
      <c r="F93" s="62"/>
      <c r="G93" s="83"/>
      <c r="H93" s="64"/>
      <c r="I93" s="62"/>
      <c r="J93" s="66"/>
      <c r="K93" s="67"/>
      <c r="L93" s="62"/>
      <c r="M93" s="84"/>
      <c r="N93" s="67"/>
    </row>
    <row r="94" spans="1:14" s="55" customFormat="1" ht="15">
      <c r="A94" s="56">
        <v>12</v>
      </c>
      <c r="B94" s="57" t="s">
        <v>36</v>
      </c>
      <c r="C94" s="62"/>
      <c r="D94" s="58"/>
      <c r="E94" s="75"/>
      <c r="F94" s="62"/>
      <c r="G94" s="58"/>
      <c r="H94" s="75"/>
      <c r="I94" s="62"/>
      <c r="J94" s="58"/>
      <c r="K94" s="76"/>
      <c r="L94" s="62"/>
      <c r="M94" s="58"/>
      <c r="N94" s="76"/>
    </row>
    <row r="95" spans="1:14" ht="14.25">
      <c r="A95" s="60"/>
      <c r="B95" s="61" t="s">
        <v>3</v>
      </c>
      <c r="C95" s="62">
        <v>384.13</v>
      </c>
      <c r="D95" s="79">
        <v>384.12598602500003</v>
      </c>
      <c r="E95" s="64">
        <f>C95-D95</f>
        <v>0.004013974999963921</v>
      </c>
      <c r="F95" s="62">
        <v>573.05</v>
      </c>
      <c r="G95" s="65">
        <v>573.0538607200001</v>
      </c>
      <c r="H95" s="64">
        <f>F95-G95</f>
        <v>-0.0038607200001479214</v>
      </c>
      <c r="I95" s="62">
        <v>21858</v>
      </c>
      <c r="J95" s="80">
        <v>21858</v>
      </c>
      <c r="K95" s="67">
        <f>I95-J95</f>
        <v>0</v>
      </c>
      <c r="L95" s="62">
        <v>27331</v>
      </c>
      <c r="M95" s="68">
        <v>27331</v>
      </c>
      <c r="N95" s="67">
        <f>L95-M95</f>
        <v>0</v>
      </c>
    </row>
    <row r="96" spans="1:14" ht="14.25">
      <c r="A96" s="60"/>
      <c r="B96" s="61" t="s">
        <v>4</v>
      </c>
      <c r="C96" s="62">
        <v>3497.99</v>
      </c>
      <c r="D96" s="79">
        <v>3497.988476722</v>
      </c>
      <c r="E96" s="64">
        <f>C96-D96</f>
        <v>0.001523277999694983</v>
      </c>
      <c r="F96" s="62">
        <v>4621.9</v>
      </c>
      <c r="G96" s="83">
        <v>4621.90009241</v>
      </c>
      <c r="H96" s="64">
        <f>F96-G96</f>
        <v>-9.241000043402892E-05</v>
      </c>
      <c r="I96" s="62">
        <v>383302</v>
      </c>
      <c r="J96" s="80">
        <v>383302</v>
      </c>
      <c r="K96" s="67">
        <f>I96-J96</f>
        <v>0</v>
      </c>
      <c r="L96" s="62">
        <v>489781</v>
      </c>
      <c r="M96" s="84">
        <v>489781</v>
      </c>
      <c r="N96" s="67">
        <f>L96-M96</f>
        <v>0</v>
      </c>
    </row>
    <row r="97" spans="1:14" ht="14.25">
      <c r="A97" s="60"/>
      <c r="B97" s="61" t="s">
        <v>5</v>
      </c>
      <c r="C97" s="62">
        <v>81.27</v>
      </c>
      <c r="D97" s="63">
        <v>593.175693149</v>
      </c>
      <c r="E97" s="64">
        <f>C97-D97</f>
        <v>-511.90569314900006</v>
      </c>
      <c r="F97" s="62">
        <v>99.4</v>
      </c>
      <c r="G97" s="83">
        <v>99.4038319</v>
      </c>
      <c r="H97" s="64">
        <f>F97-G97</f>
        <v>-0.003831899999994448</v>
      </c>
      <c r="I97" s="62">
        <v>72</v>
      </c>
      <c r="J97" s="66">
        <v>476</v>
      </c>
      <c r="K97" s="67">
        <f>I97-J97</f>
        <v>-404</v>
      </c>
      <c r="L97" s="62">
        <v>28</v>
      </c>
      <c r="M97" s="84">
        <v>28</v>
      </c>
      <c r="N97" s="67">
        <f>L97-M97</f>
        <v>0</v>
      </c>
    </row>
    <row r="98" spans="1:14" ht="14.25">
      <c r="A98" s="60"/>
      <c r="B98" s="61" t="s">
        <v>6</v>
      </c>
      <c r="C98" s="62">
        <v>0</v>
      </c>
      <c r="D98" s="63">
        <v>0</v>
      </c>
      <c r="E98" s="64">
        <f>C98-D98</f>
        <v>0</v>
      </c>
      <c r="F98" s="62">
        <v>0</v>
      </c>
      <c r="G98" s="83">
        <v>0</v>
      </c>
      <c r="H98" s="64">
        <f>F98-G98</f>
        <v>0</v>
      </c>
      <c r="I98" s="62">
        <v>0</v>
      </c>
      <c r="J98" s="66">
        <v>0</v>
      </c>
      <c r="K98" s="67">
        <f>I98-J98</f>
        <v>0</v>
      </c>
      <c r="L98" s="62">
        <v>0</v>
      </c>
      <c r="M98" s="84">
        <v>0</v>
      </c>
      <c r="N98" s="67">
        <f>L98-M98</f>
        <v>0</v>
      </c>
    </row>
    <row r="99" spans="1:14" ht="14.25">
      <c r="A99" s="60"/>
      <c r="B99" s="61" t="s">
        <v>25</v>
      </c>
      <c r="C99" s="62">
        <v>452.99</v>
      </c>
      <c r="D99" s="63">
        <v>0</v>
      </c>
      <c r="E99" s="64">
        <f>C99-D99</f>
        <v>452.99</v>
      </c>
      <c r="F99" s="62">
        <v>403.12</v>
      </c>
      <c r="G99" s="83">
        <v>403.11610801999996</v>
      </c>
      <c r="H99" s="64">
        <f>F99-G99</f>
        <v>0.003891980000048534</v>
      </c>
      <c r="I99" s="62">
        <v>268</v>
      </c>
      <c r="J99" s="66">
        <v>0</v>
      </c>
      <c r="K99" s="67">
        <f>I99-J99</f>
        <v>268</v>
      </c>
      <c r="L99" s="62">
        <v>248</v>
      </c>
      <c r="M99" s="84">
        <v>248</v>
      </c>
      <c r="N99" s="67">
        <f>L99-M99</f>
        <v>0</v>
      </c>
    </row>
    <row r="100" spans="1:14" s="55" customFormat="1" ht="15">
      <c r="A100" s="56"/>
      <c r="B100" s="69"/>
      <c r="C100" s="70">
        <f>C95+C96+C97+C98+C99</f>
        <v>4416.38</v>
      </c>
      <c r="D100" s="71">
        <f>D95+D96+D97+D98+D99</f>
        <v>4475.290155896</v>
      </c>
      <c r="E100" s="72">
        <f>C100-D100</f>
        <v>-58.910155896000106</v>
      </c>
      <c r="F100" s="70">
        <f>F95+F96+F97+F98+F99</f>
        <v>5697.469999999999</v>
      </c>
      <c r="G100" s="71">
        <f>G95+G96+G97+G98+G99</f>
        <v>5697.47389305</v>
      </c>
      <c r="H100" s="72">
        <f>F100-G100</f>
        <v>-0.0038930500004425994</v>
      </c>
      <c r="I100" s="70">
        <f>I95+I96+I97+I98+I99</f>
        <v>405500</v>
      </c>
      <c r="J100" s="73">
        <f>J95+J96+J97+J98+J99</f>
        <v>405636</v>
      </c>
      <c r="K100" s="74">
        <f>I100-J100</f>
        <v>-136</v>
      </c>
      <c r="L100" s="70">
        <f>L95+L96+L97+L98+L99</f>
        <v>517388</v>
      </c>
      <c r="M100" s="73">
        <f>M95+M96+M97+M98+M99</f>
        <v>517388</v>
      </c>
      <c r="N100" s="74">
        <f>L100-M100</f>
        <v>0</v>
      </c>
    </row>
    <row r="101" spans="1:14" ht="14.25">
      <c r="A101" s="60"/>
      <c r="B101" s="61"/>
      <c r="C101" s="62"/>
      <c r="D101" s="63"/>
      <c r="E101" s="64"/>
      <c r="F101" s="62"/>
      <c r="G101" s="83"/>
      <c r="H101" s="64"/>
      <c r="I101" s="62"/>
      <c r="J101" s="66"/>
      <c r="K101" s="67"/>
      <c r="L101" s="62"/>
      <c r="M101" s="84"/>
      <c r="N101" s="67"/>
    </row>
    <row r="102" spans="1:14" s="55" customFormat="1" ht="15">
      <c r="A102" s="56">
        <v>13</v>
      </c>
      <c r="B102" s="57" t="s">
        <v>37</v>
      </c>
      <c r="C102" s="62"/>
      <c r="D102" s="58"/>
      <c r="E102" s="75"/>
      <c r="F102" s="62"/>
      <c r="G102" s="58"/>
      <c r="H102" s="75"/>
      <c r="I102" s="62"/>
      <c r="J102" s="58"/>
      <c r="K102" s="76"/>
      <c r="L102" s="62"/>
      <c r="M102" s="58"/>
      <c r="N102" s="76"/>
    </row>
    <row r="103" spans="1:14" s="92" customFormat="1" ht="14.25">
      <c r="A103" s="60"/>
      <c r="B103" s="61" t="s">
        <v>3</v>
      </c>
      <c r="C103" s="62">
        <v>100.33</v>
      </c>
      <c r="D103" s="63">
        <v>100.329546074</v>
      </c>
      <c r="E103" s="64">
        <f>C103-D103</f>
        <v>0.0004539259999916112</v>
      </c>
      <c r="F103" s="62">
        <v>185.23</v>
      </c>
      <c r="G103" s="65">
        <v>185.22701860000004</v>
      </c>
      <c r="H103" s="64">
        <f>F103-G103</f>
        <v>0.0029813999999532825</v>
      </c>
      <c r="I103" s="62">
        <v>6119</v>
      </c>
      <c r="J103" s="66">
        <v>6119</v>
      </c>
      <c r="K103" s="67">
        <f>I103-J103</f>
        <v>0</v>
      </c>
      <c r="L103" s="62">
        <v>8812</v>
      </c>
      <c r="M103" s="68">
        <v>8812</v>
      </c>
      <c r="N103" s="67">
        <f>L103-M103</f>
        <v>0</v>
      </c>
    </row>
    <row r="104" spans="1:14" ht="14.25">
      <c r="A104" s="60"/>
      <c r="B104" s="61" t="s">
        <v>4</v>
      </c>
      <c r="C104" s="62">
        <v>187.22</v>
      </c>
      <c r="D104" s="63">
        <v>187.220644953</v>
      </c>
      <c r="E104" s="64">
        <f>C104-D104</f>
        <v>-0.0006449530000054438</v>
      </c>
      <c r="F104" s="62">
        <v>238.99</v>
      </c>
      <c r="G104" s="65">
        <v>238.992073813</v>
      </c>
      <c r="H104" s="64">
        <f>F104-G104</f>
        <v>-0.002073812999981328</v>
      </c>
      <c r="I104" s="62">
        <v>56017</v>
      </c>
      <c r="J104" s="66">
        <v>56017</v>
      </c>
      <c r="K104" s="67">
        <f>I104-J104</f>
        <v>0</v>
      </c>
      <c r="L104" s="62">
        <v>59396</v>
      </c>
      <c r="M104" s="68">
        <v>59396</v>
      </c>
      <c r="N104" s="67">
        <f>L104-M104</f>
        <v>0</v>
      </c>
    </row>
    <row r="105" spans="1:14" ht="14.25">
      <c r="A105" s="60"/>
      <c r="B105" s="61" t="s">
        <v>5</v>
      </c>
      <c r="C105" s="62">
        <v>105.05</v>
      </c>
      <c r="D105" s="63">
        <v>105.049770604</v>
      </c>
      <c r="E105" s="64">
        <f>C105-D105</f>
        <v>0.00022939599999460825</v>
      </c>
      <c r="F105" s="62">
        <v>56.2</v>
      </c>
      <c r="G105" s="65">
        <v>56.199980695000015</v>
      </c>
      <c r="H105" s="64">
        <f>F105-G105</f>
        <v>1.9304999987923566E-05</v>
      </c>
      <c r="I105" s="62">
        <v>40</v>
      </c>
      <c r="J105" s="66">
        <v>40</v>
      </c>
      <c r="K105" s="67">
        <f>I105-J105</f>
        <v>0</v>
      </c>
      <c r="L105" s="62">
        <v>15</v>
      </c>
      <c r="M105" s="68">
        <v>15</v>
      </c>
      <c r="N105" s="67">
        <f>L105-M105</f>
        <v>0</v>
      </c>
    </row>
    <row r="106" spans="1:14" ht="14.25">
      <c r="A106" s="60"/>
      <c r="B106" s="61" t="s">
        <v>6</v>
      </c>
      <c r="C106" s="62">
        <v>2.52</v>
      </c>
      <c r="D106" s="87">
        <v>2.5174278702499997</v>
      </c>
      <c r="E106" s="64">
        <f>C106-D106</f>
        <v>0.002572129750000318</v>
      </c>
      <c r="F106" s="62">
        <v>0.71</v>
      </c>
      <c r="G106" s="65">
        <v>0.710890405800014</v>
      </c>
      <c r="H106" s="64">
        <f>F106-G106</f>
        <v>-0.0008904058000139825</v>
      </c>
      <c r="I106" s="62">
        <v>0</v>
      </c>
      <c r="J106" s="88">
        <v>0</v>
      </c>
      <c r="K106" s="67">
        <f>I106-J106</f>
        <v>0</v>
      </c>
      <c r="L106" s="62">
        <v>0</v>
      </c>
      <c r="M106" s="68">
        <v>0</v>
      </c>
      <c r="N106" s="67">
        <f>L106-M106</f>
        <v>0</v>
      </c>
    </row>
    <row r="107" spans="1:14" ht="14.25">
      <c r="A107" s="60"/>
      <c r="B107" s="61" t="s">
        <v>25</v>
      </c>
      <c r="C107" s="62">
        <v>0</v>
      </c>
      <c r="D107" s="87">
        <v>0</v>
      </c>
      <c r="E107" s="64">
        <f>C107-D107</f>
        <v>0</v>
      </c>
      <c r="F107" s="62">
        <v>0</v>
      </c>
      <c r="G107" s="65">
        <v>0</v>
      </c>
      <c r="H107" s="64">
        <f>F107-G107</f>
        <v>0</v>
      </c>
      <c r="I107" s="62">
        <v>0</v>
      </c>
      <c r="J107" s="88">
        <v>0</v>
      </c>
      <c r="K107" s="67">
        <f>I107-J107</f>
        <v>0</v>
      </c>
      <c r="L107" s="62">
        <v>0</v>
      </c>
      <c r="M107" s="68">
        <v>0</v>
      </c>
      <c r="N107" s="67">
        <f>L107-M107</f>
        <v>0</v>
      </c>
    </row>
    <row r="108" spans="1:14" s="55" customFormat="1" ht="15">
      <c r="A108" s="56"/>
      <c r="B108" s="69"/>
      <c r="C108" s="70">
        <f>C103+C104+C105+C106+C107</f>
        <v>395.12</v>
      </c>
      <c r="D108" s="71">
        <f>D103+D104+D105+D106+D107</f>
        <v>395.11738950125</v>
      </c>
      <c r="E108" s="72">
        <f>C108-D108</f>
        <v>0.002610498750016177</v>
      </c>
      <c r="F108" s="70">
        <f>F103+F104+F105+F106+F107</f>
        <v>481.13</v>
      </c>
      <c r="G108" s="71">
        <f>G103+G104+G105+G106+G107</f>
        <v>481.1299635138</v>
      </c>
      <c r="H108" s="72">
        <f>F108-G108</f>
        <v>3.64861999742061E-05</v>
      </c>
      <c r="I108" s="70">
        <f>I103+I104+I105+I106+I107</f>
        <v>62176</v>
      </c>
      <c r="J108" s="73">
        <f>J103+J104+J105+J106+J107</f>
        <v>62176</v>
      </c>
      <c r="K108" s="74">
        <f>I108-J108</f>
        <v>0</v>
      </c>
      <c r="L108" s="70">
        <f>L103+L104+L105+L106+L107</f>
        <v>68223</v>
      </c>
      <c r="M108" s="73">
        <f>M103+M104+M105+M106+M107</f>
        <v>68223</v>
      </c>
      <c r="N108" s="74">
        <f>L108-M108</f>
        <v>0</v>
      </c>
    </row>
    <row r="109" spans="1:14" ht="14.25">
      <c r="A109" s="60"/>
      <c r="B109" s="61"/>
      <c r="C109" s="62"/>
      <c r="D109" s="87"/>
      <c r="E109" s="100"/>
      <c r="F109" s="62"/>
      <c r="G109" s="65"/>
      <c r="H109" s="100"/>
      <c r="I109" s="62"/>
      <c r="J109" s="88"/>
      <c r="K109" s="101"/>
      <c r="L109" s="62"/>
      <c r="M109" s="68"/>
      <c r="N109" s="101"/>
    </row>
    <row r="110" spans="1:14" s="55" customFormat="1" ht="15">
      <c r="A110" s="56">
        <v>14</v>
      </c>
      <c r="B110" s="57" t="s">
        <v>38</v>
      </c>
      <c r="C110" s="62"/>
      <c r="D110" s="58"/>
      <c r="E110" s="75"/>
      <c r="F110" s="62"/>
      <c r="G110" s="58"/>
      <c r="H110" s="75"/>
      <c r="I110" s="62"/>
      <c r="J110" s="58"/>
      <c r="K110" s="76"/>
      <c r="L110" s="62"/>
      <c r="M110" s="58"/>
      <c r="N110" s="76"/>
    </row>
    <row r="111" spans="1:14" ht="14.25">
      <c r="A111" s="60"/>
      <c r="B111" s="61" t="s">
        <v>3</v>
      </c>
      <c r="C111" s="62">
        <v>7.03</v>
      </c>
      <c r="D111" s="63">
        <v>7.0273832999999994</v>
      </c>
      <c r="E111" s="64">
        <f>C111-D111</f>
        <v>0.0026167000000008045</v>
      </c>
      <c r="F111" s="62">
        <v>15.36</v>
      </c>
      <c r="G111" s="65">
        <v>15.358291199999998</v>
      </c>
      <c r="H111" s="64">
        <f>F111-G111</f>
        <v>0.001708800000001176</v>
      </c>
      <c r="I111" s="62">
        <v>281</v>
      </c>
      <c r="J111" s="66">
        <v>281</v>
      </c>
      <c r="K111" s="67">
        <f>I111-J111</f>
        <v>0</v>
      </c>
      <c r="L111" s="62">
        <v>2707</v>
      </c>
      <c r="M111" s="68">
        <v>2707</v>
      </c>
      <c r="N111" s="67">
        <f>L111-M111</f>
        <v>0</v>
      </c>
    </row>
    <row r="112" spans="1:14" ht="14.25">
      <c r="A112" s="60"/>
      <c r="B112" s="61" t="s">
        <v>4</v>
      </c>
      <c r="C112" s="62">
        <v>169.38</v>
      </c>
      <c r="D112" s="63">
        <v>169.37747939999997</v>
      </c>
      <c r="E112" s="64">
        <f>C112-D112</f>
        <v>0.002520600000025297</v>
      </c>
      <c r="F112" s="62">
        <v>313.99</v>
      </c>
      <c r="G112" s="77">
        <v>313.9912391</v>
      </c>
      <c r="H112" s="64">
        <f>F112-G112</f>
        <v>-0.0012390999999638552</v>
      </c>
      <c r="I112" s="62">
        <v>63939</v>
      </c>
      <c r="J112" s="66">
        <v>63939</v>
      </c>
      <c r="K112" s="67">
        <f>I112-J112</f>
        <v>0</v>
      </c>
      <c r="L112" s="62">
        <v>86393</v>
      </c>
      <c r="M112" s="78">
        <v>86393</v>
      </c>
      <c r="N112" s="67">
        <f>L112-M112</f>
        <v>0</v>
      </c>
    </row>
    <row r="113" spans="1:14" ht="14.25">
      <c r="A113" s="60"/>
      <c r="B113" s="61" t="s">
        <v>5</v>
      </c>
      <c r="C113" s="62">
        <v>830.24</v>
      </c>
      <c r="D113" s="63">
        <v>890.9642650659999</v>
      </c>
      <c r="E113" s="64">
        <f>C113-D113</f>
        <v>-60.72426506599993</v>
      </c>
      <c r="F113" s="62">
        <v>358.55</v>
      </c>
      <c r="G113" s="65">
        <v>358.55211075800565</v>
      </c>
      <c r="H113" s="64">
        <f>F113-G113</f>
        <v>-0.0021107580056423103</v>
      </c>
      <c r="I113" s="62">
        <v>28</v>
      </c>
      <c r="J113" s="66">
        <v>28</v>
      </c>
      <c r="K113" s="67">
        <f>I113-J113</f>
        <v>0</v>
      </c>
      <c r="L113" s="62">
        <v>55</v>
      </c>
      <c r="M113" s="68">
        <v>55</v>
      </c>
      <c r="N113" s="67">
        <f>L113-M113</f>
        <v>0</v>
      </c>
    </row>
    <row r="114" spans="1:14" ht="14.25">
      <c r="A114" s="60"/>
      <c r="B114" s="61" t="s">
        <v>6</v>
      </c>
      <c r="C114" s="62">
        <v>0</v>
      </c>
      <c r="D114" s="63">
        <v>0</v>
      </c>
      <c r="E114" s="64">
        <f>C114-D114</f>
        <v>0</v>
      </c>
      <c r="F114" s="62">
        <v>0</v>
      </c>
      <c r="G114" s="65">
        <v>0</v>
      </c>
      <c r="H114" s="64">
        <f>F114-G114</f>
        <v>0</v>
      </c>
      <c r="I114" s="62">
        <v>0</v>
      </c>
      <c r="J114" s="66">
        <v>0</v>
      </c>
      <c r="K114" s="67">
        <f>I114-J114</f>
        <v>0</v>
      </c>
      <c r="L114" s="62">
        <v>0</v>
      </c>
      <c r="M114" s="68">
        <v>0</v>
      </c>
      <c r="N114" s="67">
        <f>L114-M114</f>
        <v>0</v>
      </c>
    </row>
    <row r="115" spans="1:14" ht="14.25">
      <c r="A115" s="60"/>
      <c r="B115" s="61" t="s">
        <v>25</v>
      </c>
      <c r="C115" s="62">
        <v>7.28</v>
      </c>
      <c r="D115" s="63">
        <v>0</v>
      </c>
      <c r="E115" s="64">
        <f>C115-D115</f>
        <v>7.28</v>
      </c>
      <c r="F115" s="62">
        <v>0.61</v>
      </c>
      <c r="G115" s="65">
        <v>0.611524</v>
      </c>
      <c r="H115" s="64">
        <f>F115-G115</f>
        <v>-0.0015239999999999698</v>
      </c>
      <c r="I115" s="62">
        <v>0</v>
      </c>
      <c r="J115" s="66">
        <v>0</v>
      </c>
      <c r="K115" s="67">
        <f>I115-J115</f>
        <v>0</v>
      </c>
      <c r="L115" s="62">
        <v>0</v>
      </c>
      <c r="M115" s="68">
        <v>0</v>
      </c>
      <c r="N115" s="67">
        <f>L115-M115</f>
        <v>0</v>
      </c>
    </row>
    <row r="116" spans="1:14" s="55" customFormat="1" ht="15">
      <c r="A116" s="56"/>
      <c r="B116" s="69"/>
      <c r="C116" s="70">
        <f>C111+C112+C113+C114+C115</f>
        <v>1013.93</v>
      </c>
      <c r="D116" s="71">
        <f>D111+D112+D113+D114+D115</f>
        <v>1067.369127766</v>
      </c>
      <c r="E116" s="72">
        <f>C116-D116</f>
        <v>-53.43912776600007</v>
      </c>
      <c r="F116" s="70">
        <f>F111+F112+F113+F114+F115</f>
        <v>688.5100000000001</v>
      </c>
      <c r="G116" s="71">
        <f>G111+G112+G113+G114+G115</f>
        <v>688.5131650580057</v>
      </c>
      <c r="H116" s="72">
        <f>F116-G116</f>
        <v>-0.0031650580056066246</v>
      </c>
      <c r="I116" s="70">
        <f>I111+I112+I113+I114+I115</f>
        <v>64248</v>
      </c>
      <c r="J116" s="73">
        <f>J111+J112+J113+J114+J115</f>
        <v>64248</v>
      </c>
      <c r="K116" s="74">
        <f>I116-J116</f>
        <v>0</v>
      </c>
      <c r="L116" s="70">
        <f>L111+L112+L113+L114+L115</f>
        <v>89155</v>
      </c>
      <c r="M116" s="73">
        <f>M111+M112+M113+M114+M115</f>
        <v>89155</v>
      </c>
      <c r="N116" s="74">
        <f>L116-M116</f>
        <v>0</v>
      </c>
    </row>
    <row r="117" spans="1:14" ht="14.25">
      <c r="A117" s="60"/>
      <c r="B117" s="61"/>
      <c r="C117" s="62"/>
      <c r="D117" s="63"/>
      <c r="E117" s="64"/>
      <c r="F117" s="62"/>
      <c r="G117" s="65"/>
      <c r="H117" s="64"/>
      <c r="I117" s="62"/>
      <c r="J117" s="66"/>
      <c r="K117" s="67"/>
      <c r="L117" s="62"/>
      <c r="M117" s="68"/>
      <c r="N117" s="67"/>
    </row>
    <row r="118" spans="1:14" s="55" customFormat="1" ht="15">
      <c r="A118" s="56">
        <v>15</v>
      </c>
      <c r="B118" s="57" t="s">
        <v>39</v>
      </c>
      <c r="C118" s="62"/>
      <c r="D118" s="58"/>
      <c r="E118" s="75"/>
      <c r="F118" s="62"/>
      <c r="G118" s="58"/>
      <c r="H118" s="75"/>
      <c r="I118" s="62"/>
      <c r="J118" s="58"/>
      <c r="K118" s="76"/>
      <c r="L118" s="62"/>
      <c r="M118" s="58"/>
      <c r="N118" s="76"/>
    </row>
    <row r="119" spans="1:14" ht="14.25">
      <c r="A119" s="60"/>
      <c r="B119" s="61" t="s">
        <v>3</v>
      </c>
      <c r="C119" s="62">
        <v>87.47</v>
      </c>
      <c r="D119" s="63">
        <v>87.4695292</v>
      </c>
      <c r="E119" s="64">
        <f>C119-D119</f>
        <v>0.0004708000000022139</v>
      </c>
      <c r="F119" s="62">
        <v>164.47</v>
      </c>
      <c r="G119" s="65">
        <v>164.46785739999999</v>
      </c>
      <c r="H119" s="64">
        <f>F119-G119</f>
        <v>0.002142600000013317</v>
      </c>
      <c r="I119" s="62">
        <v>17412</v>
      </c>
      <c r="J119" s="66">
        <v>17412</v>
      </c>
      <c r="K119" s="67">
        <f>I119-J119</f>
        <v>0</v>
      </c>
      <c r="L119" s="62">
        <v>29859</v>
      </c>
      <c r="M119" s="68">
        <v>29859</v>
      </c>
      <c r="N119" s="67">
        <f>L119-M119</f>
        <v>0</v>
      </c>
    </row>
    <row r="120" spans="1:14" ht="14.25">
      <c r="A120" s="60"/>
      <c r="B120" s="61" t="s">
        <v>4</v>
      </c>
      <c r="C120" s="62">
        <v>484.28</v>
      </c>
      <c r="D120" s="63">
        <v>484.2765929999998</v>
      </c>
      <c r="E120" s="64">
        <f>C120-D120</f>
        <v>0.0034070000001520384</v>
      </c>
      <c r="F120" s="62">
        <v>669.65</v>
      </c>
      <c r="G120" s="65">
        <v>669.6547856999931</v>
      </c>
      <c r="H120" s="64">
        <f>F120-G120</f>
        <v>-0.004785699993135495</v>
      </c>
      <c r="I120" s="62">
        <v>113088</v>
      </c>
      <c r="J120" s="66">
        <v>113085</v>
      </c>
      <c r="K120" s="67">
        <f>I120-J120</f>
        <v>3</v>
      </c>
      <c r="L120" s="62">
        <v>133748</v>
      </c>
      <c r="M120" s="68">
        <v>133748</v>
      </c>
      <c r="N120" s="67">
        <f>L120-M120</f>
        <v>0</v>
      </c>
    </row>
    <row r="121" spans="1:14" ht="14.25">
      <c r="A121" s="60"/>
      <c r="B121" s="61" t="s">
        <v>5</v>
      </c>
      <c r="C121" s="62">
        <v>377.17</v>
      </c>
      <c r="D121" s="63">
        <v>377.16567917417336</v>
      </c>
      <c r="E121" s="64">
        <f>C121-D121</f>
        <v>0.004320825826653163</v>
      </c>
      <c r="F121" s="62">
        <v>389.95</v>
      </c>
      <c r="G121" s="65">
        <v>389.9512905320022</v>
      </c>
      <c r="H121" s="64">
        <f>F121-G121</f>
        <v>-0.0012905320022014166</v>
      </c>
      <c r="I121" s="62">
        <v>52</v>
      </c>
      <c r="J121" s="66">
        <v>52</v>
      </c>
      <c r="K121" s="67">
        <f>I121-J121</f>
        <v>0</v>
      </c>
      <c r="L121" s="62">
        <v>82</v>
      </c>
      <c r="M121" s="68">
        <v>82</v>
      </c>
      <c r="N121" s="67">
        <f>L121-M121</f>
        <v>0</v>
      </c>
    </row>
    <row r="122" spans="1:14" s="102" customFormat="1" ht="14.25">
      <c r="A122" s="60"/>
      <c r="B122" s="61" t="s">
        <v>6</v>
      </c>
      <c r="C122" s="62">
        <v>1.07</v>
      </c>
      <c r="D122" s="63">
        <v>482.0053232142818</v>
      </c>
      <c r="E122" s="64">
        <f>C122-D122</f>
        <v>-480.9353232142818</v>
      </c>
      <c r="F122" s="62">
        <v>13.23</v>
      </c>
      <c r="G122" s="77">
        <v>13.229677782999994</v>
      </c>
      <c r="H122" s="64">
        <f>F122-G122</f>
        <v>0.00032221700000611975</v>
      </c>
      <c r="I122" s="62">
        <v>22</v>
      </c>
      <c r="J122" s="66">
        <v>664</v>
      </c>
      <c r="K122" s="67">
        <f>I122-J122</f>
        <v>-642</v>
      </c>
      <c r="L122" s="62">
        <v>35</v>
      </c>
      <c r="M122" s="78">
        <v>35</v>
      </c>
      <c r="N122" s="67">
        <f>L122-M122</f>
        <v>0</v>
      </c>
    </row>
    <row r="123" spans="1:14" s="102" customFormat="1" ht="14.25">
      <c r="A123" s="60"/>
      <c r="B123" s="61" t="s">
        <v>25</v>
      </c>
      <c r="C123" s="62">
        <v>368.62</v>
      </c>
      <c r="D123" s="63">
        <v>0</v>
      </c>
      <c r="E123" s="64">
        <f>C123-D123</f>
        <v>368.62</v>
      </c>
      <c r="F123" s="62">
        <v>362.96</v>
      </c>
      <c r="G123" s="83">
        <v>362.956250399</v>
      </c>
      <c r="H123" s="64">
        <f>F123-G123</f>
        <v>0.0037496009999813396</v>
      </c>
      <c r="I123" s="62">
        <v>75</v>
      </c>
      <c r="J123" s="66">
        <v>0</v>
      </c>
      <c r="K123" s="67">
        <f>I123-J123</f>
        <v>75</v>
      </c>
      <c r="L123" s="62">
        <v>326</v>
      </c>
      <c r="M123" s="84">
        <v>326</v>
      </c>
      <c r="N123" s="67">
        <f>L123-M123</f>
        <v>0</v>
      </c>
    </row>
    <row r="124" spans="1:14" s="103" customFormat="1" ht="15">
      <c r="A124" s="56"/>
      <c r="B124" s="69"/>
      <c r="C124" s="70">
        <f>C119+C120+C121+C122+C123</f>
        <v>1318.6100000000001</v>
      </c>
      <c r="D124" s="71">
        <f>D119+D120+D121+D122+D123</f>
        <v>1430.917124588455</v>
      </c>
      <c r="E124" s="72">
        <f>C124-D124</f>
        <v>-112.30712458845483</v>
      </c>
      <c r="F124" s="70">
        <f>F119+F120+F121+F122+F123</f>
        <v>1600.26</v>
      </c>
      <c r="G124" s="71">
        <f>G119+G120+G121+G122+G123</f>
        <v>1600.2598618139953</v>
      </c>
      <c r="H124" s="72">
        <f>F124-G124</f>
        <v>0.0001381860047331429</v>
      </c>
      <c r="I124" s="70">
        <f>I119+I120+I121+I122+I123</f>
        <v>130649</v>
      </c>
      <c r="J124" s="73">
        <f>J119+J120+J121+J122+J123</f>
        <v>131213</v>
      </c>
      <c r="K124" s="74">
        <f>I124-J124</f>
        <v>-564</v>
      </c>
      <c r="L124" s="70">
        <f>L119+L120+L121+L122+L123</f>
        <v>164050</v>
      </c>
      <c r="M124" s="73">
        <f>M119+M120+M121+M122+M123</f>
        <v>164050</v>
      </c>
      <c r="N124" s="74">
        <f>L124-M124</f>
        <v>0</v>
      </c>
    </row>
    <row r="125" spans="1:14" s="102" customFormat="1" ht="14.25">
      <c r="A125" s="60"/>
      <c r="B125" s="61"/>
      <c r="C125" s="62"/>
      <c r="D125" s="63"/>
      <c r="E125" s="64"/>
      <c r="F125" s="62"/>
      <c r="G125" s="83"/>
      <c r="H125" s="64"/>
      <c r="I125" s="62"/>
      <c r="J125" s="66"/>
      <c r="K125" s="67"/>
      <c r="L125" s="62"/>
      <c r="M125" s="84"/>
      <c r="N125" s="67"/>
    </row>
    <row r="126" spans="1:14" s="103" customFormat="1" ht="15">
      <c r="A126" s="56">
        <v>16</v>
      </c>
      <c r="B126" s="57" t="s">
        <v>19</v>
      </c>
      <c r="C126" s="62"/>
      <c r="D126" s="58"/>
      <c r="E126" s="75"/>
      <c r="F126" s="62"/>
      <c r="G126" s="58"/>
      <c r="H126" s="75"/>
      <c r="I126" s="62"/>
      <c r="J126" s="58"/>
      <c r="K126" s="76"/>
      <c r="L126" s="62"/>
      <c r="M126" s="58"/>
      <c r="N126" s="76"/>
    </row>
    <row r="127" spans="1:14" s="102" customFormat="1" ht="14.25">
      <c r="A127" s="60"/>
      <c r="B127" s="61" t="s">
        <v>3</v>
      </c>
      <c r="C127" s="62">
        <v>401.07</v>
      </c>
      <c r="D127" s="63">
        <v>401.07473431499966</v>
      </c>
      <c r="E127" s="64">
        <f>C127-D127</f>
        <v>-0.004734314999666367</v>
      </c>
      <c r="F127" s="62">
        <v>466.77</v>
      </c>
      <c r="G127" s="65">
        <v>466.7696112869982</v>
      </c>
      <c r="H127" s="64">
        <f>F127-G127</f>
        <v>0.0003887130017687923</v>
      </c>
      <c r="I127" s="62">
        <v>419</v>
      </c>
      <c r="J127" s="66">
        <v>419</v>
      </c>
      <c r="K127" s="67">
        <f>I127-J127</f>
        <v>0</v>
      </c>
      <c r="L127" s="62">
        <v>442</v>
      </c>
      <c r="M127" s="68">
        <v>442</v>
      </c>
      <c r="N127" s="67">
        <f>L127-M127</f>
        <v>0</v>
      </c>
    </row>
    <row r="128" spans="1:14" s="102" customFormat="1" ht="14.25">
      <c r="A128" s="60"/>
      <c r="B128" s="61" t="s">
        <v>4</v>
      </c>
      <c r="C128" s="62">
        <v>1243.06</v>
      </c>
      <c r="D128" s="63">
        <v>1243.0577952499998</v>
      </c>
      <c r="E128" s="64">
        <f>C128-D128</f>
        <v>0.002204750000146305</v>
      </c>
      <c r="F128" s="62">
        <v>1474.65</v>
      </c>
      <c r="G128" s="65">
        <v>1474.6519825950018</v>
      </c>
      <c r="H128" s="64">
        <f>F128-G128</f>
        <v>-0.001982595001663867</v>
      </c>
      <c r="I128" s="62">
        <v>250104</v>
      </c>
      <c r="J128" s="66">
        <v>250104</v>
      </c>
      <c r="K128" s="67">
        <f>I128-J128</f>
        <v>0</v>
      </c>
      <c r="L128" s="62">
        <v>291204</v>
      </c>
      <c r="M128" s="68">
        <v>291204</v>
      </c>
      <c r="N128" s="67">
        <f>L128-M128</f>
        <v>0</v>
      </c>
    </row>
    <row r="129" spans="1:14" s="102" customFormat="1" ht="14.25">
      <c r="A129" s="60"/>
      <c r="B129" s="61" t="s">
        <v>5</v>
      </c>
      <c r="C129" s="62">
        <v>173.74</v>
      </c>
      <c r="D129" s="63">
        <v>173.74242021900002</v>
      </c>
      <c r="E129" s="64">
        <f>C129-D129</f>
        <v>-0.0024202190000153223</v>
      </c>
      <c r="F129" s="62">
        <v>175.8</v>
      </c>
      <c r="G129" s="65">
        <v>175.797618692</v>
      </c>
      <c r="H129" s="64">
        <f>F129-G129</f>
        <v>0.0023813080000252285</v>
      </c>
      <c r="I129" s="62">
        <v>33</v>
      </c>
      <c r="J129" s="66">
        <v>33</v>
      </c>
      <c r="K129" s="67">
        <f>I129-J129</f>
        <v>0</v>
      </c>
      <c r="L129" s="62">
        <v>45</v>
      </c>
      <c r="M129" s="68">
        <v>45</v>
      </c>
      <c r="N129" s="67">
        <f>L129-M129</f>
        <v>0</v>
      </c>
    </row>
    <row r="130" spans="1:14" s="102" customFormat="1" ht="14.25">
      <c r="A130" s="60"/>
      <c r="B130" s="61" t="s">
        <v>6</v>
      </c>
      <c r="C130" s="62">
        <v>0</v>
      </c>
      <c r="D130" s="63">
        <v>48.82727097799999</v>
      </c>
      <c r="E130" s="64">
        <f>C130-D130</f>
        <v>-48.82727097799999</v>
      </c>
      <c r="F130" s="62">
        <v>0</v>
      </c>
      <c r="G130" s="65">
        <v>0</v>
      </c>
      <c r="H130" s="64">
        <f>F130-G130</f>
        <v>0</v>
      </c>
      <c r="I130" s="62">
        <v>0</v>
      </c>
      <c r="J130" s="66">
        <v>338</v>
      </c>
      <c r="K130" s="67">
        <f>I130-J130</f>
        <v>-338</v>
      </c>
      <c r="L130" s="62">
        <v>0</v>
      </c>
      <c r="M130" s="68">
        <v>0</v>
      </c>
      <c r="N130" s="67">
        <f>L130-M130</f>
        <v>0</v>
      </c>
    </row>
    <row r="131" spans="1:14" s="102" customFormat="1" ht="14.25">
      <c r="A131" s="60"/>
      <c r="B131" s="61" t="s">
        <v>25</v>
      </c>
      <c r="C131" s="62">
        <v>48.83</v>
      </c>
      <c r="D131" s="63">
        <v>0</v>
      </c>
      <c r="E131" s="64">
        <f>C131-D131</f>
        <v>48.83</v>
      </c>
      <c r="F131" s="62">
        <v>31.55</v>
      </c>
      <c r="G131" s="65">
        <v>31.545535529000002</v>
      </c>
      <c r="H131" s="64">
        <f>F131-G131</f>
        <v>0.004464470999998582</v>
      </c>
      <c r="I131" s="62">
        <v>338</v>
      </c>
      <c r="J131" s="66">
        <v>0</v>
      </c>
      <c r="K131" s="67">
        <f>I131-J131</f>
        <v>338</v>
      </c>
      <c r="L131" s="62">
        <v>289</v>
      </c>
      <c r="M131" s="68">
        <v>289</v>
      </c>
      <c r="N131" s="67">
        <f>L131-M131</f>
        <v>0</v>
      </c>
    </row>
    <row r="132" spans="1:14" s="103" customFormat="1" ht="15">
      <c r="A132" s="56"/>
      <c r="B132" s="69"/>
      <c r="C132" s="70">
        <f>C127+C128+C129+C130+C131</f>
        <v>1866.6999999999998</v>
      </c>
      <c r="D132" s="71">
        <f>D127+D128+D129+D130+D131</f>
        <v>1866.7022207619993</v>
      </c>
      <c r="E132" s="72">
        <f>C132-D132</f>
        <v>-0.0022207619995242567</v>
      </c>
      <c r="F132" s="70">
        <f>F127+F128+F129+F130+F131</f>
        <v>2148.7700000000004</v>
      </c>
      <c r="G132" s="71">
        <f>G127+G128+G129+G130+G131</f>
        <v>2148.764748103</v>
      </c>
      <c r="H132" s="72">
        <f>F132-G132</f>
        <v>0.005251897000562167</v>
      </c>
      <c r="I132" s="70">
        <f>I127+I128+I129+I130+I131</f>
        <v>250894</v>
      </c>
      <c r="J132" s="73">
        <f>J127+J128+J129+J130+J131</f>
        <v>250894</v>
      </c>
      <c r="K132" s="74">
        <f>I132-J132</f>
        <v>0</v>
      </c>
      <c r="L132" s="70">
        <f>L127+L128+L129+L130+L131</f>
        <v>291980</v>
      </c>
      <c r="M132" s="73">
        <f>M127+M128+M129+M130+M131</f>
        <v>291980</v>
      </c>
      <c r="N132" s="74">
        <f>L132-M132</f>
        <v>0</v>
      </c>
    </row>
    <row r="133" spans="1:14" s="102" customFormat="1" ht="14.25">
      <c r="A133" s="60"/>
      <c r="B133" s="61"/>
      <c r="C133" s="62"/>
      <c r="D133" s="63"/>
      <c r="E133" s="64"/>
      <c r="F133" s="62"/>
      <c r="G133" s="65"/>
      <c r="H133" s="64"/>
      <c r="I133" s="62"/>
      <c r="J133" s="66"/>
      <c r="K133" s="67"/>
      <c r="L133" s="62"/>
      <c r="M133" s="68"/>
      <c r="N133" s="67"/>
    </row>
    <row r="134" spans="1:14" s="103" customFormat="1" ht="15">
      <c r="A134" s="56">
        <v>17</v>
      </c>
      <c r="B134" s="57" t="s">
        <v>21</v>
      </c>
      <c r="C134" s="62"/>
      <c r="D134" s="58"/>
      <c r="E134" s="75"/>
      <c r="F134" s="62"/>
      <c r="G134" s="58"/>
      <c r="H134" s="75"/>
      <c r="I134" s="62"/>
      <c r="J134" s="58"/>
      <c r="K134" s="76"/>
      <c r="L134" s="62"/>
      <c r="M134" s="58"/>
      <c r="N134" s="76"/>
    </row>
    <row r="135" spans="1:14" s="102" customFormat="1" ht="14.25">
      <c r="A135" s="60"/>
      <c r="B135" s="61" t="s">
        <v>3</v>
      </c>
      <c r="C135" s="62">
        <v>10.27</v>
      </c>
      <c r="D135" s="63">
        <v>10.26544537</v>
      </c>
      <c r="E135" s="64">
        <f>C135-D135</f>
        <v>0.004554629999999449</v>
      </c>
      <c r="F135" s="62">
        <v>24.91</v>
      </c>
      <c r="G135" s="65">
        <v>24.913108349999998</v>
      </c>
      <c r="H135" s="64">
        <f>F135-G135</f>
        <v>-0.0031083499999979836</v>
      </c>
      <c r="I135" s="62">
        <v>240</v>
      </c>
      <c r="J135" s="66">
        <v>240</v>
      </c>
      <c r="K135" s="67">
        <f>I135-J135</f>
        <v>0</v>
      </c>
      <c r="L135" s="62">
        <v>555</v>
      </c>
      <c r="M135" s="68">
        <v>555</v>
      </c>
      <c r="N135" s="67">
        <f>L135-M135</f>
        <v>0</v>
      </c>
    </row>
    <row r="136" spans="1:14" s="102" customFormat="1" ht="14.25">
      <c r="A136" s="60"/>
      <c r="B136" s="61" t="s">
        <v>4</v>
      </c>
      <c r="C136" s="62">
        <v>522.43</v>
      </c>
      <c r="D136" s="63">
        <v>522.430789296</v>
      </c>
      <c r="E136" s="64">
        <f>C136-D136</f>
        <v>-0.0007892959999935556</v>
      </c>
      <c r="F136" s="62">
        <v>644.84</v>
      </c>
      <c r="G136" s="65">
        <v>644.8414101709999</v>
      </c>
      <c r="H136" s="64">
        <f>F136-G136</f>
        <v>-0.0014101709998612932</v>
      </c>
      <c r="I136" s="62">
        <v>120787</v>
      </c>
      <c r="J136" s="66">
        <v>120787</v>
      </c>
      <c r="K136" s="67">
        <f>I136-J136</f>
        <v>0</v>
      </c>
      <c r="L136" s="62">
        <v>126219</v>
      </c>
      <c r="M136" s="68">
        <v>126219</v>
      </c>
      <c r="N136" s="67">
        <f>L136-M136</f>
        <v>0</v>
      </c>
    </row>
    <row r="137" spans="1:14" s="102" customFormat="1" ht="14.25">
      <c r="A137" s="60"/>
      <c r="B137" s="61" t="s">
        <v>5</v>
      </c>
      <c r="C137" s="62">
        <v>29.16</v>
      </c>
      <c r="D137" s="63">
        <v>29.155052189</v>
      </c>
      <c r="E137" s="64">
        <f>C137-D137</f>
        <v>0.004947811000000968</v>
      </c>
      <c r="F137" s="62">
        <v>71.71</v>
      </c>
      <c r="G137" s="65">
        <v>71.7059519</v>
      </c>
      <c r="H137" s="64">
        <f>F137-G137</f>
        <v>0.00404809999999145</v>
      </c>
      <c r="I137" s="62">
        <v>0</v>
      </c>
      <c r="J137" s="66">
        <v>0</v>
      </c>
      <c r="K137" s="67">
        <f>I137-J137</f>
        <v>0</v>
      </c>
      <c r="L137" s="62">
        <v>0</v>
      </c>
      <c r="M137" s="68">
        <v>0</v>
      </c>
      <c r="N137" s="67">
        <f>L137-M137</f>
        <v>0</v>
      </c>
    </row>
    <row r="138" spans="1:14" s="102" customFormat="1" ht="14.25">
      <c r="A138" s="60"/>
      <c r="B138" s="61" t="s">
        <v>6</v>
      </c>
      <c r="C138" s="62">
        <v>3.28</v>
      </c>
      <c r="D138" s="63">
        <v>38.052826603</v>
      </c>
      <c r="E138" s="64">
        <f>C138-D138</f>
        <v>-34.772826603</v>
      </c>
      <c r="F138" s="62">
        <v>1.71</v>
      </c>
      <c r="G138" s="65">
        <v>1.7067108739999997</v>
      </c>
      <c r="H138" s="64">
        <f>F138-G138</f>
        <v>0.0032891260000003086</v>
      </c>
      <c r="I138" s="62">
        <v>120</v>
      </c>
      <c r="J138" s="66">
        <v>120</v>
      </c>
      <c r="K138" s="67">
        <f>I138-J138</f>
        <v>0</v>
      </c>
      <c r="L138" s="62">
        <v>81</v>
      </c>
      <c r="M138" s="68">
        <v>81</v>
      </c>
      <c r="N138" s="67">
        <f>L138-M138</f>
        <v>0</v>
      </c>
    </row>
    <row r="139" spans="1:14" s="102" customFormat="1" ht="14.25">
      <c r="A139" s="60"/>
      <c r="B139" s="61" t="s">
        <v>25</v>
      </c>
      <c r="C139" s="62">
        <v>34.78</v>
      </c>
      <c r="D139" s="63">
        <v>0</v>
      </c>
      <c r="E139" s="64">
        <f>C139-D139</f>
        <v>34.78</v>
      </c>
      <c r="F139" s="62">
        <v>19.78</v>
      </c>
      <c r="G139" s="65">
        <v>19.776672927</v>
      </c>
      <c r="H139" s="64">
        <f>F139-G139</f>
        <v>0.003327073000001235</v>
      </c>
      <c r="I139" s="62">
        <v>0</v>
      </c>
      <c r="J139" s="66">
        <v>0</v>
      </c>
      <c r="K139" s="67">
        <f>I139-J139</f>
        <v>0</v>
      </c>
      <c r="L139" s="62">
        <v>0</v>
      </c>
      <c r="M139" s="68">
        <v>0</v>
      </c>
      <c r="N139" s="67">
        <f>L139-M139</f>
        <v>0</v>
      </c>
    </row>
    <row r="140" spans="1:14" s="103" customFormat="1" ht="15">
      <c r="A140" s="56"/>
      <c r="B140" s="69"/>
      <c r="C140" s="70">
        <f>C135+C136+C137+C138+C139</f>
        <v>599.9199999999998</v>
      </c>
      <c r="D140" s="71">
        <f>D135+D136+D137+D138+D139</f>
        <v>599.9041134579999</v>
      </c>
      <c r="E140" s="72">
        <f>C140-D140</f>
        <v>0.015886541999975634</v>
      </c>
      <c r="F140" s="70">
        <f>F135+F136+F137+F138+F139</f>
        <v>762.95</v>
      </c>
      <c r="G140" s="71">
        <f>G135+G136+G137+G138+G139</f>
        <v>762.9438542219999</v>
      </c>
      <c r="H140" s="72">
        <f>F140-G140</f>
        <v>0.006145778000131941</v>
      </c>
      <c r="I140" s="70">
        <f>I135+I136+I137+I138+I139</f>
        <v>121147</v>
      </c>
      <c r="J140" s="73">
        <f>J135+J136+J137+J138+J139</f>
        <v>121147</v>
      </c>
      <c r="K140" s="74">
        <f>I140-J140</f>
        <v>0</v>
      </c>
      <c r="L140" s="70">
        <f>L135+L136+L137+L138+L139</f>
        <v>126855</v>
      </c>
      <c r="M140" s="73">
        <f>M135+M136+M137+M138+M139</f>
        <v>126855</v>
      </c>
      <c r="N140" s="74">
        <f>L140-M140</f>
        <v>0</v>
      </c>
    </row>
    <row r="141" spans="1:14" s="102" customFormat="1" ht="14.25">
      <c r="A141" s="60"/>
      <c r="B141" s="61"/>
      <c r="C141" s="62"/>
      <c r="D141" s="63"/>
      <c r="E141" s="64"/>
      <c r="F141" s="62"/>
      <c r="G141" s="65"/>
      <c r="H141" s="64"/>
      <c r="I141" s="62"/>
      <c r="J141" s="66"/>
      <c r="K141" s="67"/>
      <c r="L141" s="62"/>
      <c r="M141" s="68"/>
      <c r="N141" s="67"/>
    </row>
    <row r="142" spans="1:14" s="103" customFormat="1" ht="15">
      <c r="A142" s="56">
        <v>18</v>
      </c>
      <c r="B142" s="57" t="s">
        <v>40</v>
      </c>
      <c r="C142" s="62"/>
      <c r="D142" s="58"/>
      <c r="E142" s="75"/>
      <c r="F142" s="62"/>
      <c r="G142" s="58"/>
      <c r="H142" s="75"/>
      <c r="I142" s="62"/>
      <c r="J142" s="58"/>
      <c r="K142" s="76"/>
      <c r="L142" s="62"/>
      <c r="M142" s="58"/>
      <c r="N142" s="76"/>
    </row>
    <row r="143" spans="1:14" s="104" customFormat="1" ht="14.25" customHeight="1">
      <c r="A143" s="60"/>
      <c r="B143" s="61" t="s">
        <v>3</v>
      </c>
      <c r="C143" s="62">
        <v>15.13</v>
      </c>
      <c r="D143" s="63">
        <v>15.1291859</v>
      </c>
      <c r="E143" s="64">
        <f>C143-D143</f>
        <v>0.000814100000001261</v>
      </c>
      <c r="F143" s="62">
        <v>12.08</v>
      </c>
      <c r="G143" s="65">
        <v>12.078252995</v>
      </c>
      <c r="H143" s="64">
        <f>F143-G143</f>
        <v>0.0017470050000003567</v>
      </c>
      <c r="I143" s="62">
        <v>642</v>
      </c>
      <c r="J143" s="66">
        <v>642</v>
      </c>
      <c r="K143" s="67">
        <f>I143-J143</f>
        <v>0</v>
      </c>
      <c r="L143" s="62">
        <v>546</v>
      </c>
      <c r="M143" s="68">
        <v>546</v>
      </c>
      <c r="N143" s="67">
        <f>L143-M143</f>
        <v>0</v>
      </c>
    </row>
    <row r="144" spans="1:14" s="102" customFormat="1" ht="14.25">
      <c r="A144" s="60"/>
      <c r="B144" s="61" t="s">
        <v>4</v>
      </c>
      <c r="C144" s="62">
        <v>371.89</v>
      </c>
      <c r="D144" s="63">
        <v>371.887208955</v>
      </c>
      <c r="E144" s="64">
        <f>C144-D144</f>
        <v>0.0027910449999808407</v>
      </c>
      <c r="F144" s="62">
        <v>390.9</v>
      </c>
      <c r="G144" s="77">
        <v>390.89979542400005</v>
      </c>
      <c r="H144" s="64">
        <f>F144-G144</f>
        <v>0.0002045759999305119</v>
      </c>
      <c r="I144" s="62">
        <v>158221</v>
      </c>
      <c r="J144" s="66">
        <v>158221</v>
      </c>
      <c r="K144" s="67">
        <f>I144-J144</f>
        <v>0</v>
      </c>
      <c r="L144" s="62">
        <v>125811</v>
      </c>
      <c r="M144" s="78">
        <v>125811</v>
      </c>
      <c r="N144" s="67">
        <f>L144-M144</f>
        <v>0</v>
      </c>
    </row>
    <row r="145" spans="1:14" s="102" customFormat="1" ht="14.25">
      <c r="A145" s="60"/>
      <c r="B145" s="61" t="s">
        <v>5</v>
      </c>
      <c r="C145" s="62">
        <v>12.81</v>
      </c>
      <c r="D145" s="63">
        <v>53.834943136870706</v>
      </c>
      <c r="E145" s="64">
        <f>C145-D145</f>
        <v>-41.024943136870704</v>
      </c>
      <c r="F145" s="62">
        <v>17.9</v>
      </c>
      <c r="G145" s="65">
        <v>17.901928994608696</v>
      </c>
      <c r="H145" s="64">
        <f>F145-G145</f>
        <v>-0.00192899460869711</v>
      </c>
      <c r="I145" s="62">
        <v>0</v>
      </c>
      <c r="J145" s="66">
        <v>96</v>
      </c>
      <c r="K145" s="67">
        <f>I145-J145</f>
        <v>-96</v>
      </c>
      <c r="L145" s="62">
        <v>2</v>
      </c>
      <c r="M145" s="68">
        <v>2</v>
      </c>
      <c r="N145" s="67">
        <f>L145-M145</f>
        <v>0</v>
      </c>
    </row>
    <row r="146" spans="1:14" s="102" customFormat="1" ht="14.25">
      <c r="A146" s="60"/>
      <c r="B146" s="61" t="s">
        <v>6</v>
      </c>
      <c r="C146" s="62">
        <v>204.53</v>
      </c>
      <c r="D146" s="63">
        <v>204.52759419806017</v>
      </c>
      <c r="E146" s="64">
        <f>C146-D146</f>
        <v>0.0024058019398296437</v>
      </c>
      <c r="F146" s="62">
        <v>65.48</v>
      </c>
      <c r="G146" s="65">
        <v>65.48480444327001</v>
      </c>
      <c r="H146" s="64">
        <f>F146-G146</f>
        <v>-0.004804443270003844</v>
      </c>
      <c r="I146" s="62">
        <v>26</v>
      </c>
      <c r="J146" s="66">
        <v>26</v>
      </c>
      <c r="K146" s="67">
        <f>I146-J146</f>
        <v>0</v>
      </c>
      <c r="L146" s="62">
        <v>24</v>
      </c>
      <c r="M146" s="68">
        <v>24</v>
      </c>
      <c r="N146" s="67">
        <f>L146-M146</f>
        <v>0</v>
      </c>
    </row>
    <row r="147" spans="1:14" s="102" customFormat="1" ht="14.25">
      <c r="A147" s="60"/>
      <c r="B147" s="61" t="s">
        <v>25</v>
      </c>
      <c r="C147" s="62">
        <v>41.02</v>
      </c>
      <c r="D147" s="63">
        <v>0</v>
      </c>
      <c r="E147" s="64">
        <f>C147-D147</f>
        <v>41.02</v>
      </c>
      <c r="F147" s="62">
        <v>15.26</v>
      </c>
      <c r="G147" s="65">
        <v>15.262284472</v>
      </c>
      <c r="H147" s="64">
        <f>F147-G147</f>
        <v>-0.0022844719999994823</v>
      </c>
      <c r="I147" s="62">
        <v>96</v>
      </c>
      <c r="J147" s="66">
        <v>0</v>
      </c>
      <c r="K147" s="67">
        <f>I147-J147</f>
        <v>96</v>
      </c>
      <c r="L147" s="62">
        <v>58</v>
      </c>
      <c r="M147" s="68">
        <v>58</v>
      </c>
      <c r="N147" s="67">
        <f>L147-M147</f>
        <v>0</v>
      </c>
    </row>
    <row r="148" spans="1:14" s="103" customFormat="1" ht="15">
      <c r="A148" s="56"/>
      <c r="B148" s="69"/>
      <c r="C148" s="70">
        <f>C143+C144+C145+C146+C147</f>
        <v>645.38</v>
      </c>
      <c r="D148" s="71">
        <f>D143+D144+D145+D146+D147</f>
        <v>645.3789321899309</v>
      </c>
      <c r="E148" s="72">
        <f>C148-D148</f>
        <v>0.0010678100691166037</v>
      </c>
      <c r="F148" s="70">
        <f>F143+F144+F145+F146+F147</f>
        <v>501.61999999999995</v>
      </c>
      <c r="G148" s="71">
        <f>G143+G144+G145+G146+G147</f>
        <v>501.6270663288787</v>
      </c>
      <c r="H148" s="72">
        <f>F148-G148</f>
        <v>-0.007066328878750028</v>
      </c>
      <c r="I148" s="70">
        <f>I143+I144+I145+I146+I147</f>
        <v>158985</v>
      </c>
      <c r="J148" s="73">
        <f>J143+J144+J145+J146+J147</f>
        <v>158985</v>
      </c>
      <c r="K148" s="74">
        <f>I148-J148</f>
        <v>0</v>
      </c>
      <c r="L148" s="70">
        <f>L143+L144+L145+L146+L147</f>
        <v>126441</v>
      </c>
      <c r="M148" s="73">
        <f>M143+M144+M145+M146+M147</f>
        <v>126441</v>
      </c>
      <c r="N148" s="74">
        <f>L148-M148</f>
        <v>0</v>
      </c>
    </row>
    <row r="149" spans="1:14" s="102" customFormat="1" ht="14.25">
      <c r="A149" s="60"/>
      <c r="B149" s="61"/>
      <c r="C149" s="62"/>
      <c r="D149" s="63"/>
      <c r="E149" s="64"/>
      <c r="F149" s="62"/>
      <c r="G149" s="65"/>
      <c r="H149" s="64"/>
      <c r="I149" s="62"/>
      <c r="J149" s="66"/>
      <c r="K149" s="67"/>
      <c r="L149" s="62"/>
      <c r="M149" s="68"/>
      <c r="N149" s="67"/>
    </row>
    <row r="150" spans="1:14" s="103" customFormat="1" ht="15">
      <c r="A150" s="56">
        <v>19</v>
      </c>
      <c r="B150" s="57" t="s">
        <v>12</v>
      </c>
      <c r="C150" s="62"/>
      <c r="D150" s="58"/>
      <c r="E150" s="75"/>
      <c r="F150" s="62"/>
      <c r="G150" s="58"/>
      <c r="H150" s="75"/>
      <c r="I150" s="62"/>
      <c r="J150" s="58"/>
      <c r="K150" s="76"/>
      <c r="L150" s="62"/>
      <c r="M150" s="58"/>
      <c r="N150" s="76"/>
    </row>
    <row r="151" spans="1:14" s="102" customFormat="1" ht="14.25">
      <c r="A151" s="60"/>
      <c r="B151" s="61" t="s">
        <v>3</v>
      </c>
      <c r="C151" s="62">
        <v>9.68</v>
      </c>
      <c r="D151" s="63">
        <v>9.6802298</v>
      </c>
      <c r="E151" s="64">
        <f>C151-D151</f>
        <v>-0.00022979999999961365</v>
      </c>
      <c r="F151" s="62">
        <v>1.98</v>
      </c>
      <c r="G151" s="65">
        <v>1.9033826999999999</v>
      </c>
      <c r="H151" s="64">
        <f>F151-G151</f>
        <v>0.07661730000000011</v>
      </c>
      <c r="I151" s="62">
        <v>2014</v>
      </c>
      <c r="J151" s="66">
        <v>2014</v>
      </c>
      <c r="K151" s="67">
        <f>I151-J151</f>
        <v>0</v>
      </c>
      <c r="L151" s="62">
        <v>374</v>
      </c>
      <c r="M151" s="68">
        <v>366</v>
      </c>
      <c r="N151" s="67">
        <f>L151-M151</f>
        <v>8</v>
      </c>
    </row>
    <row r="152" spans="1:14" s="102" customFormat="1" ht="14.25">
      <c r="A152" s="60"/>
      <c r="B152" s="61" t="s">
        <v>4</v>
      </c>
      <c r="C152" s="62">
        <v>5.81</v>
      </c>
      <c r="D152" s="63">
        <v>5.8050127</v>
      </c>
      <c r="E152" s="64">
        <f>C152-D152</f>
        <v>0.004987299999999806</v>
      </c>
      <c r="F152" s="62">
        <v>1.37</v>
      </c>
      <c r="G152" s="65">
        <v>2.017537</v>
      </c>
      <c r="H152" s="64">
        <f>F152-G152</f>
        <v>-0.6475369999999998</v>
      </c>
      <c r="I152" s="62">
        <v>5307</v>
      </c>
      <c r="J152" s="66">
        <v>5307</v>
      </c>
      <c r="K152" s="67">
        <f>I152-J152</f>
        <v>0</v>
      </c>
      <c r="L152" s="62">
        <v>1261</v>
      </c>
      <c r="M152" s="68">
        <v>1256</v>
      </c>
      <c r="N152" s="67">
        <f>L152-M152</f>
        <v>5</v>
      </c>
    </row>
    <row r="153" spans="1:14" s="102" customFormat="1" ht="14.25">
      <c r="A153" s="60"/>
      <c r="B153" s="61" t="s">
        <v>5</v>
      </c>
      <c r="C153" s="62">
        <v>0</v>
      </c>
      <c r="D153" s="63">
        <v>0</v>
      </c>
      <c r="E153" s="64">
        <f>C153-D153</f>
        <v>0</v>
      </c>
      <c r="F153" s="62">
        <v>0</v>
      </c>
      <c r="G153" s="65">
        <v>0</v>
      </c>
      <c r="H153" s="64">
        <f>F153-G153</f>
        <v>0</v>
      </c>
      <c r="I153" s="62">
        <v>0</v>
      </c>
      <c r="J153" s="66">
        <v>0</v>
      </c>
      <c r="K153" s="67">
        <f>I153-J153</f>
        <v>0</v>
      </c>
      <c r="L153" s="62">
        <v>0</v>
      </c>
      <c r="M153" s="68">
        <v>0</v>
      </c>
      <c r="N153" s="67">
        <f>L153-M153</f>
        <v>0</v>
      </c>
    </row>
    <row r="154" spans="1:14" s="102" customFormat="1" ht="14.25">
      <c r="A154" s="60"/>
      <c r="B154" s="61" t="s">
        <v>6</v>
      </c>
      <c r="C154" s="62">
        <v>0</v>
      </c>
      <c r="D154" s="87">
        <v>0</v>
      </c>
      <c r="E154" s="64">
        <f>C154-D154</f>
        <v>0</v>
      </c>
      <c r="F154" s="62">
        <v>0</v>
      </c>
      <c r="G154" s="77">
        <v>0</v>
      </c>
      <c r="H154" s="64">
        <f>F154-G154</f>
        <v>0</v>
      </c>
      <c r="I154" s="62">
        <v>0</v>
      </c>
      <c r="J154" s="88">
        <v>0</v>
      </c>
      <c r="K154" s="67">
        <f>I154-J154</f>
        <v>0</v>
      </c>
      <c r="L154" s="62">
        <v>0</v>
      </c>
      <c r="M154" s="78">
        <v>0</v>
      </c>
      <c r="N154" s="67">
        <f>L154-M154</f>
        <v>0</v>
      </c>
    </row>
    <row r="155" spans="1:14" s="102" customFormat="1" ht="14.25">
      <c r="A155" s="60"/>
      <c r="B155" s="61" t="s">
        <v>25</v>
      </c>
      <c r="C155" s="62">
        <v>0</v>
      </c>
      <c r="D155" s="87">
        <v>0</v>
      </c>
      <c r="E155" s="64">
        <f>C155-D155</f>
        <v>0</v>
      </c>
      <c r="F155" s="62">
        <v>0</v>
      </c>
      <c r="G155" s="65">
        <v>0</v>
      </c>
      <c r="H155" s="64">
        <f>F155-G155</f>
        <v>0</v>
      </c>
      <c r="I155" s="62">
        <v>0</v>
      </c>
      <c r="J155" s="88">
        <v>0</v>
      </c>
      <c r="K155" s="67">
        <f>I155-J155</f>
        <v>0</v>
      </c>
      <c r="L155" s="62">
        <v>0</v>
      </c>
      <c r="M155" s="68">
        <v>0</v>
      </c>
      <c r="N155" s="67">
        <f>L155-M155</f>
        <v>0</v>
      </c>
    </row>
    <row r="156" spans="1:14" s="103" customFormat="1" ht="15">
      <c r="A156" s="56"/>
      <c r="B156" s="69"/>
      <c r="C156" s="70">
        <f>C151+C152+C153+C154+C155</f>
        <v>15.489999999999998</v>
      </c>
      <c r="D156" s="71">
        <f>D151+D152+D153+D154+D155</f>
        <v>15.485242499999998</v>
      </c>
      <c r="E156" s="72">
        <f>C156-D156</f>
        <v>0.004757500000000192</v>
      </c>
      <c r="F156" s="70">
        <f>F151+F152+F153+F154+F155</f>
        <v>3.35</v>
      </c>
      <c r="G156" s="71">
        <f>G151+G152+G153+G154+G155</f>
        <v>3.9209197</v>
      </c>
      <c r="H156" s="72">
        <f>F156-G156</f>
        <v>-0.5709196999999997</v>
      </c>
      <c r="I156" s="70">
        <f>I151+I152+I153+I154+I155</f>
        <v>7321</v>
      </c>
      <c r="J156" s="73">
        <f>J151+J152+J153+J154+J155</f>
        <v>7321</v>
      </c>
      <c r="K156" s="74">
        <f>I156-J156</f>
        <v>0</v>
      </c>
      <c r="L156" s="70">
        <f>L151+L152+L153+L154+L155</f>
        <v>1635</v>
      </c>
      <c r="M156" s="73">
        <f>M151+M152+M153+M154+M155</f>
        <v>1622</v>
      </c>
      <c r="N156" s="74">
        <f>L156-M156</f>
        <v>13</v>
      </c>
    </row>
    <row r="157" spans="1:14" s="102" customFormat="1" ht="14.25">
      <c r="A157" s="60"/>
      <c r="B157" s="61"/>
      <c r="C157" s="62"/>
      <c r="D157" s="87"/>
      <c r="E157" s="100"/>
      <c r="F157" s="62"/>
      <c r="G157" s="65"/>
      <c r="H157" s="100"/>
      <c r="I157" s="62"/>
      <c r="J157" s="88"/>
      <c r="K157" s="101"/>
      <c r="L157" s="62"/>
      <c r="M157" s="68"/>
      <c r="N157" s="101"/>
    </row>
    <row r="158" spans="1:14" s="103" customFormat="1" ht="15">
      <c r="A158" s="105">
        <v>20</v>
      </c>
      <c r="B158" s="57" t="s">
        <v>7</v>
      </c>
      <c r="C158" s="62"/>
      <c r="D158" s="58"/>
      <c r="E158" s="75"/>
      <c r="F158" s="62"/>
      <c r="G158" s="58"/>
      <c r="H158" s="75"/>
      <c r="I158" s="62"/>
      <c r="J158" s="58"/>
      <c r="K158" s="76"/>
      <c r="L158" s="62"/>
      <c r="M158" s="58"/>
      <c r="N158" s="76"/>
    </row>
    <row r="159" spans="1:14" s="102" customFormat="1" ht="14.25">
      <c r="A159" s="106"/>
      <c r="B159" s="61" t="s">
        <v>3</v>
      </c>
      <c r="C159" s="62">
        <v>345.32</v>
      </c>
      <c r="D159" s="63">
        <v>345.3205194419999</v>
      </c>
      <c r="E159" s="64">
        <f>C159-D159</f>
        <v>-0.0005194419999270394</v>
      </c>
      <c r="F159" s="62">
        <v>405.49</v>
      </c>
      <c r="G159" s="65">
        <v>405.4900376899998</v>
      </c>
      <c r="H159" s="64">
        <f>F159-G159</f>
        <v>-3.76899997718283E-05</v>
      </c>
      <c r="I159" s="62">
        <v>15427</v>
      </c>
      <c r="J159" s="66">
        <v>15427</v>
      </c>
      <c r="K159" s="67">
        <f>I159-J159</f>
        <v>0</v>
      </c>
      <c r="L159" s="62">
        <v>13048</v>
      </c>
      <c r="M159" s="68">
        <v>13048</v>
      </c>
      <c r="N159" s="67">
        <f>L159-M159</f>
        <v>0</v>
      </c>
    </row>
    <row r="160" spans="1:14" s="102" customFormat="1" ht="14.25">
      <c r="A160" s="106"/>
      <c r="B160" s="61" t="s">
        <v>4</v>
      </c>
      <c r="C160" s="62">
        <v>2914.3</v>
      </c>
      <c r="D160" s="63">
        <v>2914.3009764762996</v>
      </c>
      <c r="E160" s="64">
        <f>C160-D160</f>
        <v>-0.000976476299456408</v>
      </c>
      <c r="F160" s="62">
        <v>4268.45</v>
      </c>
      <c r="G160" s="65">
        <v>4268.4488657079955</v>
      </c>
      <c r="H160" s="64">
        <f>F160-G160</f>
        <v>0.0011342920042807236</v>
      </c>
      <c r="I160" s="62">
        <v>700587</v>
      </c>
      <c r="J160" s="66">
        <v>700587</v>
      </c>
      <c r="K160" s="67">
        <f>I160-J160</f>
        <v>0</v>
      </c>
      <c r="L160" s="62">
        <v>801622</v>
      </c>
      <c r="M160" s="68">
        <v>801622</v>
      </c>
      <c r="N160" s="67">
        <f>L160-M160</f>
        <v>0</v>
      </c>
    </row>
    <row r="161" spans="1:14" s="102" customFormat="1" ht="14.25">
      <c r="A161" s="106"/>
      <c r="B161" s="61" t="s">
        <v>5</v>
      </c>
      <c r="C161" s="62">
        <v>2551.42</v>
      </c>
      <c r="D161" s="63">
        <v>2551.41823106</v>
      </c>
      <c r="E161" s="64">
        <f>C161-D161</f>
        <v>0.0017689400001472677</v>
      </c>
      <c r="F161" s="62">
        <v>983.69</v>
      </c>
      <c r="G161" s="65">
        <v>983.689710583</v>
      </c>
      <c r="H161" s="64">
        <f>F161-G161</f>
        <v>0.0002894170000899976</v>
      </c>
      <c r="I161" s="62">
        <v>43</v>
      </c>
      <c r="J161" s="66">
        <v>43</v>
      </c>
      <c r="K161" s="67">
        <f>I161-J161</f>
        <v>0</v>
      </c>
      <c r="L161" s="62">
        <v>72</v>
      </c>
      <c r="M161" s="68">
        <v>72</v>
      </c>
      <c r="N161" s="67">
        <f>L161-M161</f>
        <v>0</v>
      </c>
    </row>
    <row r="162" spans="1:14" s="102" customFormat="1" ht="14.25">
      <c r="A162" s="106"/>
      <c r="B162" s="61" t="s">
        <v>6</v>
      </c>
      <c r="C162" s="62">
        <v>112.05</v>
      </c>
      <c r="D162" s="63">
        <v>162.10198360700008</v>
      </c>
      <c r="E162" s="64">
        <f>C162-D162</f>
        <v>-50.05198360700008</v>
      </c>
      <c r="F162" s="62">
        <v>129.05</v>
      </c>
      <c r="G162" s="65">
        <v>129.0511386789999</v>
      </c>
      <c r="H162" s="64">
        <f>F162-G162</f>
        <v>-0.0011386789998937275</v>
      </c>
      <c r="I162" s="62">
        <v>2</v>
      </c>
      <c r="J162" s="66">
        <v>362</v>
      </c>
      <c r="K162" s="67">
        <f>I162-J162</f>
        <v>-360</v>
      </c>
      <c r="L162" s="62">
        <v>10</v>
      </c>
      <c r="M162" s="68">
        <v>10</v>
      </c>
      <c r="N162" s="67">
        <f>L162-M162</f>
        <v>0</v>
      </c>
    </row>
    <row r="163" spans="1:14" s="102" customFormat="1" ht="14.25">
      <c r="A163" s="106"/>
      <c r="B163" s="61" t="s">
        <v>25</v>
      </c>
      <c r="C163" s="62">
        <v>54.06</v>
      </c>
      <c r="D163" s="63">
        <v>0</v>
      </c>
      <c r="E163" s="64">
        <f>C163-D163</f>
        <v>54.06</v>
      </c>
      <c r="F163" s="62">
        <v>131.24</v>
      </c>
      <c r="G163" s="65">
        <v>131.23660943699988</v>
      </c>
      <c r="H163" s="64">
        <f>F163-G163</f>
        <v>0.0033905630001243026</v>
      </c>
      <c r="I163" s="62">
        <v>360</v>
      </c>
      <c r="J163" s="66">
        <v>0</v>
      </c>
      <c r="K163" s="67">
        <f>I163-J163</f>
        <v>360</v>
      </c>
      <c r="L163" s="62">
        <v>766</v>
      </c>
      <c r="M163" s="68">
        <v>766</v>
      </c>
      <c r="N163" s="67">
        <f>L163-M163</f>
        <v>0</v>
      </c>
    </row>
    <row r="164" spans="1:14" s="103" customFormat="1" ht="15">
      <c r="A164" s="105"/>
      <c r="B164" s="69"/>
      <c r="C164" s="70">
        <f>C159+C160+C161+C162+C163</f>
        <v>5977.1500000000015</v>
      </c>
      <c r="D164" s="71">
        <f>D159+D160+D161+D162+D163</f>
        <v>5973.141710585299</v>
      </c>
      <c r="E164" s="72">
        <f>C164-D164</f>
        <v>4.008289414702631</v>
      </c>
      <c r="F164" s="70">
        <f>F159+F160+F161+F162+F163</f>
        <v>5917.919999999999</v>
      </c>
      <c r="G164" s="71">
        <f>G159+G160+G161+G162+G163</f>
        <v>5917.916362096995</v>
      </c>
      <c r="H164" s="72">
        <f>F164-G164</f>
        <v>0.003637903004346299</v>
      </c>
      <c r="I164" s="70">
        <f>I159+I160+I161+I162+I163</f>
        <v>716419</v>
      </c>
      <c r="J164" s="73">
        <f>J159+J160+J161+J162+J163</f>
        <v>716419</v>
      </c>
      <c r="K164" s="74">
        <f>I164-J164</f>
        <v>0</v>
      </c>
      <c r="L164" s="70">
        <f>L159+L160+L161+L162+L163</f>
        <v>815518</v>
      </c>
      <c r="M164" s="73">
        <f>M159+M160+M161+M162+M163</f>
        <v>815518</v>
      </c>
      <c r="N164" s="74">
        <f>L164-M164</f>
        <v>0</v>
      </c>
    </row>
    <row r="165" spans="1:14" s="102" customFormat="1" ht="14.25">
      <c r="A165" s="106"/>
      <c r="B165" s="61"/>
      <c r="C165" s="62"/>
      <c r="D165" s="63"/>
      <c r="E165" s="64"/>
      <c r="F165" s="62"/>
      <c r="G165" s="65"/>
      <c r="H165" s="64"/>
      <c r="I165" s="62"/>
      <c r="J165" s="66"/>
      <c r="K165" s="67"/>
      <c r="L165" s="62"/>
      <c r="M165" s="68"/>
      <c r="N165" s="67"/>
    </row>
    <row r="166" spans="1:14" s="103" customFormat="1" ht="15">
      <c r="A166" s="105">
        <v>21</v>
      </c>
      <c r="B166" s="57" t="s">
        <v>13</v>
      </c>
      <c r="C166" s="62"/>
      <c r="D166" s="58"/>
      <c r="E166" s="75"/>
      <c r="F166" s="62"/>
      <c r="G166" s="58"/>
      <c r="H166" s="75"/>
      <c r="I166" s="62"/>
      <c r="J166" s="58"/>
      <c r="K166" s="76"/>
      <c r="L166" s="62"/>
      <c r="M166" s="58"/>
      <c r="N166" s="76"/>
    </row>
    <row r="167" spans="1:14" s="102" customFormat="1" ht="14.25">
      <c r="A167" s="106"/>
      <c r="B167" s="61" t="s">
        <v>3</v>
      </c>
      <c r="C167" s="62">
        <v>30.23</v>
      </c>
      <c r="D167" s="63">
        <v>30.234900000000003</v>
      </c>
      <c r="E167" s="64">
        <f>C167-D167</f>
        <v>-0.004900000000002791</v>
      </c>
      <c r="F167" s="62">
        <v>26.57</v>
      </c>
      <c r="G167" s="65">
        <v>26.567700000000006</v>
      </c>
      <c r="H167" s="64">
        <f>F167-G167</f>
        <v>0.0022999999999946397</v>
      </c>
      <c r="I167" s="62">
        <v>2119</v>
      </c>
      <c r="J167" s="66">
        <v>2119</v>
      </c>
      <c r="K167" s="67">
        <f>I167-J167</f>
        <v>0</v>
      </c>
      <c r="L167" s="62">
        <v>1515</v>
      </c>
      <c r="M167" s="68">
        <v>1515</v>
      </c>
      <c r="N167" s="67">
        <f>L167-M167</f>
        <v>0</v>
      </c>
    </row>
    <row r="168" spans="1:14" s="102" customFormat="1" ht="14.25">
      <c r="A168" s="106"/>
      <c r="B168" s="61" t="s">
        <v>4</v>
      </c>
      <c r="C168" s="62">
        <v>207.52</v>
      </c>
      <c r="D168" s="63">
        <v>207.5188</v>
      </c>
      <c r="E168" s="64">
        <f>C168-D168</f>
        <v>0.0012000000000114142</v>
      </c>
      <c r="F168" s="62">
        <v>231.45</v>
      </c>
      <c r="G168" s="65">
        <v>231.44840000000005</v>
      </c>
      <c r="H168" s="64">
        <f>F168-G168</f>
        <v>0.0015999999999394277</v>
      </c>
      <c r="I168" s="62">
        <v>113158</v>
      </c>
      <c r="J168" s="66">
        <v>113158</v>
      </c>
      <c r="K168" s="67">
        <f>I168-J168</f>
        <v>0</v>
      </c>
      <c r="L168" s="62">
        <v>131001</v>
      </c>
      <c r="M168" s="68">
        <v>131001</v>
      </c>
      <c r="N168" s="67">
        <f>L168-M168</f>
        <v>0</v>
      </c>
    </row>
    <row r="169" spans="1:14" s="102" customFormat="1" ht="14.25" customHeight="1">
      <c r="A169" s="106"/>
      <c r="B169" s="61" t="s">
        <v>5</v>
      </c>
      <c r="C169" s="62">
        <v>123.66</v>
      </c>
      <c r="D169" s="63">
        <v>123.65800638106805</v>
      </c>
      <c r="E169" s="64">
        <f>C169-D169</f>
        <v>0.001993618931948049</v>
      </c>
      <c r="F169" s="62">
        <v>158.92</v>
      </c>
      <c r="G169" s="65">
        <v>158.9182013772542</v>
      </c>
      <c r="H169" s="64">
        <f>F169-G169</f>
        <v>0.001798622745781131</v>
      </c>
      <c r="I169" s="62">
        <v>5</v>
      </c>
      <c r="J169" s="66">
        <v>5</v>
      </c>
      <c r="K169" s="67">
        <f>I169-J169</f>
        <v>0</v>
      </c>
      <c r="L169" s="62">
        <v>9</v>
      </c>
      <c r="M169" s="68">
        <v>9</v>
      </c>
      <c r="N169" s="67">
        <f>L169-M169</f>
        <v>0</v>
      </c>
    </row>
    <row r="170" spans="1:14" s="92" customFormat="1" ht="14.25">
      <c r="A170" s="106"/>
      <c r="B170" s="61" t="s">
        <v>6</v>
      </c>
      <c r="C170" s="62">
        <v>0</v>
      </c>
      <c r="D170" s="63">
        <v>74.98124182806606</v>
      </c>
      <c r="E170" s="64">
        <f>C170-D170</f>
        <v>-74.98124182806606</v>
      </c>
      <c r="F170" s="62">
        <v>0</v>
      </c>
      <c r="G170" s="65">
        <v>0</v>
      </c>
      <c r="H170" s="64">
        <f>F170-G170</f>
        <v>0</v>
      </c>
      <c r="I170" s="62">
        <v>0</v>
      </c>
      <c r="J170" s="66">
        <v>100</v>
      </c>
      <c r="K170" s="67">
        <f>I170-J170</f>
        <v>-100</v>
      </c>
      <c r="L170" s="62">
        <v>0</v>
      </c>
      <c r="M170" s="68">
        <v>0</v>
      </c>
      <c r="N170" s="67">
        <f>L170-M170</f>
        <v>0</v>
      </c>
    </row>
    <row r="171" spans="1:14" s="92" customFormat="1" ht="14.25">
      <c r="A171" s="106"/>
      <c r="B171" s="61" t="s">
        <v>25</v>
      </c>
      <c r="C171" s="62">
        <v>74.98</v>
      </c>
      <c r="D171" s="63">
        <v>0</v>
      </c>
      <c r="E171" s="64">
        <f>C171-D171</f>
        <v>74.98</v>
      </c>
      <c r="F171" s="62">
        <v>48.62</v>
      </c>
      <c r="G171" s="65">
        <v>48.6229101831384</v>
      </c>
      <c r="H171" s="64">
        <f>F171-G171</f>
        <v>-0.0029101831384039656</v>
      </c>
      <c r="I171" s="62">
        <v>100</v>
      </c>
      <c r="J171" s="66">
        <v>0</v>
      </c>
      <c r="K171" s="67">
        <f>I171-J171</f>
        <v>100</v>
      </c>
      <c r="L171" s="62">
        <v>97</v>
      </c>
      <c r="M171" s="68">
        <v>97</v>
      </c>
      <c r="N171" s="67">
        <f>L171-M171</f>
        <v>0</v>
      </c>
    </row>
    <row r="172" spans="1:14" s="89" customFormat="1" ht="15">
      <c r="A172" s="105"/>
      <c r="B172" s="69"/>
      <c r="C172" s="70">
        <f>C167+C168+C169+C170+C171</f>
        <v>436.39</v>
      </c>
      <c r="D172" s="71">
        <f>D167+D168+D169+D170+D171</f>
        <v>436.3929482091341</v>
      </c>
      <c r="E172" s="72">
        <f>C172-D172</f>
        <v>-0.002948209134103763</v>
      </c>
      <c r="F172" s="70">
        <f>F167+F168+F169+F170+F171</f>
        <v>465.55999999999995</v>
      </c>
      <c r="G172" s="71">
        <f>G167+G168+G169+G170+G171</f>
        <v>465.55721156039266</v>
      </c>
      <c r="H172" s="72">
        <f>F172-G172</f>
        <v>0.0027884396072863638</v>
      </c>
      <c r="I172" s="70">
        <f>I167+I168+I169+I170+I171</f>
        <v>115382</v>
      </c>
      <c r="J172" s="73">
        <f>J167+J168+J169+J170+J171</f>
        <v>115382</v>
      </c>
      <c r="K172" s="74">
        <f>I172-J172</f>
        <v>0</v>
      </c>
      <c r="L172" s="70">
        <f>L167+L168+L169+L170+L171</f>
        <v>132622</v>
      </c>
      <c r="M172" s="73">
        <f>M167+M168+M169+M170+M171</f>
        <v>132622</v>
      </c>
      <c r="N172" s="74">
        <f>L172-M172</f>
        <v>0</v>
      </c>
    </row>
    <row r="173" spans="1:14" s="92" customFormat="1" ht="14.25">
      <c r="A173" s="106"/>
      <c r="B173" s="61"/>
      <c r="C173" s="62"/>
      <c r="D173" s="63"/>
      <c r="E173" s="64"/>
      <c r="F173" s="62"/>
      <c r="G173" s="65"/>
      <c r="H173" s="64"/>
      <c r="I173" s="62"/>
      <c r="J173" s="66"/>
      <c r="K173" s="67"/>
      <c r="L173" s="62"/>
      <c r="M173" s="68"/>
      <c r="N173" s="67"/>
    </row>
    <row r="174" spans="1:14" s="89" customFormat="1" ht="15">
      <c r="A174" s="105">
        <v>22</v>
      </c>
      <c r="B174" s="57" t="s">
        <v>41</v>
      </c>
      <c r="C174" s="62"/>
      <c r="D174" s="58"/>
      <c r="E174" s="75"/>
      <c r="F174" s="62"/>
      <c r="G174" s="58"/>
      <c r="H174" s="75"/>
      <c r="I174" s="62"/>
      <c r="J174" s="58"/>
      <c r="K174" s="76"/>
      <c r="L174" s="62"/>
      <c r="M174" s="58"/>
      <c r="N174" s="76"/>
    </row>
    <row r="175" spans="1:14" s="92" customFormat="1" ht="14.25">
      <c r="A175" s="106"/>
      <c r="B175" s="61" t="s">
        <v>3</v>
      </c>
      <c r="C175" s="62">
        <v>26.72</v>
      </c>
      <c r="D175" s="63">
        <v>26.723076822999996</v>
      </c>
      <c r="E175" s="64">
        <f>C175-D175</f>
        <v>-0.0030768229999971197</v>
      </c>
      <c r="F175" s="62">
        <v>51.61</v>
      </c>
      <c r="G175" s="65">
        <v>51.60575659000001</v>
      </c>
      <c r="H175" s="64">
        <f>F175-G175</f>
        <v>0.004243409999986625</v>
      </c>
      <c r="I175" s="62">
        <v>837</v>
      </c>
      <c r="J175" s="66">
        <v>837</v>
      </c>
      <c r="K175" s="67">
        <f>I175-J175</f>
        <v>0</v>
      </c>
      <c r="L175" s="62">
        <v>1330</v>
      </c>
      <c r="M175" s="68">
        <v>1330</v>
      </c>
      <c r="N175" s="67">
        <f>L175-M175</f>
        <v>0</v>
      </c>
    </row>
    <row r="176" spans="1:14" s="92" customFormat="1" ht="14.25">
      <c r="A176" s="106"/>
      <c r="B176" s="61" t="s">
        <v>4</v>
      </c>
      <c r="C176" s="62">
        <v>251.89</v>
      </c>
      <c r="D176" s="63">
        <v>251.88701532199997</v>
      </c>
      <c r="E176" s="64">
        <f>C176-D176</f>
        <v>0.002984678000018448</v>
      </c>
      <c r="F176" s="62">
        <v>302.13</v>
      </c>
      <c r="G176" s="77">
        <v>302.12530738299995</v>
      </c>
      <c r="H176" s="64">
        <f>F176-G176</f>
        <v>0.004692617000046084</v>
      </c>
      <c r="I176" s="62">
        <v>58896</v>
      </c>
      <c r="J176" s="66">
        <v>58896</v>
      </c>
      <c r="K176" s="67">
        <f>I176-J176</f>
        <v>0</v>
      </c>
      <c r="L176" s="62">
        <v>66416</v>
      </c>
      <c r="M176" s="78">
        <v>66416</v>
      </c>
      <c r="N176" s="67">
        <f>L176-M176</f>
        <v>0</v>
      </c>
    </row>
    <row r="177" spans="1:14" ht="14.25">
      <c r="A177" s="106"/>
      <c r="B177" s="61" t="s">
        <v>5</v>
      </c>
      <c r="C177" s="62">
        <v>13.39</v>
      </c>
      <c r="D177" s="63">
        <v>13.390915575000003</v>
      </c>
      <c r="E177" s="64">
        <f>C177-D177</f>
        <v>-0.0009155750000022778</v>
      </c>
      <c r="F177" s="62">
        <v>17.65</v>
      </c>
      <c r="G177" s="65">
        <v>17.6528856</v>
      </c>
      <c r="H177" s="64">
        <f>F177-G177</f>
        <v>-0.002885600000002597</v>
      </c>
      <c r="I177" s="62">
        <v>1</v>
      </c>
      <c r="J177" s="66">
        <v>1</v>
      </c>
      <c r="K177" s="67">
        <f>I177-J177</f>
        <v>0</v>
      </c>
      <c r="L177" s="62">
        <v>0</v>
      </c>
      <c r="M177" s="68">
        <v>0</v>
      </c>
      <c r="N177" s="67">
        <f>L177-M177</f>
        <v>0</v>
      </c>
    </row>
    <row r="178" spans="1:14" ht="14.25">
      <c r="A178" s="106"/>
      <c r="B178" s="61" t="s">
        <v>6</v>
      </c>
      <c r="C178" s="62">
        <v>2.33</v>
      </c>
      <c r="D178" s="63">
        <v>7.287949321000504</v>
      </c>
      <c r="E178" s="64">
        <f>C178-D178</f>
        <v>-4.957949321000504</v>
      </c>
      <c r="F178" s="62">
        <v>0.92</v>
      </c>
      <c r="G178" s="65">
        <v>0.9225825320000002</v>
      </c>
      <c r="H178" s="64">
        <f>F178-G178</f>
        <v>-0.0025825320000001373</v>
      </c>
      <c r="I178" s="62">
        <v>0</v>
      </c>
      <c r="J178" s="66">
        <v>7</v>
      </c>
      <c r="K178" s="67">
        <f>I178-J178</f>
        <v>-7</v>
      </c>
      <c r="L178" s="62">
        <v>0</v>
      </c>
      <c r="M178" s="68">
        <v>0</v>
      </c>
      <c r="N178" s="67">
        <f>L178-M178</f>
        <v>0</v>
      </c>
    </row>
    <row r="179" spans="1:14" ht="14.25">
      <c r="A179" s="106"/>
      <c r="B179" s="61" t="s">
        <v>25</v>
      </c>
      <c r="C179" s="62">
        <v>4.96</v>
      </c>
      <c r="D179" s="63">
        <v>0</v>
      </c>
      <c r="E179" s="64">
        <f>C179-D179</f>
        <v>4.96</v>
      </c>
      <c r="F179" s="62">
        <v>9.97</v>
      </c>
      <c r="G179" s="65">
        <v>9.967900884000118</v>
      </c>
      <c r="H179" s="64">
        <f>F179-G179</f>
        <v>0.0020991159998828834</v>
      </c>
      <c r="I179" s="62">
        <v>7</v>
      </c>
      <c r="J179" s="66">
        <v>0</v>
      </c>
      <c r="K179" s="67">
        <f>I179-J179</f>
        <v>7</v>
      </c>
      <c r="L179" s="62">
        <v>7</v>
      </c>
      <c r="M179" s="68">
        <v>7</v>
      </c>
      <c r="N179" s="67">
        <f>L179-M179</f>
        <v>0</v>
      </c>
    </row>
    <row r="180" spans="1:14" s="55" customFormat="1" ht="15">
      <c r="A180" s="105"/>
      <c r="B180" s="69"/>
      <c r="C180" s="70">
        <f>C175+C176+C177+C178+C179</f>
        <v>299.28999999999996</v>
      </c>
      <c r="D180" s="71">
        <f>D175+D176+D177+D178+D179</f>
        <v>299.28895704100046</v>
      </c>
      <c r="E180" s="72">
        <f>C180-D180</f>
        <v>0.0010429589995055721</v>
      </c>
      <c r="F180" s="70">
        <f>F175+F176+F177+F178+F179</f>
        <v>382.28000000000003</v>
      </c>
      <c r="G180" s="71">
        <f>G175+G176+G177+G178+G179</f>
        <v>382.27443298900005</v>
      </c>
      <c r="H180" s="72">
        <f>F180-G180</f>
        <v>0.005567010999982358</v>
      </c>
      <c r="I180" s="70">
        <f>I175+I176+I177+I178+I179</f>
        <v>59741</v>
      </c>
      <c r="J180" s="73">
        <f>J175+J176+J177+J178+J179</f>
        <v>59741</v>
      </c>
      <c r="K180" s="74">
        <f>I180-J180</f>
        <v>0</v>
      </c>
      <c r="L180" s="70">
        <f>L175+L176+L177+L178+L179</f>
        <v>67753</v>
      </c>
      <c r="M180" s="73">
        <f>M175+M176+M177+M178+M179</f>
        <v>67753</v>
      </c>
      <c r="N180" s="74">
        <f>L180-M180</f>
        <v>0</v>
      </c>
    </row>
    <row r="181" spans="1:14" ht="14.25">
      <c r="A181" s="106"/>
      <c r="B181" s="61"/>
      <c r="C181" s="62"/>
      <c r="D181" s="63"/>
      <c r="E181" s="64"/>
      <c r="F181" s="62"/>
      <c r="G181" s="65"/>
      <c r="H181" s="64"/>
      <c r="I181" s="62"/>
      <c r="J181" s="66"/>
      <c r="K181" s="67"/>
      <c r="L181" s="62"/>
      <c r="M181" s="68"/>
      <c r="N181" s="67"/>
    </row>
    <row r="182" spans="1:14" s="55" customFormat="1" ht="15">
      <c r="A182" s="105">
        <v>23</v>
      </c>
      <c r="B182" s="57" t="s">
        <v>42</v>
      </c>
      <c r="C182" s="62"/>
      <c r="D182" s="58"/>
      <c r="E182" s="75"/>
      <c r="F182" s="62"/>
      <c r="G182" s="58"/>
      <c r="H182" s="75"/>
      <c r="I182" s="62"/>
      <c r="J182" s="58"/>
      <c r="K182" s="76"/>
      <c r="L182" s="62"/>
      <c r="M182" s="58"/>
      <c r="N182" s="76"/>
    </row>
    <row r="183" spans="1:14" ht="15" customHeight="1">
      <c r="A183" s="106"/>
      <c r="B183" s="61" t="s">
        <v>3</v>
      </c>
      <c r="C183" s="62">
        <v>2.6</v>
      </c>
      <c r="D183" s="63">
        <v>2.6010642</v>
      </c>
      <c r="E183" s="64">
        <f>C183-D183</f>
        <v>-0.0010642000000000706</v>
      </c>
      <c r="F183" s="62">
        <v>2.52</v>
      </c>
      <c r="G183" s="65">
        <v>2.5243092</v>
      </c>
      <c r="H183" s="64">
        <f>F183-G183</f>
        <v>-0.004309199999999791</v>
      </c>
      <c r="I183" s="62">
        <v>86</v>
      </c>
      <c r="J183" s="66">
        <v>86</v>
      </c>
      <c r="K183" s="67">
        <f>I183-J183</f>
        <v>0</v>
      </c>
      <c r="L183" s="62">
        <v>84</v>
      </c>
      <c r="M183" s="68">
        <v>84</v>
      </c>
      <c r="N183" s="67">
        <f>L183-M183</f>
        <v>0</v>
      </c>
    </row>
    <row r="184" spans="1:14" s="92" customFormat="1" ht="14.25">
      <c r="A184" s="106"/>
      <c r="B184" s="61" t="s">
        <v>4</v>
      </c>
      <c r="C184" s="62">
        <v>459.37</v>
      </c>
      <c r="D184" s="63">
        <v>459.37112795116957</v>
      </c>
      <c r="E184" s="64">
        <f>C184-D184</f>
        <v>-0.001127951169564767</v>
      </c>
      <c r="F184" s="62">
        <v>663.83</v>
      </c>
      <c r="G184" s="65">
        <v>663.8324768749999</v>
      </c>
      <c r="H184" s="64">
        <f>F184-G184</f>
        <v>-0.0024768749998429485</v>
      </c>
      <c r="I184" s="62">
        <v>86636</v>
      </c>
      <c r="J184" s="66">
        <v>86636</v>
      </c>
      <c r="K184" s="67">
        <f>I184-J184</f>
        <v>0</v>
      </c>
      <c r="L184" s="62">
        <v>103772</v>
      </c>
      <c r="M184" s="68">
        <v>103772</v>
      </c>
      <c r="N184" s="67">
        <f>L184-M184</f>
        <v>0</v>
      </c>
    </row>
    <row r="185" spans="1:14" s="92" customFormat="1" ht="14.25">
      <c r="A185" s="106"/>
      <c r="B185" s="61" t="s">
        <v>5</v>
      </c>
      <c r="C185" s="62">
        <v>0.12</v>
      </c>
      <c r="D185" s="63">
        <v>0.11702687299999996</v>
      </c>
      <c r="E185" s="64">
        <f>C185-D185</f>
        <v>0.0029731270000000337</v>
      </c>
      <c r="F185" s="62">
        <v>0</v>
      </c>
      <c r="G185" s="65">
        <v>0.0014611259999999992</v>
      </c>
      <c r="H185" s="64">
        <f>F185-G185</f>
        <v>-0.0014611259999999992</v>
      </c>
      <c r="I185" s="62">
        <v>0</v>
      </c>
      <c r="J185" s="66">
        <v>0</v>
      </c>
      <c r="K185" s="67">
        <f>I185-J185</f>
        <v>0</v>
      </c>
      <c r="L185" s="62">
        <v>0</v>
      </c>
      <c r="M185" s="68">
        <v>0</v>
      </c>
      <c r="N185" s="67">
        <f>L185-M185</f>
        <v>0</v>
      </c>
    </row>
    <row r="186" spans="1:14" s="92" customFormat="1" ht="14.25">
      <c r="A186" s="106"/>
      <c r="B186" s="61" t="s">
        <v>6</v>
      </c>
      <c r="C186" s="62">
        <v>44.28</v>
      </c>
      <c r="D186" s="63">
        <v>45.898050184000006</v>
      </c>
      <c r="E186" s="64">
        <f>C186-D186</f>
        <v>-1.6180501840000048</v>
      </c>
      <c r="F186" s="62">
        <v>60.8</v>
      </c>
      <c r="G186" s="77">
        <v>60.803352126</v>
      </c>
      <c r="H186" s="64">
        <f>F186-G186</f>
        <v>-0.0033521260000028974</v>
      </c>
      <c r="I186" s="62">
        <v>55</v>
      </c>
      <c r="J186" s="66">
        <v>70</v>
      </c>
      <c r="K186" s="67">
        <f>I186-J186</f>
        <v>-15</v>
      </c>
      <c r="L186" s="62">
        <v>54</v>
      </c>
      <c r="M186" s="78">
        <v>54</v>
      </c>
      <c r="N186" s="67">
        <f>L186-M186</f>
        <v>0</v>
      </c>
    </row>
    <row r="187" spans="1:14" s="92" customFormat="1" ht="14.25">
      <c r="A187" s="106"/>
      <c r="B187" s="61" t="s">
        <v>25</v>
      </c>
      <c r="C187" s="62">
        <v>1.62</v>
      </c>
      <c r="D187" s="63">
        <v>0</v>
      </c>
      <c r="E187" s="64">
        <f>C187-D187</f>
        <v>1.62</v>
      </c>
      <c r="F187" s="62">
        <v>0.31</v>
      </c>
      <c r="G187" s="65">
        <v>0.314748269</v>
      </c>
      <c r="H187" s="64">
        <f>F187-G187</f>
        <v>-0.004748269000000027</v>
      </c>
      <c r="I187" s="62">
        <v>15</v>
      </c>
      <c r="J187" s="66">
        <v>0</v>
      </c>
      <c r="K187" s="67">
        <f>I187-J187</f>
        <v>15</v>
      </c>
      <c r="L187" s="62">
        <v>7</v>
      </c>
      <c r="M187" s="68">
        <v>7</v>
      </c>
      <c r="N187" s="67">
        <f>L187-M187</f>
        <v>0</v>
      </c>
    </row>
    <row r="188" spans="1:14" s="89" customFormat="1" ht="15">
      <c r="A188" s="105"/>
      <c r="B188" s="69"/>
      <c r="C188" s="70">
        <f>C183+C184+C185+C186+C187</f>
        <v>507.99</v>
      </c>
      <c r="D188" s="71">
        <f>D183+D184+D185+D186+D187</f>
        <v>507.98726920816955</v>
      </c>
      <c r="E188" s="72">
        <f>C188-D188</f>
        <v>0.0027307918304586565</v>
      </c>
      <c r="F188" s="70">
        <f>F183+F184+F185+F186+F187</f>
        <v>727.4599999999999</v>
      </c>
      <c r="G188" s="71">
        <f>G183+G184+G185+G186+G187</f>
        <v>727.4763475959999</v>
      </c>
      <c r="H188" s="72">
        <f>F188-G188</f>
        <v>-0.016347595999945952</v>
      </c>
      <c r="I188" s="70">
        <f>I183+I184+I185+I186+I187</f>
        <v>86792</v>
      </c>
      <c r="J188" s="73">
        <f>J183+J184+J185+J186+J187</f>
        <v>86792</v>
      </c>
      <c r="K188" s="74">
        <f>I188-J188</f>
        <v>0</v>
      </c>
      <c r="L188" s="70">
        <f>L183+L184+L185+L186+L187</f>
        <v>103917</v>
      </c>
      <c r="M188" s="73">
        <f>M183+M184+M185+M186+M187</f>
        <v>103917</v>
      </c>
      <c r="N188" s="74">
        <f>L188-M188</f>
        <v>0</v>
      </c>
    </row>
    <row r="189" spans="1:14" s="92" customFormat="1" ht="14.25">
      <c r="A189" s="106"/>
      <c r="B189" s="61"/>
      <c r="C189" s="62"/>
      <c r="D189" s="63"/>
      <c r="E189" s="64"/>
      <c r="F189" s="62"/>
      <c r="G189" s="65"/>
      <c r="H189" s="64"/>
      <c r="I189" s="62"/>
      <c r="J189" s="66"/>
      <c r="K189" s="67"/>
      <c r="L189" s="62"/>
      <c r="M189" s="68"/>
      <c r="N189" s="67"/>
    </row>
    <row r="190" spans="1:14" s="89" customFormat="1" ht="15">
      <c r="A190" s="69"/>
      <c r="B190" s="57" t="s">
        <v>10</v>
      </c>
      <c r="C190" s="62"/>
      <c r="D190" s="58"/>
      <c r="E190" s="75"/>
      <c r="F190" s="62"/>
      <c r="G190" s="58"/>
      <c r="H190" s="75"/>
      <c r="I190" s="62"/>
      <c r="J190" s="58"/>
      <c r="K190" s="76"/>
      <c r="L190" s="62"/>
      <c r="M190" s="58"/>
      <c r="N190" s="76"/>
    </row>
    <row r="191" spans="1:14" ht="14.25">
      <c r="A191" s="61"/>
      <c r="B191" s="61" t="s">
        <v>3</v>
      </c>
      <c r="C191" s="107">
        <f>C7+C15+C23+C31+C39+C47+C55+C63+C71+C79+C87+C95+C103+C111+C119+C127+C135+C143+C151+C159+C167+C175+C183</f>
        <v>2099.4699999999993</v>
      </c>
      <c r="D191" s="107">
        <f>D7+D15+D23+D31+D39+D47+D55+D63+D71+D79+D87+D95+D103+D111+D119+D127+D135+D143+D151+D159+D167+D175+D183</f>
        <v>2099.482296857911</v>
      </c>
      <c r="E191" s="64">
        <f>C191-D191</f>
        <v>-0.012296857911678671</v>
      </c>
      <c r="F191" s="107">
        <f>F7+F15+F23+F31+F39+F47+F55+F63+F71+F79+F87+F95+F103+F111+F119+F127+F135+F143+F151+F159+F167+F175+F183</f>
        <v>2548.0100000000007</v>
      </c>
      <c r="G191" s="107">
        <f>G7+G15+G23+G31+G39+G47+G55+G63+G71+G79+G87+G95+G103+G111+G119+G127+G135+G143+G151+G159+G167+G175+G183</f>
        <v>2547.9452350367915</v>
      </c>
      <c r="H191" s="64">
        <f>F191-G191</f>
        <v>0.06476496320919978</v>
      </c>
      <c r="I191" s="108">
        <f>I7+I15+I23+I31+I39+I47+I55+I63+I71+I79+I87+I95+I103+I111+I119+I127+I135+I143+I151+I159+I167+I175+I183</f>
        <v>218649</v>
      </c>
      <c r="J191" s="108">
        <f>J7+J15+J23+J31+J39+J47+J55+J63+J71+J79+J87+J95+J103+J111+J119+J127+J135+J143+J151+J159+J167+J175+J183</f>
        <v>218649</v>
      </c>
      <c r="K191" s="67">
        <f>I191-J191</f>
        <v>0</v>
      </c>
      <c r="L191" s="108">
        <f>L7+L15+L23+L31+L39+L47+L55+L63+L71+L79+L87+L95+L103+L111+L119+L127+L135+L143+L151+L159+L167+L175+L183</f>
        <v>111816</v>
      </c>
      <c r="M191" s="108">
        <f>M7+M15+M23+M31+M39+M47+M55+M63+M71+M79+M87+M95+M103+M111+M119+M127+M135+M143+M151+M159+M167+M175+M183</f>
        <v>111808</v>
      </c>
      <c r="N191" s="67">
        <f>L191-M191</f>
        <v>8</v>
      </c>
    </row>
    <row r="192" spans="1:14" ht="14.25">
      <c r="A192" s="61"/>
      <c r="B192" s="61" t="s">
        <v>4</v>
      </c>
      <c r="C192" s="107">
        <f>C8+C16+C24+C32+C40+C48+C56+C64+C72+C80+C88+C96+C104+C112+C120+C128+C136+C144+C152+C160+C168+C176+C184</f>
        <v>14076.94</v>
      </c>
      <c r="D192" s="107">
        <f>D8+D16+D24+D32+D40+D48+D56+D64+D72+D80+D88+D96+D104+D112+D120+D128+D136+D144+D152+D160+D168+D176+D184</f>
        <v>14076.921407537175</v>
      </c>
      <c r="E192" s="64">
        <f>C192-D192</f>
        <v>0.018592462825836265</v>
      </c>
      <c r="F192" s="107">
        <f>F8+F16+F24+F32+F40+F48+F56+F64+F72+F80+F88+F96+F104+F112+F120+F128+F136+F144+F152+F160+F168+F176+F184</f>
        <v>19049.410000000003</v>
      </c>
      <c r="G192" s="107">
        <f>G8+G16+G24+G32+G40+G48+G56+G64+G72+G80+G88+G96+G104+G112+G120+G128+G136+G144+G152+G160+G168+G176+G184</f>
        <v>19050.063776368137</v>
      </c>
      <c r="H192" s="64">
        <f>F192-G192</f>
        <v>-0.6537763681335491</v>
      </c>
      <c r="I192" s="108">
        <f>I8+I16+I24+I32+I40+I48+I56+I64+I72+I80+I88+I96+I104+I112+I120+I128+I136+I144+I152+I160+I168+I176+I184</f>
        <v>3161443</v>
      </c>
      <c r="J192" s="108">
        <f>J8+J16+J24+J32+J40+J48+J56+J64+J72+J80+J88+J96+J104+J112+J120+J128+J136+J144+J152+J160+J168+J176+J184</f>
        <v>3161440</v>
      </c>
      <c r="K192" s="67">
        <f>I192-J192</f>
        <v>3</v>
      </c>
      <c r="L192" s="108">
        <f>L8+L16+L24+L32+L40+L48+L56+L64+L72+L80+L88+L96+L104+L112+L120+L128+L136+L144+L152+L160+L168+L176+L184</f>
        <v>3713563</v>
      </c>
      <c r="M192" s="108">
        <f>M8+M16+M24+M32+M40+M48+M56+M64+M72+M80+M88+M96+M104+M112+M120+M128+M136+M144+M152+M160+M168+M176+M184</f>
        <v>3713558</v>
      </c>
      <c r="N192" s="67">
        <f>L192-M192</f>
        <v>5</v>
      </c>
    </row>
    <row r="193" spans="1:14" ht="14.25">
      <c r="A193" s="61"/>
      <c r="B193" s="61" t="s">
        <v>5</v>
      </c>
      <c r="C193" s="107">
        <f>C9+C17+C25+C33+C41+C49+C57+C65+C73+C81+C89+C97+C105+C113+C121+C129+C137+C145+C153+C161+C169+C177+C185</f>
        <v>8296.87</v>
      </c>
      <c r="D193" s="107">
        <f>D9+D17+D25+D33+D41+D49+D57+D65+D73+D81+D89+D97+D105+D113+D121+D129+D137+D145+D153+D161+D169+D177+D185</f>
        <v>9080.343056236521</v>
      </c>
      <c r="E193" s="64">
        <f>C193-D193</f>
        <v>-783.4730562365203</v>
      </c>
      <c r="F193" s="107">
        <f>F9+F17+F25+F33+F41+F49+F57+F65+F73+F81+F89+F97+F105+F113+F121+F129+F137+F145+F153+F161+F169+F177+F185</f>
        <v>8793.699999999999</v>
      </c>
      <c r="G193" s="107">
        <f>G9+G17+G25+G33+G41+G49+G57+G65+G73+G81+G89+G97+G105+G113+G121+G129+G137+G145+G153+G161+G169+G177+G185</f>
        <v>8793.692373366428</v>
      </c>
      <c r="H193" s="64">
        <f>F193-G193</f>
        <v>0.00762663357090787</v>
      </c>
      <c r="I193" s="108">
        <f>I9+I17+I25+I33+I41+I49+I57+I65+I73+I81+I89+I97+I105+I113+I121+I129+I137+I145+I153+I161+I169+I177+I185</f>
        <v>394</v>
      </c>
      <c r="J193" s="108">
        <f>J9+J17+J25+J33+J41+J49+J57+J65+J73+J81+J89+J97+J105+J113+J121+J129+J137+J145+J153+J161+J169+J177+J185</f>
        <v>1607</v>
      </c>
      <c r="K193" s="67">
        <f>I193-J193</f>
        <v>-1213</v>
      </c>
      <c r="L193" s="108">
        <f>L9+L17+L25+L33+L41+L49+L57+L65+L73+L81+L89+L97+L105+L113+L121+L129+L137+L145+L153+L161+L169+L177+L185</f>
        <v>549</v>
      </c>
      <c r="M193" s="108">
        <f>M9+M17+M25+M33+M41+M49+M57+M65+M73+M81+M89+M97+M105+M113+M121+M129+M137+M145+M153+M161+M169+M177+M185</f>
        <v>549</v>
      </c>
      <c r="N193" s="67">
        <f>L193-M193</f>
        <v>0</v>
      </c>
    </row>
    <row r="194" spans="1:14" ht="14.25">
      <c r="A194" s="61"/>
      <c r="B194" s="61" t="s">
        <v>6</v>
      </c>
      <c r="C194" s="107">
        <f>C10+C18+C26+C34+C42+C50+C58+C66+C74+C82+C90+C98+C106+C114+C122+C130+C138+C146+C154+C162+C170+C178+C186</f>
        <v>1724.6199999999997</v>
      </c>
      <c r="D194" s="107">
        <f>D10+D18+D26+D34+D42+D50+D58+D66+D74+D82+D90+D98+D106+D114+D122+D130+D138+D146+D154+D162+D170+D178+D186</f>
        <v>2884.765414375703</v>
      </c>
      <c r="E194" s="64">
        <f>C194-D194</f>
        <v>-1160.1454143757035</v>
      </c>
      <c r="F194" s="107">
        <f>F10+F18+F26+F34+F42+F50+F58+F66+F74+F82+F90+F98+F106+F114+F122+F130+F138+F146+F154+F162+F170+F178+F186</f>
        <v>398.84000000000003</v>
      </c>
      <c r="G194" s="107">
        <f>G10+G18+G26+G34+G42+G50+G58+G66+G74+G82+G90+G98+G106+G114+G122+G130+G138+G146+G154+G162+G170+G178+G186</f>
        <v>398.8583276256695</v>
      </c>
      <c r="H194" s="64">
        <f>F194-G194</f>
        <v>-0.018327625669485315</v>
      </c>
      <c r="I194" s="108">
        <f>I10+I18+I26+I34+I42+I50+I58+I66+I74+I82+I90+I98+I106+I114+I122+I130+I138+I146+I154+I162+I170+I178+I186</f>
        <v>428</v>
      </c>
      <c r="J194" s="108">
        <f>J10+J18+J26+J34+J42+J50+J58+J66+J74+J82+J90+J98+J106+J114+J122+J130+J138+J146+J154+J162+J170+J178+J186</f>
        <v>2364</v>
      </c>
      <c r="K194" s="67">
        <f>I194-J194</f>
        <v>-1936</v>
      </c>
      <c r="L194" s="108">
        <f>L10+L18+L26+L34+L42+L50+L58+L66+L74+L82+L90+L98+L106+L114+L122+L130+L138+L146+L154+L162+L170+L178+L186</f>
        <v>375</v>
      </c>
      <c r="M194" s="108">
        <f>M10+M18+M26+M34+M42+M50+M58+M66+M74+M82+M90+M98+M106+M114+M122+M130+M138+M146+M154+M162+M170+M178+M186</f>
        <v>375</v>
      </c>
      <c r="N194" s="67">
        <f>L194-M194</f>
        <v>0</v>
      </c>
    </row>
    <row r="195" spans="1:14" ht="14.25">
      <c r="A195" s="61"/>
      <c r="B195" s="61" t="s">
        <v>25</v>
      </c>
      <c r="C195" s="107">
        <f>C11+C19+C27+C35+C43+C51+C59+C67+C75+C83+C91+C99+C107+C115+C123+C131+C139+C147+C155+C163+C171+C179+C187</f>
        <v>1672.3999999999999</v>
      </c>
      <c r="D195" s="107">
        <f>D11+D19+D27+D35+D43+D51+D59+D67+D75+D83+D91+D99+D107+D115+D123+D131+D139+D147+D155+D163+D171+D179+D187</f>
        <v>0</v>
      </c>
      <c r="E195" s="64">
        <f>C195-D195</f>
        <v>1672.3999999999999</v>
      </c>
      <c r="F195" s="107">
        <f>F11+F19+F27+F35+F43+F51+F59+F67+F75+F83+F91+F99+F107+F115+F123+F131+F139+F147+F155+F163+F171+F179+F187</f>
        <v>1831.79</v>
      </c>
      <c r="G195" s="107">
        <f>G11+G19+G27+G35+G43+G51+G59+G67+G75+G83+G91+G99+G107+G115+G123+G131+G139+G147+G155+G163+G171+G179+G187</f>
        <v>1831.7746631856198</v>
      </c>
      <c r="H195" s="64">
        <f>F195-G195</f>
        <v>0.015336814380134456</v>
      </c>
      <c r="I195" s="108">
        <f>I11+I19+I27+I35+I43+I51+I59+I67+I75+I83+I91+I99+I107+I115+I123+I131+I139+I147+I155+I163+I171+I179+I187</f>
        <v>2205</v>
      </c>
      <c r="J195" s="108">
        <f>J11+J19+J27+J35+J43+J51+J59+J67+J75+J83+J91+J99+J107+J115+J123+J131+J139+J147+J155+J163+J171+J179+J187</f>
        <v>0</v>
      </c>
      <c r="K195" s="67">
        <f>I195-J195</f>
        <v>2205</v>
      </c>
      <c r="L195" s="108">
        <f>L11+L19+L27+L35+L43+L51+L59+L67+L75+L83+L91+L99+L107+L115+L123+L131+L139+L147+L155+L163+L171+L179+L187</f>
        <v>3504</v>
      </c>
      <c r="M195" s="108">
        <f>M11+M19+M27+M35+M43+M51+M59+M67+M75+M83+M91+M99+M107+M115+M123+M131+M139+M147+M155+M163+M171+M179+M187</f>
        <v>3504</v>
      </c>
      <c r="N195" s="67">
        <f>L195-M195</f>
        <v>0</v>
      </c>
    </row>
    <row r="196" spans="1:14" s="55" customFormat="1" ht="15">
      <c r="A196" s="69"/>
      <c r="B196" s="69"/>
      <c r="C196" s="70">
        <f>C191+C192+C193+C194+C195</f>
        <v>27870.3</v>
      </c>
      <c r="D196" s="71">
        <f>D191+D192+D193+D194+D195</f>
        <v>28141.51217500731</v>
      </c>
      <c r="E196" s="72">
        <f>C196-D196</f>
        <v>-271.21217500730927</v>
      </c>
      <c r="F196" s="70">
        <f>F191+F192+F193+F194+F195</f>
        <v>32621.750000000004</v>
      </c>
      <c r="G196" s="71">
        <f>G191+G192+G193+G194+G195</f>
        <v>32622.334375582643</v>
      </c>
      <c r="H196" s="72">
        <f>F196-G196</f>
        <v>-0.5843755826390407</v>
      </c>
      <c r="I196" s="70">
        <f>I191+I192+I193+I194+I195</f>
        <v>3383119</v>
      </c>
      <c r="J196" s="73">
        <f>J191+J192+J193+J194+J195</f>
        <v>3384060</v>
      </c>
      <c r="K196" s="74">
        <f>I196-J196</f>
        <v>-941</v>
      </c>
      <c r="L196" s="70">
        <f>L191+L192+L193+L194+L195</f>
        <v>3829807</v>
      </c>
      <c r="M196" s="73">
        <f>M191+M192+M193+M194+M195</f>
        <v>3829794</v>
      </c>
      <c r="N196" s="74">
        <f>L196-M196</f>
        <v>13</v>
      </c>
    </row>
    <row r="197" spans="1:14" ht="14.25">
      <c r="A197" s="61"/>
      <c r="B197" s="61"/>
      <c r="C197" s="62"/>
      <c r="D197" s="87"/>
      <c r="E197" s="100"/>
      <c r="F197" s="62"/>
      <c r="G197" s="65"/>
      <c r="H197" s="100"/>
      <c r="I197" s="62"/>
      <c r="J197" s="88"/>
      <c r="K197" s="101"/>
      <c r="L197" s="62"/>
      <c r="M197" s="68"/>
      <c r="N197" s="101"/>
    </row>
    <row r="198" spans="1:14" s="55" customFormat="1" ht="15">
      <c r="A198" s="56">
        <v>24</v>
      </c>
      <c r="B198" s="57" t="s">
        <v>1</v>
      </c>
      <c r="C198" s="62"/>
      <c r="D198" s="58"/>
      <c r="E198" s="75"/>
      <c r="F198" s="62"/>
      <c r="G198" s="58"/>
      <c r="H198" s="75"/>
      <c r="I198" s="62"/>
      <c r="J198" s="58"/>
      <c r="K198" s="76"/>
      <c r="L198" s="62"/>
      <c r="M198" s="58"/>
      <c r="N198" s="76"/>
    </row>
    <row r="199" spans="1:14" ht="14.25">
      <c r="A199" s="61"/>
      <c r="B199" s="61" t="s">
        <v>3</v>
      </c>
      <c r="C199" s="62">
        <v>17254.31</v>
      </c>
      <c r="D199" s="63">
        <v>17254.310500000003</v>
      </c>
      <c r="E199" s="64">
        <f>C199-D199</f>
        <v>-0.0005000000019208528</v>
      </c>
      <c r="F199" s="62">
        <v>19679.86</v>
      </c>
      <c r="G199" s="65">
        <v>19679.8576045</v>
      </c>
      <c r="H199" s="64">
        <f>F199-G199</f>
        <v>0.002395499999693129</v>
      </c>
      <c r="I199" s="62">
        <v>778671</v>
      </c>
      <c r="J199" s="88">
        <v>778671</v>
      </c>
      <c r="K199" s="67">
        <f>I199-J199</f>
        <v>0</v>
      </c>
      <c r="L199" s="62">
        <v>779922</v>
      </c>
      <c r="M199" s="68">
        <v>779922</v>
      </c>
      <c r="N199" s="67">
        <f>L199-M199</f>
        <v>0</v>
      </c>
    </row>
    <row r="200" spans="1:14" ht="14.25">
      <c r="A200" s="61"/>
      <c r="B200" s="61" t="s">
        <v>4</v>
      </c>
      <c r="C200" s="62">
        <v>11841.89</v>
      </c>
      <c r="D200" s="63">
        <v>11841.886499999999</v>
      </c>
      <c r="E200" s="64">
        <f>C200-D200</f>
        <v>0.003500000000713044</v>
      </c>
      <c r="F200" s="62">
        <v>13830.67</v>
      </c>
      <c r="G200" s="65">
        <v>13830.665476499998</v>
      </c>
      <c r="H200" s="64">
        <f>F200-G200</f>
        <v>0.004523500001596403</v>
      </c>
      <c r="I200" s="62">
        <v>9619908</v>
      </c>
      <c r="J200" s="88">
        <v>9619908</v>
      </c>
      <c r="K200" s="67">
        <f>I200-J200</f>
        <v>0</v>
      </c>
      <c r="L200" s="62">
        <v>10441497</v>
      </c>
      <c r="M200" s="68">
        <v>10441497</v>
      </c>
      <c r="N200" s="67">
        <f>L200-M200</f>
        <v>0</v>
      </c>
    </row>
    <row r="201" spans="1:14" ht="14.25">
      <c r="A201" s="61"/>
      <c r="B201" s="61" t="s">
        <v>5</v>
      </c>
      <c r="C201" s="62">
        <v>43158.07</v>
      </c>
      <c r="D201" s="63">
        <v>43158.069747805</v>
      </c>
      <c r="E201" s="64">
        <f>C201-D201</f>
        <v>0.00025219500093953684</v>
      </c>
      <c r="F201" s="62">
        <v>54772.01</v>
      </c>
      <c r="G201" s="65">
        <v>54772.006939041</v>
      </c>
      <c r="H201" s="64">
        <f>F201-G201</f>
        <v>0.0030609590030508116</v>
      </c>
      <c r="I201" s="62">
        <v>413</v>
      </c>
      <c r="J201" s="88">
        <v>413</v>
      </c>
      <c r="K201" s="67">
        <f>I201-J201</f>
        <v>0</v>
      </c>
      <c r="L201" s="62">
        <v>457</v>
      </c>
      <c r="M201" s="68">
        <v>457</v>
      </c>
      <c r="N201" s="67">
        <f>L201-M201</f>
        <v>0</v>
      </c>
    </row>
    <row r="202" spans="1:14" ht="14.25">
      <c r="A202" s="61"/>
      <c r="B202" s="61" t="s">
        <v>6</v>
      </c>
      <c r="C202" s="62">
        <v>2699.45</v>
      </c>
      <c r="D202" s="63">
        <v>3008.8186554510003</v>
      </c>
      <c r="E202" s="64">
        <f>C202-D202</f>
        <v>-309.36865545100045</v>
      </c>
      <c r="F202" s="62">
        <v>1509.21</v>
      </c>
      <c r="G202" s="65">
        <v>1509.2056919190002</v>
      </c>
      <c r="H202" s="64">
        <f>F202-G202</f>
        <v>0.004308080999862796</v>
      </c>
      <c r="I202" s="62">
        <v>1839</v>
      </c>
      <c r="J202" s="88">
        <v>16210</v>
      </c>
      <c r="K202" s="67">
        <f>I202-J202</f>
        <v>-14371</v>
      </c>
      <c r="L202" s="62">
        <v>2045</v>
      </c>
      <c r="M202" s="68">
        <v>2045</v>
      </c>
      <c r="N202" s="67">
        <f>L202-M202</f>
        <v>0</v>
      </c>
    </row>
    <row r="203" spans="1:14" ht="14.25">
      <c r="A203" s="61"/>
      <c r="B203" s="61" t="s">
        <v>25</v>
      </c>
      <c r="C203" s="62">
        <v>309.37</v>
      </c>
      <c r="D203" s="63">
        <v>0</v>
      </c>
      <c r="E203" s="64">
        <f>C203-D203</f>
        <v>309.37</v>
      </c>
      <c r="F203" s="62">
        <v>522.52</v>
      </c>
      <c r="G203" s="65">
        <v>522.519233336</v>
      </c>
      <c r="H203" s="64">
        <f>F203-G203</f>
        <v>0.00076666400002523</v>
      </c>
      <c r="I203" s="62">
        <v>14371</v>
      </c>
      <c r="J203" s="88">
        <v>0</v>
      </c>
      <c r="K203" s="67">
        <f>I203-J203</f>
        <v>14371</v>
      </c>
      <c r="L203" s="62">
        <v>14008</v>
      </c>
      <c r="M203" s="68">
        <v>14008</v>
      </c>
      <c r="N203" s="67">
        <f>L203-M203</f>
        <v>0</v>
      </c>
    </row>
    <row r="204" spans="1:14" s="55" customFormat="1" ht="15">
      <c r="A204" s="69"/>
      <c r="B204" s="69"/>
      <c r="C204" s="70">
        <f>C199+C200+C201+C202+C203</f>
        <v>75263.09</v>
      </c>
      <c r="D204" s="71">
        <f>D199+D200+D201+D202+D203</f>
        <v>75263.085403256</v>
      </c>
      <c r="E204" s="72">
        <f>C204-D204</f>
        <v>0.004596743994625285</v>
      </c>
      <c r="F204" s="70">
        <f>F199+F200+F201+F202+F203</f>
        <v>90314.27000000002</v>
      </c>
      <c r="G204" s="71">
        <f>G199+G200+G201+G202+G203</f>
        <v>90314.25494529601</v>
      </c>
      <c r="H204" s="72">
        <f>F204-G204</f>
        <v>0.015054704010253772</v>
      </c>
      <c r="I204" s="70">
        <f>I199+I200+I201+I202+I203</f>
        <v>10415202</v>
      </c>
      <c r="J204" s="73">
        <f>J199+J200+J201+J202+J203</f>
        <v>10415202</v>
      </c>
      <c r="K204" s="74">
        <f>I204-J204</f>
        <v>0</v>
      </c>
      <c r="L204" s="70">
        <f>L199+L200+L201+L202+L203</f>
        <v>11237929</v>
      </c>
      <c r="M204" s="73">
        <f>M199+M200+M201+M202+M203</f>
        <v>11237929</v>
      </c>
      <c r="N204" s="74">
        <f>L204-M204</f>
        <v>0</v>
      </c>
    </row>
    <row r="205" spans="1:14" ht="14.25">
      <c r="A205" s="61"/>
      <c r="B205" s="61"/>
      <c r="C205" s="62"/>
      <c r="D205" s="63"/>
      <c r="E205" s="64"/>
      <c r="F205" s="62"/>
      <c r="G205" s="65"/>
      <c r="H205" s="64"/>
      <c r="I205" s="62"/>
      <c r="J205" s="88"/>
      <c r="K205" s="67"/>
      <c r="L205" s="62"/>
      <c r="M205" s="68"/>
      <c r="N205" s="67"/>
    </row>
    <row r="206" spans="1:14" s="55" customFormat="1" ht="15">
      <c r="A206" s="69"/>
      <c r="B206" s="57" t="s">
        <v>11</v>
      </c>
      <c r="C206" s="70"/>
      <c r="D206" s="58"/>
      <c r="E206" s="75"/>
      <c r="F206" s="70"/>
      <c r="G206" s="58"/>
      <c r="H206" s="75"/>
      <c r="I206" s="70"/>
      <c r="J206" s="58"/>
      <c r="K206" s="76"/>
      <c r="L206" s="70"/>
      <c r="M206" s="58"/>
      <c r="N206" s="76"/>
    </row>
    <row r="207" spans="1:14" ht="14.25">
      <c r="A207" s="61"/>
      <c r="B207" s="61" t="s">
        <v>3</v>
      </c>
      <c r="C207" s="87">
        <f>C191+C199</f>
        <v>19353.78</v>
      </c>
      <c r="D207" s="87">
        <f>D191+D199</f>
        <v>19353.792796857913</v>
      </c>
      <c r="E207" s="64">
        <f>C207-D207</f>
        <v>-0.012796857914509019</v>
      </c>
      <c r="F207" s="87">
        <f>F191+F199</f>
        <v>22227.870000000003</v>
      </c>
      <c r="G207" s="87">
        <f>G191+G199</f>
        <v>22227.80283953679</v>
      </c>
      <c r="H207" s="64">
        <f>F207-G207</f>
        <v>0.06716046321162139</v>
      </c>
      <c r="I207" s="88">
        <f>I191+I199</f>
        <v>997320</v>
      </c>
      <c r="J207" s="88">
        <f>J191+J199</f>
        <v>997320</v>
      </c>
      <c r="K207" s="67">
        <f>I207-J207</f>
        <v>0</v>
      </c>
      <c r="L207" s="88">
        <f>L191+L199</f>
        <v>891738</v>
      </c>
      <c r="M207" s="88">
        <f>M191+M199</f>
        <v>891730</v>
      </c>
      <c r="N207" s="67">
        <f>L207-M207</f>
        <v>8</v>
      </c>
    </row>
    <row r="208" spans="1:14" ht="14.25">
      <c r="A208" s="61"/>
      <c r="B208" s="61" t="s">
        <v>4</v>
      </c>
      <c r="C208" s="87">
        <f>C192+C200</f>
        <v>25918.83</v>
      </c>
      <c r="D208" s="87">
        <f>D192+D200</f>
        <v>25918.80790753717</v>
      </c>
      <c r="E208" s="64">
        <f>C208-D208</f>
        <v>0.022092462830187287</v>
      </c>
      <c r="F208" s="87">
        <f>F192+F200</f>
        <v>32880.08</v>
      </c>
      <c r="G208" s="87">
        <f>G192+G200</f>
        <v>32880.729252868136</v>
      </c>
      <c r="H208" s="64">
        <f>F208-G208</f>
        <v>-0.6492528681337717</v>
      </c>
      <c r="I208" s="88">
        <f>I192+I200</f>
        <v>12781351</v>
      </c>
      <c r="J208" s="88">
        <f>J192+J200</f>
        <v>12781348</v>
      </c>
      <c r="K208" s="67">
        <f>I208-J208</f>
        <v>3</v>
      </c>
      <c r="L208" s="88">
        <f>L192+L200</f>
        <v>14155060</v>
      </c>
      <c r="M208" s="88">
        <f>M192+M200</f>
        <v>14155055</v>
      </c>
      <c r="N208" s="67">
        <f>L208-M208</f>
        <v>5</v>
      </c>
    </row>
    <row r="209" spans="1:14" ht="14.25">
      <c r="A209" s="61"/>
      <c r="B209" s="61" t="s">
        <v>5</v>
      </c>
      <c r="C209" s="87">
        <f>C193+C201</f>
        <v>51454.94</v>
      </c>
      <c r="D209" s="87">
        <f>D193+D201</f>
        <v>52238.41280404152</v>
      </c>
      <c r="E209" s="64">
        <f>C209-D209</f>
        <v>-783.4728040415212</v>
      </c>
      <c r="F209" s="87">
        <f>F193+F201</f>
        <v>63565.71</v>
      </c>
      <c r="G209" s="87">
        <f>G193+G201</f>
        <v>63565.69931240743</v>
      </c>
      <c r="H209" s="64">
        <f>F209-G209</f>
        <v>0.010687592570320703</v>
      </c>
      <c r="I209" s="88">
        <f>I193+I201</f>
        <v>807</v>
      </c>
      <c r="J209" s="88">
        <f>J193+J201</f>
        <v>2020</v>
      </c>
      <c r="K209" s="67">
        <f>I209-J209</f>
        <v>-1213</v>
      </c>
      <c r="L209" s="88">
        <f>L193+L201</f>
        <v>1006</v>
      </c>
      <c r="M209" s="88">
        <f>M193+M201</f>
        <v>1006</v>
      </c>
      <c r="N209" s="67">
        <f>L209-M209</f>
        <v>0</v>
      </c>
    </row>
    <row r="210" spans="1:14" ht="14.25">
      <c r="A210" s="61"/>
      <c r="B210" s="61" t="s">
        <v>6</v>
      </c>
      <c r="C210" s="87">
        <f>C194+C202</f>
        <v>4424.07</v>
      </c>
      <c r="D210" s="87">
        <f>D194+D202</f>
        <v>5893.584069826704</v>
      </c>
      <c r="E210" s="64">
        <f>C210-D210</f>
        <v>-1469.5140698267041</v>
      </c>
      <c r="F210" s="87">
        <f>F194+F202</f>
        <v>1908.0500000000002</v>
      </c>
      <c r="G210" s="87">
        <f>G194+G202</f>
        <v>1908.0640195446697</v>
      </c>
      <c r="H210" s="64">
        <f>F210-G210</f>
        <v>-0.014019544669508832</v>
      </c>
      <c r="I210" s="88">
        <f>I194+I202</f>
        <v>2267</v>
      </c>
      <c r="J210" s="88">
        <f>J194+J202</f>
        <v>18574</v>
      </c>
      <c r="K210" s="67">
        <f>I210-J210</f>
        <v>-16307</v>
      </c>
      <c r="L210" s="88">
        <f>L194+L202</f>
        <v>2420</v>
      </c>
      <c r="M210" s="88">
        <f>M194+M202</f>
        <v>2420</v>
      </c>
      <c r="N210" s="67">
        <f>L210-M210</f>
        <v>0</v>
      </c>
    </row>
    <row r="211" spans="1:14" ht="14.25">
      <c r="A211" s="61"/>
      <c r="B211" s="61" t="s">
        <v>25</v>
      </c>
      <c r="C211" s="87">
        <f>C195+C203</f>
        <v>1981.77</v>
      </c>
      <c r="D211" s="87">
        <f>D195+D203</f>
        <v>0</v>
      </c>
      <c r="E211" s="64">
        <f>C211-D211</f>
        <v>1981.77</v>
      </c>
      <c r="F211" s="87">
        <f>F195+F203</f>
        <v>2354.31</v>
      </c>
      <c r="G211" s="87">
        <f>G195+G203</f>
        <v>2354.29389652162</v>
      </c>
      <c r="H211" s="64">
        <f>F211-G211</f>
        <v>0.016103478380046</v>
      </c>
      <c r="I211" s="88">
        <f>I195+I203</f>
        <v>16576</v>
      </c>
      <c r="J211" s="88">
        <f>J195+J203</f>
        <v>0</v>
      </c>
      <c r="K211" s="67">
        <f>I211-J211</f>
        <v>16576</v>
      </c>
      <c r="L211" s="88">
        <f>L195+L203</f>
        <v>17512</v>
      </c>
      <c r="M211" s="88">
        <f>M195+M203</f>
        <v>17512</v>
      </c>
      <c r="N211" s="67">
        <f>L211-M211</f>
        <v>0</v>
      </c>
    </row>
    <row r="212" spans="1:14" s="55" customFormat="1" ht="15">
      <c r="A212" s="69"/>
      <c r="B212" s="69"/>
      <c r="C212" s="70">
        <f>C207+C208+C209+C210+C211</f>
        <v>103133.39</v>
      </c>
      <c r="D212" s="71">
        <f>D207+D208+D209+D210+D211</f>
        <v>103404.5975782633</v>
      </c>
      <c r="E212" s="72">
        <f>C212-D212</f>
        <v>-271.20757826330373</v>
      </c>
      <c r="F212" s="70">
        <f>F207+F208+F209+F210+F211</f>
        <v>122936.02</v>
      </c>
      <c r="G212" s="71">
        <f>G207+G208+G209+G210+G211</f>
        <v>122936.58932087866</v>
      </c>
      <c r="H212" s="72">
        <f>F212-G212</f>
        <v>-0.5693208786542527</v>
      </c>
      <c r="I212" s="70">
        <f>I207+I208+I209+I210+I211</f>
        <v>13798321</v>
      </c>
      <c r="J212" s="73">
        <f>J207+J208+J209+J210+J211</f>
        <v>13799262</v>
      </c>
      <c r="K212" s="74">
        <f>I212-J212</f>
        <v>-941</v>
      </c>
      <c r="L212" s="70">
        <f>L207+L208+L209+L210+L211</f>
        <v>15067736</v>
      </c>
      <c r="M212" s="73">
        <f>M207+M208+M209+M210+M211</f>
        <v>15067723</v>
      </c>
      <c r="N212" s="74">
        <f>L212-M212</f>
        <v>13</v>
      </c>
    </row>
    <row r="213" spans="1:14" ht="14.25">
      <c r="A213" s="61"/>
      <c r="B213" s="61"/>
      <c r="C213" s="53"/>
      <c r="D213" s="65"/>
      <c r="E213" s="65"/>
      <c r="F213" s="53"/>
      <c r="G213" s="65"/>
      <c r="H213" s="65"/>
      <c r="I213" s="53"/>
      <c r="J213" s="68"/>
      <c r="K213" s="68"/>
      <c r="L213" s="53"/>
      <c r="M213" s="68"/>
      <c r="N213" s="53"/>
    </row>
    <row r="214" spans="1:13" ht="14.25">
      <c r="A214" s="109"/>
      <c r="B214" s="109"/>
      <c r="C214" s="102"/>
      <c r="D214" s="110"/>
      <c r="E214" s="110"/>
      <c r="F214" s="102"/>
      <c r="G214" s="110"/>
      <c r="H214" s="110"/>
      <c r="I214" s="102"/>
      <c r="J214" s="111"/>
      <c r="K214" s="111"/>
      <c r="L214" s="102"/>
      <c r="M214" s="111"/>
    </row>
    <row r="215" spans="1:13" ht="14.25">
      <c r="A215" s="112" t="s">
        <v>24</v>
      </c>
      <c r="M215" s="92"/>
    </row>
    <row r="216" ht="14.25">
      <c r="A216" s="112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6.421875" style="35" customWidth="1"/>
    <col min="2" max="2" width="30.00390625" style="35" customWidth="1"/>
    <col min="3" max="30" width="11.7109375" style="35" customWidth="1"/>
    <col min="31" max="16384" width="9.140625" style="35" customWidth="1"/>
  </cols>
  <sheetData>
    <row r="1" spans="1:30" ht="15">
      <c r="A1" s="142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18"/>
      <c r="P1" s="118"/>
      <c r="Q1" s="118"/>
      <c r="R1" s="141" t="s">
        <v>62</v>
      </c>
      <c r="S1" s="141"/>
      <c r="T1" s="141"/>
      <c r="U1" s="141"/>
      <c r="V1" s="141"/>
      <c r="W1" s="141"/>
      <c r="Y1" s="141" t="s">
        <v>62</v>
      </c>
      <c r="Z1" s="141"/>
      <c r="AA1" s="141"/>
      <c r="AB1" s="141"/>
      <c r="AC1" s="141"/>
      <c r="AD1" s="141"/>
    </row>
    <row r="2" spans="1:30" ht="41.25" customHeight="1">
      <c r="A2" s="144" t="s">
        <v>2</v>
      </c>
      <c r="B2" s="144" t="s">
        <v>0</v>
      </c>
      <c r="C2" s="144" t="s">
        <v>15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0" t="s">
        <v>9</v>
      </c>
      <c r="R2" s="140"/>
      <c r="S2" s="140"/>
      <c r="T2" s="140"/>
      <c r="U2" s="140"/>
      <c r="V2" s="140"/>
      <c r="W2" s="140"/>
      <c r="X2" s="140" t="s">
        <v>60</v>
      </c>
      <c r="Y2" s="140"/>
      <c r="Z2" s="140"/>
      <c r="AA2" s="140"/>
      <c r="AB2" s="140"/>
      <c r="AC2" s="140"/>
      <c r="AD2" s="140"/>
    </row>
    <row r="3" spans="1:30" s="36" customFormat="1" ht="39.75" customHeight="1">
      <c r="A3" s="144"/>
      <c r="B3" s="144"/>
      <c r="C3" s="14" t="s">
        <v>56</v>
      </c>
      <c r="D3" s="14" t="s">
        <v>57</v>
      </c>
      <c r="E3" s="121" t="s">
        <v>23</v>
      </c>
      <c r="F3" s="115" t="s">
        <v>58</v>
      </c>
      <c r="G3" s="115" t="s">
        <v>59</v>
      </c>
      <c r="H3" s="121" t="s">
        <v>23</v>
      </c>
      <c r="I3" s="121" t="s">
        <v>54</v>
      </c>
      <c r="J3" s="14" t="s">
        <v>56</v>
      </c>
      <c r="K3" s="14" t="s">
        <v>57</v>
      </c>
      <c r="L3" s="121" t="s">
        <v>23</v>
      </c>
      <c r="M3" s="115" t="s">
        <v>58</v>
      </c>
      <c r="N3" s="115" t="s">
        <v>59</v>
      </c>
      <c r="O3" s="121" t="s">
        <v>23</v>
      </c>
      <c r="P3" s="121" t="s">
        <v>54</v>
      </c>
      <c r="Q3" s="14" t="s">
        <v>56</v>
      </c>
      <c r="R3" s="14" t="s">
        <v>57</v>
      </c>
      <c r="S3" s="121" t="s">
        <v>23</v>
      </c>
      <c r="T3" s="115" t="s">
        <v>58</v>
      </c>
      <c r="U3" s="115" t="s">
        <v>59</v>
      </c>
      <c r="V3" s="121" t="s">
        <v>23</v>
      </c>
      <c r="W3" s="121" t="s">
        <v>54</v>
      </c>
      <c r="X3" s="14" t="s">
        <v>56</v>
      </c>
      <c r="Y3" s="14" t="s">
        <v>57</v>
      </c>
      <c r="Z3" s="121" t="s">
        <v>23</v>
      </c>
      <c r="AA3" s="115" t="s">
        <v>58</v>
      </c>
      <c r="AB3" s="115" t="s">
        <v>59</v>
      </c>
      <c r="AC3" s="121" t="s">
        <v>23</v>
      </c>
      <c r="AD3" s="121" t="s">
        <v>54</v>
      </c>
    </row>
    <row r="4" spans="1:30" s="36" customFormat="1" ht="15">
      <c r="A4" s="28">
        <v>1</v>
      </c>
      <c r="B4" s="6" t="s">
        <v>46</v>
      </c>
      <c r="C4" s="19">
        <f>C5+C6+C7+C8+C9</f>
        <v>138.5999397835407</v>
      </c>
      <c r="D4" s="19">
        <f>D5+D6+D7+D8+D9</f>
        <v>282.3980137008487</v>
      </c>
      <c r="E4" s="122">
        <f aca="true" t="shared" si="0" ref="E4:E9">((D4-C4)/C4)*100</f>
        <v>103.75045915740336</v>
      </c>
      <c r="F4" s="19">
        <f>F5+F6+F7+F8+F9</f>
        <v>754.215448789392</v>
      </c>
      <c r="G4" s="19">
        <f>G5+G6+G7+G8+G9</f>
        <v>1133.6998023666943</v>
      </c>
      <c r="H4" s="122">
        <f aca="true" t="shared" si="1" ref="H4:H9">((G4-F4)/F4)*100</f>
        <v>50.31511276869508</v>
      </c>
      <c r="I4" s="123">
        <f>(G4/G$179)*100</f>
        <v>1.4998341295731734</v>
      </c>
      <c r="J4" s="34">
        <f>J5+J6+J7+J8+J9</f>
        <v>20018</v>
      </c>
      <c r="K4" s="34">
        <f>K5+K6+K7+K8+K9</f>
        <v>22074</v>
      </c>
      <c r="L4" s="122">
        <f aca="true" t="shared" si="2" ref="L4:L9">((K4-J4)/J4)*100</f>
        <v>10.270756319312618</v>
      </c>
      <c r="M4" s="34">
        <f>M5+M6+M7+M8+M9</f>
        <v>90899</v>
      </c>
      <c r="N4" s="34">
        <f>N5+N6+N7+N8+N9</f>
        <v>90995</v>
      </c>
      <c r="O4" s="122">
        <f aca="true" t="shared" si="3" ref="O4:O9">((N4-M4)/M4)*100</f>
        <v>0.10561172290124204</v>
      </c>
      <c r="P4" s="123">
        <f>(N4/N$179)*100</f>
        <v>0.9694849046102285</v>
      </c>
      <c r="Q4" s="34">
        <f>Q5+Q6+Q7+Q8+Q9</f>
        <v>196079</v>
      </c>
      <c r="R4" s="34">
        <f>R5+R6+R7+R8+R9</f>
        <v>208755</v>
      </c>
      <c r="S4" s="122">
        <f aca="true" t="shared" si="4" ref="S4:S9">((R4-Q4)/Q4)*100</f>
        <v>6.464741252250368</v>
      </c>
      <c r="T4" s="34">
        <f>T5+T6+T7+T8+T9</f>
        <v>920096</v>
      </c>
      <c r="U4" s="34">
        <f>U5+U6+U7+U8+U9</f>
        <v>969682</v>
      </c>
      <c r="V4" s="122">
        <f aca="true" t="shared" si="5" ref="V4:V9">((U4-T4)/T4)*100</f>
        <v>5.38922025527771</v>
      </c>
      <c r="W4" s="123">
        <f>(U4/U$179)*100</f>
        <v>1.1571518466777442</v>
      </c>
      <c r="X4" s="19">
        <f>X5+X6+X7+X8+X9</f>
        <v>11749.285894962999</v>
      </c>
      <c r="Y4" s="19">
        <f>Y5+Y6+Y7+Y8+Y9</f>
        <v>20011.993353565</v>
      </c>
      <c r="Z4" s="122">
        <f>((Y4-X4)/X4)*100</f>
        <v>70.32518854736766</v>
      </c>
      <c r="AA4" s="19">
        <f>AA5+AA6+AA7+AA8+AA9</f>
        <v>66768.07191505801</v>
      </c>
      <c r="AB4" s="19">
        <f>AB5+AB6+AB7+AB8+AB9</f>
        <v>86473.121531529</v>
      </c>
      <c r="AC4" s="122">
        <f>((AB4-AA4)/AA4)*100</f>
        <v>29.512683309980332</v>
      </c>
      <c r="AD4" s="123">
        <f>(AB4/AB$179)*100</f>
        <v>5.18309317447623</v>
      </c>
    </row>
    <row r="5" spans="1:30" ht="12.75">
      <c r="A5" s="5"/>
      <c r="B5" s="8" t="s">
        <v>3</v>
      </c>
      <c r="C5" s="21">
        <v>2.5610658481551</v>
      </c>
      <c r="D5" s="21">
        <v>7.805019990000001</v>
      </c>
      <c r="E5" s="124">
        <f t="shared" si="0"/>
        <v>204.75670883755126</v>
      </c>
      <c r="F5" s="21">
        <v>12.433596244364699</v>
      </c>
      <c r="G5" s="21">
        <v>40.127110469499904</v>
      </c>
      <c r="H5" s="124">
        <f t="shared" si="1"/>
        <v>222.73132954342785</v>
      </c>
      <c r="I5" s="125">
        <f>(G5/G$180)*100</f>
        <v>0.4315464310875807</v>
      </c>
      <c r="J5" s="23">
        <v>90</v>
      </c>
      <c r="K5" s="23">
        <v>303</v>
      </c>
      <c r="L5" s="124">
        <f t="shared" si="2"/>
        <v>236.66666666666666</v>
      </c>
      <c r="M5" s="23">
        <v>404</v>
      </c>
      <c r="N5" s="23">
        <v>1293</v>
      </c>
      <c r="O5" s="124">
        <f t="shared" si="3"/>
        <v>220.04950495049505</v>
      </c>
      <c r="P5" s="125">
        <f>(N5/N$180)*100</f>
        <v>0.27572941412297575</v>
      </c>
      <c r="Q5" s="23">
        <v>0</v>
      </c>
      <c r="R5" s="23">
        <v>0</v>
      </c>
      <c r="S5" s="126" t="s">
        <v>55</v>
      </c>
      <c r="T5" s="23">
        <v>0</v>
      </c>
      <c r="U5" s="23">
        <v>0</v>
      </c>
      <c r="V5" s="126" t="s">
        <v>55</v>
      </c>
      <c r="W5" s="126" t="s">
        <v>55</v>
      </c>
      <c r="X5" s="21">
        <v>8.333634230999998</v>
      </c>
      <c r="Y5" s="21">
        <v>25.742236715</v>
      </c>
      <c r="Z5" s="124">
        <f>((Y5-X5)/X5)*100</f>
        <v>208.89568706102247</v>
      </c>
      <c r="AA5" s="21">
        <v>49.241607562</v>
      </c>
      <c r="AB5" s="21">
        <v>89.93550168300004</v>
      </c>
      <c r="AC5" s="124">
        <f>((AB5-AA5)/AA5)*100</f>
        <v>82.64127865801791</v>
      </c>
      <c r="AD5" s="125">
        <f>(AB5/AB$180)*100</f>
        <v>0.563822240363585</v>
      </c>
    </row>
    <row r="6" spans="1:30" ht="12.75">
      <c r="A6" s="5"/>
      <c r="B6" s="8" t="s">
        <v>4</v>
      </c>
      <c r="C6" s="15">
        <v>62.84988871438567</v>
      </c>
      <c r="D6" s="15">
        <v>116.82781572884869</v>
      </c>
      <c r="E6" s="124">
        <f t="shared" si="0"/>
        <v>85.88388638166045</v>
      </c>
      <c r="F6" s="3">
        <v>280.4487695399154</v>
      </c>
      <c r="G6" s="3">
        <v>438.740362973382</v>
      </c>
      <c r="H6" s="124">
        <f t="shared" si="1"/>
        <v>56.4422492183327</v>
      </c>
      <c r="I6" s="125">
        <f>(G6/G$181)*100</f>
        <v>2.117786910775743</v>
      </c>
      <c r="J6" s="9">
        <v>19875</v>
      </c>
      <c r="K6" s="9">
        <v>21669</v>
      </c>
      <c r="L6" s="124">
        <f t="shared" si="2"/>
        <v>9.026415094339622</v>
      </c>
      <c r="M6" s="9">
        <v>90197</v>
      </c>
      <c r="N6" s="9">
        <v>89266</v>
      </c>
      <c r="O6" s="124">
        <f t="shared" si="3"/>
        <v>-1.0321851059347873</v>
      </c>
      <c r="P6" s="125">
        <f>(N6/N$181)*100</f>
        <v>1.002476036975246</v>
      </c>
      <c r="Q6" s="9">
        <v>0</v>
      </c>
      <c r="R6" s="9">
        <v>0</v>
      </c>
      <c r="S6" s="126" t="s">
        <v>55</v>
      </c>
      <c r="T6" s="9">
        <v>0</v>
      </c>
      <c r="U6" s="9">
        <v>0</v>
      </c>
      <c r="V6" s="126" t="s">
        <v>55</v>
      </c>
      <c r="W6" s="126" t="s">
        <v>55</v>
      </c>
      <c r="X6" s="15">
        <v>2007.5179088819998</v>
      </c>
      <c r="Y6" s="15">
        <v>4099.47609045</v>
      </c>
      <c r="Z6" s="124">
        <f>((Y6-X6)/X6)*100</f>
        <v>104.20620270994374</v>
      </c>
      <c r="AA6" s="3">
        <v>9610.605474625001</v>
      </c>
      <c r="AB6" s="3">
        <v>16467.852548223</v>
      </c>
      <c r="AC6" s="124">
        <f>((AB6-AA6)/AA6)*100</f>
        <v>71.3508331155958</v>
      </c>
      <c r="AD6" s="125">
        <f>(AB6/AB$181)*100</f>
        <v>2.98400287540676</v>
      </c>
    </row>
    <row r="7" spans="1:30" ht="12.75">
      <c r="A7" s="5"/>
      <c r="B7" s="8" t="s">
        <v>5</v>
      </c>
      <c r="C7" s="15">
        <v>63.20771355899988</v>
      </c>
      <c r="D7" s="15">
        <v>148.45221376099997</v>
      </c>
      <c r="E7" s="124">
        <f t="shared" si="0"/>
        <v>134.86407813570167</v>
      </c>
      <c r="F7" s="3">
        <v>371.2303200159997</v>
      </c>
      <c r="G7" s="3">
        <v>595.4767311171099</v>
      </c>
      <c r="H7" s="124">
        <f t="shared" si="1"/>
        <v>60.40627583744921</v>
      </c>
      <c r="I7" s="125">
        <f>(G7/G$182)*100</f>
        <v>1.3777496679230226</v>
      </c>
      <c r="J7" s="9">
        <v>3</v>
      </c>
      <c r="K7" s="9">
        <v>4</v>
      </c>
      <c r="L7" s="124">
        <f t="shared" si="2"/>
        <v>33.33333333333333</v>
      </c>
      <c r="M7" s="9">
        <v>19</v>
      </c>
      <c r="N7" s="9">
        <v>26</v>
      </c>
      <c r="O7" s="124">
        <f t="shared" si="3"/>
        <v>36.84210526315789</v>
      </c>
      <c r="P7" s="125">
        <f>(N7/N$182)*100</f>
        <v>4.2833607907743</v>
      </c>
      <c r="Q7" s="9">
        <v>49977</v>
      </c>
      <c r="R7" s="9">
        <v>47556</v>
      </c>
      <c r="S7" s="124">
        <f t="shared" si="4"/>
        <v>-4.844228345038718</v>
      </c>
      <c r="T7" s="9">
        <v>199597</v>
      </c>
      <c r="U7" s="9">
        <v>289523</v>
      </c>
      <c r="V7" s="124">
        <f t="shared" si="5"/>
        <v>45.053783373497595</v>
      </c>
      <c r="W7" s="125">
        <f>(U7/U$182)*100</f>
        <v>0.7934298593567519</v>
      </c>
      <c r="X7" s="15">
        <v>354.1690885</v>
      </c>
      <c r="Y7" s="15">
        <v>459.78368950000004</v>
      </c>
      <c r="Z7" s="124">
        <f>((Y7-X7)/X7)*100</f>
        <v>29.820389308199058</v>
      </c>
      <c r="AA7" s="3">
        <v>1572.875846679</v>
      </c>
      <c r="AB7" s="3">
        <v>2635.2035559</v>
      </c>
      <c r="AC7" s="124">
        <f>((AB7-AA7)/AA7)*100</f>
        <v>67.54046808360744</v>
      </c>
      <c r="AD7" s="125">
        <f>(AB7/AB$182)*100</f>
        <v>0.6944650691380094</v>
      </c>
    </row>
    <row r="8" spans="1:30" ht="12.75">
      <c r="A8" s="5"/>
      <c r="B8" s="8" t="s">
        <v>6</v>
      </c>
      <c r="C8" s="15">
        <v>3.4104999810000116</v>
      </c>
      <c r="D8" s="15">
        <v>0.529719771</v>
      </c>
      <c r="E8" s="124">
        <f t="shared" si="0"/>
        <v>-84.4679732018448</v>
      </c>
      <c r="F8" s="3">
        <v>57.16750893300001</v>
      </c>
      <c r="G8" s="3">
        <v>22.349237531999997</v>
      </c>
      <c r="H8" s="124">
        <f t="shared" si="1"/>
        <v>-60.90569984745501</v>
      </c>
      <c r="I8" s="125">
        <f>(G8/G$183)*100</f>
        <v>5.1622019416471785</v>
      </c>
      <c r="J8" s="9">
        <v>2</v>
      </c>
      <c r="K8" s="9">
        <v>0</v>
      </c>
      <c r="L8" s="124">
        <f t="shared" si="2"/>
        <v>-100</v>
      </c>
      <c r="M8" s="9">
        <v>6</v>
      </c>
      <c r="N8" s="9">
        <v>2</v>
      </c>
      <c r="O8" s="124">
        <f t="shared" si="3"/>
        <v>-66.66666666666666</v>
      </c>
      <c r="P8" s="125">
        <f>(N8/N$183)*100</f>
        <v>0.15760441292356187</v>
      </c>
      <c r="Q8" s="9">
        <v>53</v>
      </c>
      <c r="R8" s="9">
        <v>0</v>
      </c>
      <c r="S8" s="124">
        <f t="shared" si="4"/>
        <v>-100</v>
      </c>
      <c r="T8" s="9">
        <v>460</v>
      </c>
      <c r="U8" s="9">
        <v>0</v>
      </c>
      <c r="V8" s="124">
        <f t="shared" si="5"/>
        <v>-100</v>
      </c>
      <c r="W8" s="125">
        <f>(U8/U$183)*100</f>
        <v>0</v>
      </c>
      <c r="X8" s="15">
        <v>0</v>
      </c>
      <c r="Y8" s="15">
        <v>0</v>
      </c>
      <c r="Z8" s="126" t="s">
        <v>55</v>
      </c>
      <c r="AA8" s="3">
        <v>0</v>
      </c>
      <c r="AB8" s="3">
        <v>0</v>
      </c>
      <c r="AC8" s="126" t="s">
        <v>55</v>
      </c>
      <c r="AD8" s="125">
        <f>(AB8/AB$183)*100</f>
        <v>0</v>
      </c>
    </row>
    <row r="9" spans="1:30" ht="12.75">
      <c r="A9" s="5"/>
      <c r="B9" s="37" t="s">
        <v>25</v>
      </c>
      <c r="C9" s="15">
        <v>6.570771681000034</v>
      </c>
      <c r="D9" s="15">
        <v>8.78324445000008</v>
      </c>
      <c r="E9" s="124">
        <f t="shared" si="0"/>
        <v>33.67142972563795</v>
      </c>
      <c r="F9" s="3">
        <v>32.935254056112036</v>
      </c>
      <c r="G9" s="3">
        <v>37.00636027470245</v>
      </c>
      <c r="H9" s="124">
        <f t="shared" si="1"/>
        <v>12.360937649530323</v>
      </c>
      <c r="I9" s="125">
        <f>(G9/G$184)*100</f>
        <v>1.9283528212069043</v>
      </c>
      <c r="J9" s="9">
        <v>48</v>
      </c>
      <c r="K9" s="9">
        <v>98</v>
      </c>
      <c r="L9" s="124">
        <f t="shared" si="2"/>
        <v>104.16666666666667</v>
      </c>
      <c r="M9" s="9">
        <v>273</v>
      </c>
      <c r="N9" s="9">
        <v>408</v>
      </c>
      <c r="O9" s="124">
        <f t="shared" si="3"/>
        <v>49.45054945054945</v>
      </c>
      <c r="P9" s="125">
        <f>(N9/N$184)*100</f>
        <v>3.868765408685758</v>
      </c>
      <c r="Q9" s="9">
        <v>146049</v>
      </c>
      <c r="R9" s="9">
        <v>161199</v>
      </c>
      <c r="S9" s="124">
        <f t="shared" si="4"/>
        <v>10.373230901957562</v>
      </c>
      <c r="T9" s="9">
        <v>720039</v>
      </c>
      <c r="U9" s="9">
        <v>680159</v>
      </c>
      <c r="V9" s="124">
        <f t="shared" si="5"/>
        <v>-5.538588881991115</v>
      </c>
      <c r="W9" s="125">
        <f>(U9/U$184)*100</f>
        <v>1.5584230557500456</v>
      </c>
      <c r="X9" s="15">
        <v>9379.26526335</v>
      </c>
      <c r="Y9" s="15">
        <v>15426.9913369</v>
      </c>
      <c r="Z9" s="124">
        <f>((Y9-X9)/X9)*100</f>
        <v>64.47974232248048</v>
      </c>
      <c r="AA9" s="3">
        <v>55535.348986192</v>
      </c>
      <c r="AB9" s="3">
        <v>67280.129925723</v>
      </c>
      <c r="AC9" s="124">
        <f>((AB9-AA9)/AA9)*100</f>
        <v>21.14829771295964</v>
      </c>
      <c r="AD9" s="125">
        <f>(AB9/AB$184)*100</f>
        <v>10.249265561694678</v>
      </c>
    </row>
    <row r="10" spans="1:30" ht="12.75">
      <c r="A10" s="5"/>
      <c r="B10" s="37"/>
      <c r="C10" s="15"/>
      <c r="D10" s="15"/>
      <c r="E10" s="126"/>
      <c r="F10" s="3"/>
      <c r="G10" s="3"/>
      <c r="H10" s="126"/>
      <c r="I10" s="125"/>
      <c r="J10" s="9"/>
      <c r="K10" s="9"/>
      <c r="L10" s="126"/>
      <c r="M10" s="9"/>
      <c r="N10" s="9"/>
      <c r="O10" s="126"/>
      <c r="P10" s="125"/>
      <c r="Q10" s="9"/>
      <c r="R10" s="9"/>
      <c r="S10" s="126"/>
      <c r="T10" s="9"/>
      <c r="U10" s="9"/>
      <c r="V10" s="126"/>
      <c r="W10" s="125"/>
      <c r="X10" s="15"/>
      <c r="Y10" s="15"/>
      <c r="Z10" s="126"/>
      <c r="AA10" s="3"/>
      <c r="AB10" s="3"/>
      <c r="AC10" s="126"/>
      <c r="AD10" s="125"/>
    </row>
    <row r="11" spans="1:30" s="36" customFormat="1" ht="15">
      <c r="A11" s="28">
        <v>2</v>
      </c>
      <c r="B11" s="6" t="s">
        <v>22</v>
      </c>
      <c r="C11" s="19">
        <f>C12+C13+C14+C15+C16</f>
        <v>9.617048003999997</v>
      </c>
      <c r="D11" s="19">
        <f>D12+D13+D14+D15+D16</f>
        <v>11.342482215</v>
      </c>
      <c r="E11" s="122">
        <f>((D11-C11)/C11)*100</f>
        <v>17.941412066180256</v>
      </c>
      <c r="F11" s="19">
        <f>F12+F13+F14+F15+F16</f>
        <v>39.181716629</v>
      </c>
      <c r="G11" s="19">
        <f>G12+G13+G14+G15+G16</f>
        <v>40.39615198</v>
      </c>
      <c r="H11" s="122">
        <f>((G11-F11)/F11)*100</f>
        <v>3.099495008090445</v>
      </c>
      <c r="I11" s="123">
        <f>(G11/G$179)*100</f>
        <v>0.05344230220076544</v>
      </c>
      <c r="J11" s="34">
        <f>J12+J13+J14+J15+J16</f>
        <v>3734</v>
      </c>
      <c r="K11" s="34">
        <f>K12+K13+K14+K15+K16</f>
        <v>4167</v>
      </c>
      <c r="L11" s="122">
        <f>((K11-J11)/J11)*100</f>
        <v>11.596143545795394</v>
      </c>
      <c r="M11" s="34">
        <f>M12+M13+M14+M15+M16</f>
        <v>18131</v>
      </c>
      <c r="N11" s="34">
        <f>N12+N13+N14+N15+N16</f>
        <v>18313</v>
      </c>
      <c r="O11" s="122">
        <f>((N11-M11)/M11)*100</f>
        <v>1.0038056367547294</v>
      </c>
      <c r="P11" s="123">
        <f>(N11/N$179)*100</f>
        <v>0.19511156720838635</v>
      </c>
      <c r="Q11" s="34">
        <f>Q12+Q13+Q14+Q15+Q16</f>
        <v>36</v>
      </c>
      <c r="R11" s="34">
        <f>R12+R13+R14+R15+R16</f>
        <v>15923</v>
      </c>
      <c r="S11" s="122">
        <f>((R11-Q11)/Q11)*100</f>
        <v>44130.555555555555</v>
      </c>
      <c r="T11" s="34">
        <f>T12+T13+T14+T15+T16</f>
        <v>86</v>
      </c>
      <c r="U11" s="34">
        <f>U12+U13+U14+U15+U16</f>
        <v>55161</v>
      </c>
      <c r="V11" s="122">
        <f>((U11-T11)/T11)*100</f>
        <v>64040.69767441861</v>
      </c>
      <c r="W11" s="123">
        <f>(U11/U$179)*100</f>
        <v>0.06582534585007357</v>
      </c>
      <c r="X11" s="19">
        <f>X12+X13+X14+X15+X16</f>
        <v>2069.6001469000003</v>
      </c>
      <c r="Y11" s="19">
        <f>Y12+Y13+Y14+Y15+Y16</f>
        <v>4168.2777986</v>
      </c>
      <c r="Z11" s="122">
        <f>((Y11-X11)/X11)*100</f>
        <v>101.40498177116743</v>
      </c>
      <c r="AA11" s="19">
        <f>AA12+AA13+AA14+AA15+AA16</f>
        <v>11899.827051709997</v>
      </c>
      <c r="AB11" s="19">
        <f>AB12+AB13+AB14+AB15+AB16</f>
        <v>17229.89988019999</v>
      </c>
      <c r="AC11" s="122">
        <f>((AB11-AA11)/AA11)*100</f>
        <v>44.791178941748285</v>
      </c>
      <c r="AD11" s="123">
        <f>(AB11/AB$179)*100</f>
        <v>1.0327391319325991</v>
      </c>
    </row>
    <row r="12" spans="1:30" ht="12.75">
      <c r="A12" s="5"/>
      <c r="B12" s="8" t="s">
        <v>3</v>
      </c>
      <c r="C12" s="15">
        <v>0.1262714</v>
      </c>
      <c r="D12" s="15">
        <v>0.0744946</v>
      </c>
      <c r="E12" s="124">
        <f>((D12-C12)/C12)*100</f>
        <v>-41.00437628790051</v>
      </c>
      <c r="F12" s="3">
        <v>0.931188078</v>
      </c>
      <c r="G12" s="3">
        <v>0.47575815400000004</v>
      </c>
      <c r="H12" s="124">
        <f>((G12-F12)/F12)*100</f>
        <v>-48.90847883041732</v>
      </c>
      <c r="I12" s="125">
        <f>(G12/G$180)*100</f>
        <v>0.005116534208850407</v>
      </c>
      <c r="J12" s="9">
        <v>143</v>
      </c>
      <c r="K12" s="9">
        <v>3</v>
      </c>
      <c r="L12" s="124">
        <f>((K12-J12)/J12)*100</f>
        <v>-97.9020979020979</v>
      </c>
      <c r="M12" s="9">
        <v>181</v>
      </c>
      <c r="N12" s="9">
        <v>497</v>
      </c>
      <c r="O12" s="124">
        <f>((N12-M12)/M12)*100</f>
        <v>174.58563535911603</v>
      </c>
      <c r="P12" s="125">
        <f>(N12/N$180)*100</f>
        <v>0.1059841599529149</v>
      </c>
      <c r="Q12" s="9">
        <v>0</v>
      </c>
      <c r="R12" s="9">
        <v>0</v>
      </c>
      <c r="S12" s="126" t="s">
        <v>55</v>
      </c>
      <c r="T12" s="9">
        <v>0</v>
      </c>
      <c r="U12" s="9">
        <v>0</v>
      </c>
      <c r="V12" s="126" t="s">
        <v>55</v>
      </c>
      <c r="W12" s="126" t="s">
        <v>55</v>
      </c>
      <c r="X12" s="15">
        <v>1.53</v>
      </c>
      <c r="Y12" s="15">
        <v>0.2025</v>
      </c>
      <c r="Z12" s="124">
        <f>((Y12-X12)/X12)*100</f>
        <v>-86.76470588235294</v>
      </c>
      <c r="AA12" s="3">
        <v>8.97897</v>
      </c>
      <c r="AB12" s="3">
        <v>8.95717</v>
      </c>
      <c r="AC12" s="124">
        <f>((AB12-AA12)/AA12)*100</f>
        <v>-0.24278954044841117</v>
      </c>
      <c r="AD12" s="125">
        <f>(AB12/AB$180)*100</f>
        <v>0.05615415005431732</v>
      </c>
    </row>
    <row r="13" spans="1:30" ht="12.75">
      <c r="A13" s="5"/>
      <c r="B13" s="8" t="s">
        <v>4</v>
      </c>
      <c r="C13" s="15">
        <v>9.487604303999998</v>
      </c>
      <c r="D13" s="15">
        <v>8.316293666000002</v>
      </c>
      <c r="E13" s="124">
        <f>((D13-C13)/C13)*100</f>
        <v>-12.34569445003275</v>
      </c>
      <c r="F13" s="3">
        <v>38.240675208</v>
      </c>
      <c r="G13" s="3">
        <v>33.10814865</v>
      </c>
      <c r="H13" s="124">
        <f>((G13-F13)/F13)*100</f>
        <v>-13.42164208681721</v>
      </c>
      <c r="I13" s="125">
        <f>(G13/G$181)*100</f>
        <v>0.15981206601509207</v>
      </c>
      <c r="J13" s="9">
        <v>3591</v>
      </c>
      <c r="K13" s="9">
        <v>4160</v>
      </c>
      <c r="L13" s="124">
        <f>((K13-J13)/J13)*100</f>
        <v>15.845168476747423</v>
      </c>
      <c r="M13" s="9">
        <v>17949</v>
      </c>
      <c r="N13" s="9">
        <v>17789</v>
      </c>
      <c r="O13" s="124">
        <f>((N13-M13)/M13)*100</f>
        <v>-0.891414563485431</v>
      </c>
      <c r="P13" s="125">
        <f>(N13/N$181)*100</f>
        <v>0.19977422783313523</v>
      </c>
      <c r="Q13" s="9">
        <v>0</v>
      </c>
      <c r="R13" s="9">
        <v>0</v>
      </c>
      <c r="S13" s="126" t="s">
        <v>55</v>
      </c>
      <c r="T13" s="9">
        <v>0</v>
      </c>
      <c r="U13" s="9">
        <v>0</v>
      </c>
      <c r="V13" s="126" t="s">
        <v>55</v>
      </c>
      <c r="W13" s="126" t="s">
        <v>55</v>
      </c>
      <c r="X13" s="15">
        <v>2067.6976469</v>
      </c>
      <c r="Y13" s="15">
        <v>2887.7549986000004</v>
      </c>
      <c r="Z13" s="124">
        <f>((Y13-X13)/X13)*100</f>
        <v>39.66040938961617</v>
      </c>
      <c r="AA13" s="3">
        <v>11889.990581709997</v>
      </c>
      <c r="AB13" s="3">
        <v>12979.786589199992</v>
      </c>
      <c r="AC13" s="124">
        <f>((AB13-AA13)/AA13)*100</f>
        <v>9.165659131525251</v>
      </c>
      <c r="AD13" s="125">
        <f>(AB13/AB$181)*100</f>
        <v>2.351959394275625</v>
      </c>
    </row>
    <row r="14" spans="1:30" ht="12.75">
      <c r="A14" s="5"/>
      <c r="B14" s="8" t="s">
        <v>5</v>
      </c>
      <c r="C14" s="21">
        <v>0</v>
      </c>
      <c r="D14" s="21">
        <v>1.7232612</v>
      </c>
      <c r="E14" s="126" t="s">
        <v>55</v>
      </c>
      <c r="F14" s="21">
        <v>0</v>
      </c>
      <c r="G14" s="21">
        <v>2.1157612</v>
      </c>
      <c r="H14" s="126" t="s">
        <v>55</v>
      </c>
      <c r="I14" s="125">
        <f>(G14/G$182)*100</f>
        <v>0.004895219474379658</v>
      </c>
      <c r="J14" s="23">
        <v>0</v>
      </c>
      <c r="K14" s="23">
        <v>0</v>
      </c>
      <c r="L14" s="126" t="s">
        <v>55</v>
      </c>
      <c r="M14" s="23">
        <v>0</v>
      </c>
      <c r="N14" s="23">
        <v>0</v>
      </c>
      <c r="O14" s="126" t="s">
        <v>55</v>
      </c>
      <c r="P14" s="125">
        <f>(N14/N$182)*100</f>
        <v>0</v>
      </c>
      <c r="Q14" s="23">
        <v>0</v>
      </c>
      <c r="R14" s="23">
        <v>0</v>
      </c>
      <c r="S14" s="126" t="s">
        <v>55</v>
      </c>
      <c r="T14" s="23">
        <v>0</v>
      </c>
      <c r="U14" s="23">
        <v>0</v>
      </c>
      <c r="V14" s="126" t="s">
        <v>55</v>
      </c>
      <c r="W14" s="125">
        <f>(U14/U$182)*100</f>
        <v>0</v>
      </c>
      <c r="X14" s="21">
        <v>0</v>
      </c>
      <c r="Y14" s="21">
        <v>0</v>
      </c>
      <c r="Z14" s="126" t="s">
        <v>55</v>
      </c>
      <c r="AA14" s="21">
        <v>0</v>
      </c>
      <c r="AB14" s="21">
        <v>0</v>
      </c>
      <c r="AC14" s="126" t="s">
        <v>55</v>
      </c>
      <c r="AD14" s="125">
        <f>(AB14/AB$182)*100</f>
        <v>0</v>
      </c>
    </row>
    <row r="15" spans="1:30" ht="12.75">
      <c r="A15" s="5"/>
      <c r="B15" s="8" t="s">
        <v>6</v>
      </c>
      <c r="C15" s="15">
        <v>0.0031723000000000003</v>
      </c>
      <c r="D15" s="15">
        <v>0</v>
      </c>
      <c r="E15" s="124">
        <f>((D15-C15)/C15)*100</f>
        <v>-100</v>
      </c>
      <c r="F15" s="3">
        <v>0.009853342999999999</v>
      </c>
      <c r="G15" s="3">
        <v>0</v>
      </c>
      <c r="H15" s="124">
        <f>((G15-F15)/F15)*100</f>
        <v>-100</v>
      </c>
      <c r="I15" s="125">
        <f>(G15/G$183)*100</f>
        <v>0</v>
      </c>
      <c r="J15" s="9">
        <v>0</v>
      </c>
      <c r="K15" s="9">
        <v>0</v>
      </c>
      <c r="L15" s="126" t="s">
        <v>55</v>
      </c>
      <c r="M15" s="9">
        <v>1</v>
      </c>
      <c r="N15" s="9">
        <v>0</v>
      </c>
      <c r="O15" s="124">
        <f>((N15-M15)/M15)*100</f>
        <v>-100</v>
      </c>
      <c r="P15" s="125">
        <f>(N15/N$183)*100</f>
        <v>0</v>
      </c>
      <c r="Q15" s="9">
        <v>36</v>
      </c>
      <c r="R15" s="9">
        <v>0</v>
      </c>
      <c r="S15" s="124">
        <f>((R15-Q15)/Q15)*100</f>
        <v>-100</v>
      </c>
      <c r="T15" s="9">
        <v>86</v>
      </c>
      <c r="U15" s="9">
        <v>0</v>
      </c>
      <c r="V15" s="124">
        <f>((U15-T15)/T15)*100</f>
        <v>-100</v>
      </c>
      <c r="W15" s="125">
        <f>(U15/U$183)*100</f>
        <v>0</v>
      </c>
      <c r="X15" s="15">
        <v>0.3725</v>
      </c>
      <c r="Y15" s="15">
        <v>0</v>
      </c>
      <c r="Z15" s="124">
        <f>((Y15-X15)/X15)*100</f>
        <v>-100</v>
      </c>
      <c r="AA15" s="3">
        <v>0.8575</v>
      </c>
      <c r="AB15" s="3">
        <v>0</v>
      </c>
      <c r="AC15" s="124">
        <f>((AB15-AA15)/AA15)*100</f>
        <v>-100</v>
      </c>
      <c r="AD15" s="125">
        <f>(AB15/AB$183)*100</f>
        <v>0</v>
      </c>
    </row>
    <row r="16" spans="1:30" ht="12.75">
      <c r="A16" s="5"/>
      <c r="B16" s="37" t="s">
        <v>25</v>
      </c>
      <c r="C16" s="15">
        <v>0</v>
      </c>
      <c r="D16" s="15">
        <v>1.2284327489999998</v>
      </c>
      <c r="E16" s="126" t="s">
        <v>55</v>
      </c>
      <c r="F16" s="3">
        <v>0</v>
      </c>
      <c r="G16" s="3">
        <v>4.696483976</v>
      </c>
      <c r="H16" s="126" t="s">
        <v>55</v>
      </c>
      <c r="I16" s="125">
        <f>(G16/G$184)*100</f>
        <v>0.24472761054168377</v>
      </c>
      <c r="J16" s="9">
        <v>0</v>
      </c>
      <c r="K16" s="9">
        <v>4</v>
      </c>
      <c r="L16" s="126" t="s">
        <v>55</v>
      </c>
      <c r="M16" s="9">
        <v>0</v>
      </c>
      <c r="N16" s="9">
        <v>27</v>
      </c>
      <c r="O16" s="126" t="s">
        <v>55</v>
      </c>
      <c r="P16" s="125">
        <f>(N16/N$184)*100</f>
        <v>0.25602124028067513</v>
      </c>
      <c r="Q16" s="9">
        <v>0</v>
      </c>
      <c r="R16" s="9">
        <v>15923</v>
      </c>
      <c r="S16" s="126" t="s">
        <v>55</v>
      </c>
      <c r="T16" s="9">
        <v>0</v>
      </c>
      <c r="U16" s="9">
        <v>55161</v>
      </c>
      <c r="V16" s="126" t="s">
        <v>55</v>
      </c>
      <c r="W16" s="125">
        <f>(U16/U$184)*100</f>
        <v>0.1263883506330553</v>
      </c>
      <c r="X16" s="15">
        <v>0</v>
      </c>
      <c r="Y16" s="15">
        <v>1280.3203</v>
      </c>
      <c r="Z16" s="126" t="s">
        <v>55</v>
      </c>
      <c r="AA16" s="3">
        <v>0</v>
      </c>
      <c r="AB16" s="3">
        <v>4241.156121</v>
      </c>
      <c r="AC16" s="126" t="s">
        <v>55</v>
      </c>
      <c r="AD16" s="125">
        <f>(AB16/AB$184)*100</f>
        <v>0.6460857822469308</v>
      </c>
    </row>
    <row r="17" spans="1:30" ht="12.75">
      <c r="A17" s="5"/>
      <c r="B17" s="37"/>
      <c r="C17" s="15"/>
      <c r="D17" s="15"/>
      <c r="E17" s="124"/>
      <c r="F17" s="3"/>
      <c r="G17" s="3"/>
      <c r="H17" s="124"/>
      <c r="I17" s="125"/>
      <c r="J17" s="9"/>
      <c r="K17" s="9"/>
      <c r="L17" s="124"/>
      <c r="M17" s="9"/>
      <c r="N17" s="9"/>
      <c r="O17" s="124"/>
      <c r="P17" s="125"/>
      <c r="Q17" s="9"/>
      <c r="R17" s="9"/>
      <c r="S17" s="124"/>
      <c r="T17" s="9"/>
      <c r="U17" s="9"/>
      <c r="V17" s="124"/>
      <c r="W17" s="125"/>
      <c r="X17" s="15"/>
      <c r="Y17" s="15"/>
      <c r="Z17" s="124"/>
      <c r="AA17" s="3"/>
      <c r="AB17" s="3"/>
      <c r="AC17" s="124"/>
      <c r="AD17" s="125"/>
    </row>
    <row r="18" spans="1:30" s="36" customFormat="1" ht="15">
      <c r="A18" s="28">
        <v>3</v>
      </c>
      <c r="B18" s="6" t="s">
        <v>30</v>
      </c>
      <c r="C18" s="19">
        <f>C19+C20+C21+C22+C23</f>
        <v>43.564489337117514</v>
      </c>
      <c r="D18" s="19">
        <f>D19+D20+D21+D22+D23</f>
        <v>11.728433609414372</v>
      </c>
      <c r="E18" s="122">
        <f aca="true" t="shared" si="6" ref="E18:E23">((D18-C18)/C18)*100</f>
        <v>-73.07799589097537</v>
      </c>
      <c r="F18" s="19">
        <f>F19+F20+F21+F22+F23</f>
        <v>98.1717545135947</v>
      </c>
      <c r="G18" s="19">
        <f>G19+G20+G21+G22+G23</f>
        <v>79.351144946617</v>
      </c>
      <c r="H18" s="122">
        <f aca="true" t="shared" si="7" ref="H18:H23">((G18-F18)/F18)*100</f>
        <v>-19.171104418197448</v>
      </c>
      <c r="I18" s="123">
        <f>(G18/G$179)*100</f>
        <v>0.10497801548804467</v>
      </c>
      <c r="J18" s="34">
        <f>J19+J20+J21+J22+J23</f>
        <v>1854</v>
      </c>
      <c r="K18" s="34">
        <f>K19+K20+K21+K22+K23</f>
        <v>1851</v>
      </c>
      <c r="L18" s="122">
        <f aca="true" t="shared" si="8" ref="L18:L23">((K18-J18)/J18)*100</f>
        <v>-0.16181229773462785</v>
      </c>
      <c r="M18" s="34">
        <f>M19+M20+M21+M22+M23</f>
        <v>10783</v>
      </c>
      <c r="N18" s="34">
        <f>N19+N20+N21+N22+N23</f>
        <v>10112</v>
      </c>
      <c r="O18" s="122">
        <f aca="true" t="shared" si="9" ref="O18:O23">((N18-M18)/M18)*100</f>
        <v>-6.222758045070945</v>
      </c>
      <c r="P18" s="123">
        <f>(N18/N$179)*100</f>
        <v>0.10773593445154823</v>
      </c>
      <c r="Q18" s="34">
        <f>Q19+Q20+Q21+Q22+Q23</f>
        <v>24574</v>
      </c>
      <c r="R18" s="34">
        <f>R19+R20+R21+R22+R23</f>
        <v>33951</v>
      </c>
      <c r="S18" s="122">
        <f aca="true" t="shared" si="10" ref="S18:S23">((R18-Q18)/Q18)*100</f>
        <v>38.158216000651095</v>
      </c>
      <c r="T18" s="34">
        <f>T19+T20+T21+T22+T23</f>
        <v>144975</v>
      </c>
      <c r="U18" s="34">
        <f>U19+U20+U21+U22+U23</f>
        <v>264786</v>
      </c>
      <c r="V18" s="122">
        <f aca="true" t="shared" si="11" ref="V18:V23">((U18-T18)/T18)*100</f>
        <v>82.64252457320228</v>
      </c>
      <c r="W18" s="123">
        <f>(U18/U$179)*100</f>
        <v>0.3159774120530372</v>
      </c>
      <c r="X18" s="19">
        <f>X19+X20+X21+X22+X23</f>
        <v>632.4624480453905</v>
      </c>
      <c r="Y18" s="19">
        <f>Y19+Y20+Y21+Y22+Y23</f>
        <v>-978.1612484892561</v>
      </c>
      <c r="Z18" s="122">
        <f>((Y18-X18)/X18)*100</f>
        <v>-254.6591819818298</v>
      </c>
      <c r="AA18" s="19">
        <f>AA19+AA20+AA21+AA22+AA23</f>
        <v>5940.937585072825</v>
      </c>
      <c r="AB18" s="19">
        <f>AB19+AB20+AB21+AB22+AB23</f>
        <v>3764.7217000700984</v>
      </c>
      <c r="AC18" s="122">
        <f>((AB18-AA18)/AA18)*100</f>
        <v>-36.63084915200384</v>
      </c>
      <c r="AD18" s="123">
        <f>(AB18/AB$179)*100</f>
        <v>0.2256528156014499</v>
      </c>
    </row>
    <row r="19" spans="1:30" ht="12.75">
      <c r="A19" s="5"/>
      <c r="B19" s="8" t="s">
        <v>3</v>
      </c>
      <c r="C19" s="15">
        <v>0.48428210000000005</v>
      </c>
      <c r="D19" s="15">
        <v>0.145369</v>
      </c>
      <c r="E19" s="124">
        <f t="shared" si="6"/>
        <v>-69.98257833605662</v>
      </c>
      <c r="F19" s="3">
        <v>2.2061336999999996</v>
      </c>
      <c r="G19" s="3">
        <v>2.095745</v>
      </c>
      <c r="H19" s="124">
        <f t="shared" si="7"/>
        <v>-5.003717589736274</v>
      </c>
      <c r="I19" s="125">
        <f>(G19/G$180)*100</f>
        <v>0.02253865939106363</v>
      </c>
      <c r="J19" s="9">
        <v>13</v>
      </c>
      <c r="K19" s="9">
        <v>4</v>
      </c>
      <c r="L19" s="124">
        <f t="shared" si="8"/>
        <v>-69.23076923076923</v>
      </c>
      <c r="M19" s="9">
        <v>2037</v>
      </c>
      <c r="N19" s="9">
        <v>126</v>
      </c>
      <c r="O19" s="124">
        <f t="shared" si="9"/>
        <v>-93.81443298969072</v>
      </c>
      <c r="P19" s="125">
        <f>(N19/N$180)*100</f>
        <v>0.02686922365003476</v>
      </c>
      <c r="Q19" s="9">
        <v>0</v>
      </c>
      <c r="R19" s="9">
        <v>0</v>
      </c>
      <c r="S19" s="126" t="s">
        <v>55</v>
      </c>
      <c r="T19" s="9">
        <v>0</v>
      </c>
      <c r="U19" s="9">
        <v>0</v>
      </c>
      <c r="V19" s="126" t="s">
        <v>55</v>
      </c>
      <c r="W19" s="126" t="s">
        <v>55</v>
      </c>
      <c r="X19" s="15">
        <v>0.25485750000000024</v>
      </c>
      <c r="Y19" s="15">
        <v>0.1475125</v>
      </c>
      <c r="Z19" s="124">
        <f>((Y19-X19)/X19)*100</f>
        <v>-42.11961586376706</v>
      </c>
      <c r="AA19" s="3">
        <v>5.9484082</v>
      </c>
      <c r="AB19" s="3">
        <v>1.4984601</v>
      </c>
      <c r="AC19" s="124">
        <f>((AB19-AA19)/AA19)*100</f>
        <v>-74.80905732057865</v>
      </c>
      <c r="AD19" s="125">
        <f>(AB19/AB$180)*100</f>
        <v>0.009394122619734508</v>
      </c>
    </row>
    <row r="20" spans="1:30" ht="12.75">
      <c r="A20" s="5"/>
      <c r="B20" s="8" t="s">
        <v>4</v>
      </c>
      <c r="C20" s="15">
        <v>10.6359358</v>
      </c>
      <c r="D20" s="26">
        <v>8.766402799999998</v>
      </c>
      <c r="E20" s="124">
        <f t="shared" si="6"/>
        <v>-17.577513019587823</v>
      </c>
      <c r="F20" s="3">
        <v>47.8451162</v>
      </c>
      <c r="G20" s="26">
        <v>51.4206035</v>
      </c>
      <c r="H20" s="124">
        <f t="shared" si="7"/>
        <v>7.473045493408163</v>
      </c>
      <c r="I20" s="125">
        <f>(G20/G$181)*100</f>
        <v>0.24820575043171056</v>
      </c>
      <c r="J20" s="9">
        <v>1833</v>
      </c>
      <c r="K20" s="27">
        <v>1842</v>
      </c>
      <c r="L20" s="124">
        <f t="shared" si="8"/>
        <v>0.4909983633387889</v>
      </c>
      <c r="M20" s="9">
        <v>8696</v>
      </c>
      <c r="N20" s="27">
        <v>9939</v>
      </c>
      <c r="O20" s="124">
        <f t="shared" si="9"/>
        <v>14.293928242870285</v>
      </c>
      <c r="P20" s="125">
        <f>(N20/N$181)*100</f>
        <v>0.11161706956172529</v>
      </c>
      <c r="Q20" s="9">
        <v>0</v>
      </c>
      <c r="R20" s="27">
        <v>0</v>
      </c>
      <c r="S20" s="126" t="s">
        <v>55</v>
      </c>
      <c r="T20" s="9">
        <v>0</v>
      </c>
      <c r="U20" s="27">
        <v>0</v>
      </c>
      <c r="V20" s="126" t="s">
        <v>55</v>
      </c>
      <c r="W20" s="126" t="s">
        <v>55</v>
      </c>
      <c r="X20" s="15">
        <v>292.8687351</v>
      </c>
      <c r="Y20" s="26">
        <v>404.88537300000013</v>
      </c>
      <c r="Z20" s="124">
        <f>((Y20-X20)/X20)*100</f>
        <v>38.248069689566584</v>
      </c>
      <c r="AA20" s="3">
        <v>1626.8261229999998</v>
      </c>
      <c r="AB20" s="26">
        <v>1967.4338008</v>
      </c>
      <c r="AC20" s="124">
        <f>((AB20-AA20)/AA20)*100</f>
        <v>20.936944212076693</v>
      </c>
      <c r="AD20" s="125">
        <f>(AB20/AB$181)*100</f>
        <v>0.35650234914164053</v>
      </c>
    </row>
    <row r="21" spans="1:30" ht="12.75">
      <c r="A21" s="5"/>
      <c r="B21" s="8" t="s">
        <v>5</v>
      </c>
      <c r="C21" s="21">
        <v>0.3008743215879999</v>
      </c>
      <c r="D21" s="22">
        <v>0.5779218407467854</v>
      </c>
      <c r="E21" s="124">
        <f t="shared" si="6"/>
        <v>92.08081224630347</v>
      </c>
      <c r="F21" s="21">
        <v>0.9654816735579999</v>
      </c>
      <c r="G21" s="21">
        <v>2.1397314496232025</v>
      </c>
      <c r="H21" s="124">
        <f t="shared" si="7"/>
        <v>121.62320717469956</v>
      </c>
      <c r="I21" s="125">
        <f>(G21/G$182)*100</f>
        <v>0.004950679245908337</v>
      </c>
      <c r="J21" s="23">
        <v>0</v>
      </c>
      <c r="K21" s="23">
        <v>0</v>
      </c>
      <c r="L21" s="126" t="s">
        <v>55</v>
      </c>
      <c r="M21" s="23">
        <v>2</v>
      </c>
      <c r="N21" s="23">
        <v>2</v>
      </c>
      <c r="O21" s="124">
        <f t="shared" si="9"/>
        <v>0</v>
      </c>
      <c r="P21" s="125">
        <f>(N21/N$182)*100</f>
        <v>0.3294892915980231</v>
      </c>
      <c r="Q21" s="23">
        <v>180</v>
      </c>
      <c r="R21" s="38">
        <v>572</v>
      </c>
      <c r="S21" s="124">
        <f t="shared" si="10"/>
        <v>217.77777777777777</v>
      </c>
      <c r="T21" s="23">
        <v>567</v>
      </c>
      <c r="U21" s="38">
        <v>2354</v>
      </c>
      <c r="V21" s="124">
        <f t="shared" si="11"/>
        <v>315.1675485008818</v>
      </c>
      <c r="W21" s="125">
        <f>(U21/U$182)*100</f>
        <v>0.006451072588104552</v>
      </c>
      <c r="X21" s="21">
        <v>12.857013</v>
      </c>
      <c r="Y21" s="22">
        <v>33.6374955</v>
      </c>
      <c r="Z21" s="124">
        <f>((Y21-X21)/X21)*100</f>
        <v>161.6276074388351</v>
      </c>
      <c r="AA21" s="21">
        <v>37.299119999999995</v>
      </c>
      <c r="AB21" s="21">
        <v>99.9755021</v>
      </c>
      <c r="AC21" s="124">
        <f>((AB21-AA21)/AA21)*100</f>
        <v>168.03716039413266</v>
      </c>
      <c r="AD21" s="125">
        <f>(AB21/AB$182)*100</f>
        <v>0.02634691875037011</v>
      </c>
    </row>
    <row r="22" spans="1:30" ht="12.75">
      <c r="A22" s="5"/>
      <c r="B22" s="8" t="s">
        <v>6</v>
      </c>
      <c r="C22" s="15">
        <v>0.1924569</v>
      </c>
      <c r="D22" s="26">
        <v>0.23951250000000002</v>
      </c>
      <c r="E22" s="124">
        <f t="shared" si="6"/>
        <v>24.449941779172395</v>
      </c>
      <c r="F22" s="3">
        <v>0.3508037</v>
      </c>
      <c r="G22" s="26">
        <v>1.210875025</v>
      </c>
      <c r="H22" s="124">
        <f t="shared" si="7"/>
        <v>245.1716800592468</v>
      </c>
      <c r="I22" s="125">
        <f>(G22/G$183)*100</f>
        <v>0.27968656184342333</v>
      </c>
      <c r="J22" s="9">
        <v>0</v>
      </c>
      <c r="K22" s="27">
        <v>0</v>
      </c>
      <c r="L22" s="126" t="s">
        <v>55</v>
      </c>
      <c r="M22" s="9">
        <v>0</v>
      </c>
      <c r="N22" s="27">
        <v>0</v>
      </c>
      <c r="O22" s="126" t="s">
        <v>55</v>
      </c>
      <c r="P22" s="125">
        <f>(N22/N$183)*100</f>
        <v>0</v>
      </c>
      <c r="Q22" s="9">
        <v>0</v>
      </c>
      <c r="R22" s="27">
        <v>0</v>
      </c>
      <c r="S22" s="126" t="s">
        <v>55</v>
      </c>
      <c r="T22" s="9">
        <v>0</v>
      </c>
      <c r="U22" s="27">
        <v>0</v>
      </c>
      <c r="V22" s="126" t="s">
        <v>55</v>
      </c>
      <c r="W22" s="125">
        <f>(U22/U$183)*100</f>
        <v>0</v>
      </c>
      <c r="X22" s="15">
        <v>-0.045</v>
      </c>
      <c r="Y22" s="26">
        <v>-0.28850000000000003</v>
      </c>
      <c r="Z22" s="124">
        <f>((Y22-X22)/X22)*100</f>
        <v>541.1111111111112</v>
      </c>
      <c r="AA22" s="3">
        <v>-8.273</v>
      </c>
      <c r="AB22" s="26">
        <v>-0.7215</v>
      </c>
      <c r="AC22" s="124">
        <f>((AB22-AA22)/AA22)*100</f>
        <v>-91.27885893871631</v>
      </c>
      <c r="AD22" s="125">
        <f>(AB22/AB$183)*100</f>
        <v>-0.0011160057573704912</v>
      </c>
    </row>
    <row r="23" spans="1:30" ht="12.75">
      <c r="A23" s="5"/>
      <c r="B23" s="37" t="s">
        <v>25</v>
      </c>
      <c r="C23" s="15">
        <v>31.950940215529513</v>
      </c>
      <c r="D23" s="15">
        <v>1.999227468667587</v>
      </c>
      <c r="E23" s="124">
        <f t="shared" si="6"/>
        <v>-93.74282116525673</v>
      </c>
      <c r="F23" s="3">
        <v>46.8042192400367</v>
      </c>
      <c r="G23" s="3">
        <v>22.484189971993793</v>
      </c>
      <c r="H23" s="124">
        <f t="shared" si="7"/>
        <v>-51.96118995878766</v>
      </c>
      <c r="I23" s="125">
        <f>(G23/G$184)*100</f>
        <v>1.1716216035081237</v>
      </c>
      <c r="J23" s="9">
        <v>8</v>
      </c>
      <c r="K23" s="9">
        <v>5</v>
      </c>
      <c r="L23" s="124">
        <f t="shared" si="8"/>
        <v>-37.5</v>
      </c>
      <c r="M23" s="9">
        <v>48</v>
      </c>
      <c r="N23" s="9">
        <v>45</v>
      </c>
      <c r="O23" s="124">
        <f t="shared" si="9"/>
        <v>-6.25</v>
      </c>
      <c r="P23" s="125">
        <f>(N23/N$184)*100</f>
        <v>0.4267020671344586</v>
      </c>
      <c r="Q23" s="9">
        <v>24394</v>
      </c>
      <c r="R23" s="9">
        <v>33379</v>
      </c>
      <c r="S23" s="124">
        <f t="shared" si="10"/>
        <v>36.83282774452734</v>
      </c>
      <c r="T23" s="9">
        <v>144408</v>
      </c>
      <c r="U23" s="9">
        <v>262432</v>
      </c>
      <c r="V23" s="124">
        <f t="shared" si="11"/>
        <v>81.72954406958063</v>
      </c>
      <c r="W23" s="125">
        <f>(U23/U$184)*100</f>
        <v>0.6013006949354429</v>
      </c>
      <c r="X23" s="15">
        <v>326.5268424453905</v>
      </c>
      <c r="Y23" s="15">
        <v>-1416.5431294892562</v>
      </c>
      <c r="Z23" s="124">
        <f>((Y23-X23)/X23)*100</f>
        <v>-533.821341878245</v>
      </c>
      <c r="AA23" s="3">
        <v>4279.136933872825</v>
      </c>
      <c r="AB23" s="3">
        <v>1696.5354370700984</v>
      </c>
      <c r="AC23" s="124">
        <f>((AB23-AA23)/AA23)*100</f>
        <v>-60.353326773895674</v>
      </c>
      <c r="AD23" s="125">
        <f>(AB23/AB$184)*100</f>
        <v>0.2584454317872712</v>
      </c>
    </row>
    <row r="24" spans="1:30" ht="12.75">
      <c r="A24" s="5"/>
      <c r="B24" s="37"/>
      <c r="C24" s="15"/>
      <c r="D24" s="15"/>
      <c r="E24" s="126"/>
      <c r="F24" s="3"/>
      <c r="G24" s="3"/>
      <c r="H24" s="126"/>
      <c r="I24" s="125"/>
      <c r="J24" s="9"/>
      <c r="K24" s="9"/>
      <c r="L24" s="126"/>
      <c r="M24" s="9"/>
      <c r="N24" s="9"/>
      <c r="O24" s="126"/>
      <c r="P24" s="125"/>
      <c r="Q24" s="9"/>
      <c r="R24" s="9"/>
      <c r="S24" s="126"/>
      <c r="T24" s="9"/>
      <c r="U24" s="9"/>
      <c r="V24" s="126"/>
      <c r="W24" s="125"/>
      <c r="X24" s="15"/>
      <c r="Y24" s="15"/>
      <c r="Z24" s="126"/>
      <c r="AA24" s="3"/>
      <c r="AB24" s="3"/>
      <c r="AC24" s="126"/>
      <c r="AD24" s="125"/>
    </row>
    <row r="25" spans="1:30" s="36" customFormat="1" ht="15">
      <c r="A25" s="28">
        <v>4</v>
      </c>
      <c r="B25" s="6" t="s">
        <v>31</v>
      </c>
      <c r="C25" s="19">
        <f>C26+C27+C28+C29+C30</f>
        <v>217.30958507297325</v>
      </c>
      <c r="D25" s="19">
        <f>D26+D27+D28+D29+D30</f>
        <v>418.1672888451442</v>
      </c>
      <c r="E25" s="122">
        <f aca="true" t="shared" si="12" ref="E25:E30">((D25-C25)/C25)*100</f>
        <v>92.42928870566031</v>
      </c>
      <c r="F25" s="19">
        <f>F26+F27+F28+F29+F30</f>
        <v>1111.7262934043233</v>
      </c>
      <c r="G25" s="19">
        <f>G26+G27+G28+G29+G30</f>
        <v>1433.2271890816653</v>
      </c>
      <c r="H25" s="122">
        <f aca="true" t="shared" si="13" ref="H25:H30">((G25-F25)/F25)*100</f>
        <v>28.91906916160482</v>
      </c>
      <c r="I25" s="123">
        <f>(G25/G$179)*100</f>
        <v>1.8960954647159922</v>
      </c>
      <c r="J25" s="34">
        <f>J26+J27+J28+J29+J30</f>
        <v>23275</v>
      </c>
      <c r="K25" s="34">
        <f>K26+K27+K28+K29+K30</f>
        <v>21809</v>
      </c>
      <c r="L25" s="122">
        <f aca="true" t="shared" si="14" ref="L25:L30">((K25-J25)/J25)*100</f>
        <v>-6.29860365198711</v>
      </c>
      <c r="M25" s="34">
        <f>M26+M27+M28+M29+M30</f>
        <v>112404</v>
      </c>
      <c r="N25" s="34">
        <f>N26+N27+N28+N29+N30</f>
        <v>100596</v>
      </c>
      <c r="O25" s="122">
        <f aca="true" t="shared" si="15" ref="O25:O30">((N25-M25)/M25)*100</f>
        <v>-10.50496423614818</v>
      </c>
      <c r="P25" s="123">
        <f>(N25/N$179)*100</f>
        <v>1.0717765093045832</v>
      </c>
      <c r="Q25" s="34">
        <f>Q26+Q27+Q28+Q29+Q30</f>
        <v>2914046</v>
      </c>
      <c r="R25" s="34">
        <f>R26+R27+R28+R29+R30</f>
        <v>2891041</v>
      </c>
      <c r="S25" s="122">
        <f aca="true" t="shared" si="16" ref="S25:S30">((R25-Q25)/Q25)*100</f>
        <v>-0.7894521912145519</v>
      </c>
      <c r="T25" s="34">
        <f>T26+T27+T28+T29+T30</f>
        <v>13948772</v>
      </c>
      <c r="U25" s="34">
        <f>U26+U27+U28+U29+U30</f>
        <v>13596631</v>
      </c>
      <c r="V25" s="122">
        <f aca="true" t="shared" si="17" ref="V25:V30">((U25-T25)/T25)*100</f>
        <v>-2.524530474797351</v>
      </c>
      <c r="W25" s="123">
        <f>(U25/U$179)*100</f>
        <v>16.22528485652602</v>
      </c>
      <c r="X25" s="19">
        <f>X26+X27+X28+X29+X30</f>
        <v>14759.901810832689</v>
      </c>
      <c r="Y25" s="19">
        <f>Y26+Y27+Y28+Y29+Y30</f>
        <v>21340.640458341302</v>
      </c>
      <c r="Z25" s="122">
        <f>((Y25-X25)/X25)*100</f>
        <v>44.58524678449305</v>
      </c>
      <c r="AA25" s="19">
        <f>AA26+AA27+AA28+AA29+AA30</f>
        <v>73151.22790798119</v>
      </c>
      <c r="AB25" s="19">
        <f>AB26+AB27+AB28+AB29+AB30</f>
        <v>88628.96228240247</v>
      </c>
      <c r="AC25" s="122">
        <f>((AB25-AA25)/AA25)*100</f>
        <v>21.158543495525635</v>
      </c>
      <c r="AD25" s="123">
        <f>(AB25/AB$179)*100</f>
        <v>5.312311633151114</v>
      </c>
    </row>
    <row r="26" spans="1:30" ht="12.75">
      <c r="A26" s="5"/>
      <c r="B26" s="8" t="s">
        <v>3</v>
      </c>
      <c r="C26" s="22">
        <v>4.9340897924</v>
      </c>
      <c r="D26" s="15">
        <v>5.844684451999992</v>
      </c>
      <c r="E26" s="124">
        <f t="shared" si="12"/>
        <v>18.455170009321375</v>
      </c>
      <c r="F26" s="21">
        <v>26.570837939599997</v>
      </c>
      <c r="G26" s="3">
        <v>26.984112204499965</v>
      </c>
      <c r="H26" s="124">
        <f t="shared" si="13"/>
        <v>1.5553678278397178</v>
      </c>
      <c r="I26" s="125">
        <f>(G26/G$180)*100</f>
        <v>0.29020024571093705</v>
      </c>
      <c r="J26" s="23">
        <v>195</v>
      </c>
      <c r="K26" s="9">
        <v>168</v>
      </c>
      <c r="L26" s="124">
        <f t="shared" si="14"/>
        <v>-13.846153846153847</v>
      </c>
      <c r="M26" s="23">
        <v>1032</v>
      </c>
      <c r="N26" s="9">
        <v>1029</v>
      </c>
      <c r="O26" s="124">
        <f t="shared" si="15"/>
        <v>-0.29069767441860467</v>
      </c>
      <c r="P26" s="125">
        <f>(N26/N$180)*100</f>
        <v>0.21943199314195055</v>
      </c>
      <c r="Q26" s="38">
        <v>0</v>
      </c>
      <c r="R26" s="9">
        <v>0</v>
      </c>
      <c r="S26" s="126" t="s">
        <v>55</v>
      </c>
      <c r="T26" s="38">
        <v>0</v>
      </c>
      <c r="U26" s="9">
        <v>0</v>
      </c>
      <c r="V26" s="126" t="s">
        <v>55</v>
      </c>
      <c r="W26" s="126" t="s">
        <v>55</v>
      </c>
      <c r="X26" s="22">
        <v>14.671975</v>
      </c>
      <c r="Y26" s="15">
        <v>3.3228592000000003</v>
      </c>
      <c r="Z26" s="124">
        <f>((Y26-X26)/X26)*100</f>
        <v>-77.35233872740378</v>
      </c>
      <c r="AA26" s="21">
        <v>65.8408365</v>
      </c>
      <c r="AB26" s="3">
        <v>18.0271371</v>
      </c>
      <c r="AC26" s="124">
        <f>((AB26-AA26)/AA26)*100</f>
        <v>-72.62012747969871</v>
      </c>
      <c r="AD26" s="125">
        <f>(AB26/AB$180)*100</f>
        <v>0.11301544592356189</v>
      </c>
    </row>
    <row r="27" spans="1:30" ht="12.75">
      <c r="A27" s="5"/>
      <c r="B27" s="8" t="s">
        <v>4</v>
      </c>
      <c r="C27" s="26">
        <v>88.97233433057325</v>
      </c>
      <c r="D27" s="21">
        <v>118.73320094808167</v>
      </c>
      <c r="E27" s="124">
        <f t="shared" si="12"/>
        <v>33.44957378204003</v>
      </c>
      <c r="F27" s="26">
        <v>447.8179065908234</v>
      </c>
      <c r="G27" s="21">
        <v>498.8441542725331</v>
      </c>
      <c r="H27" s="124">
        <f t="shared" si="13"/>
        <v>11.394418787351668</v>
      </c>
      <c r="I27" s="125">
        <f>(G27/G$181)*100</f>
        <v>2.4079061549654135</v>
      </c>
      <c r="J27" s="27">
        <v>23066</v>
      </c>
      <c r="K27" s="23">
        <v>21634</v>
      </c>
      <c r="L27" s="124">
        <f t="shared" si="14"/>
        <v>-6.208271915373277</v>
      </c>
      <c r="M27" s="27">
        <v>111293</v>
      </c>
      <c r="N27" s="23">
        <v>99536</v>
      </c>
      <c r="O27" s="124">
        <f t="shared" si="15"/>
        <v>-10.564006720997726</v>
      </c>
      <c r="P27" s="125">
        <f>(N27/N$181)*100</f>
        <v>1.1178103064589886</v>
      </c>
      <c r="Q27" s="27">
        <v>0</v>
      </c>
      <c r="R27" s="23">
        <v>0</v>
      </c>
      <c r="S27" s="126" t="s">
        <v>55</v>
      </c>
      <c r="T27" s="27">
        <v>0</v>
      </c>
      <c r="U27" s="23">
        <v>0</v>
      </c>
      <c r="V27" s="126" t="s">
        <v>55</v>
      </c>
      <c r="W27" s="126" t="s">
        <v>55</v>
      </c>
      <c r="X27" s="26">
        <v>1111.2044038230001</v>
      </c>
      <c r="Y27" s="21">
        <v>2106.990813297</v>
      </c>
      <c r="Z27" s="124">
        <f>((Y27-X27)/X27)*100</f>
        <v>89.61325261563805</v>
      </c>
      <c r="AA27" s="26">
        <v>5827.997201784001</v>
      </c>
      <c r="AB27" s="21">
        <v>9002.176572156</v>
      </c>
      <c r="AC27" s="124">
        <f>((AB27-AA27)/AA27)*100</f>
        <v>54.464325573120654</v>
      </c>
      <c r="AD27" s="125">
        <f>(AB27/AB$181)*100</f>
        <v>1.6312096976561485</v>
      </c>
    </row>
    <row r="28" spans="1:30" ht="12.75">
      <c r="A28" s="5"/>
      <c r="B28" s="8" t="s">
        <v>5</v>
      </c>
      <c r="C28" s="15">
        <v>91.420944568</v>
      </c>
      <c r="D28" s="21">
        <v>273.0121103270001</v>
      </c>
      <c r="E28" s="124">
        <f t="shared" si="12"/>
        <v>198.63190718176227</v>
      </c>
      <c r="F28" s="3">
        <v>483.66557624589984</v>
      </c>
      <c r="G28" s="21">
        <v>801.2153239805699</v>
      </c>
      <c r="H28" s="124">
        <f t="shared" si="13"/>
        <v>65.6548167432997</v>
      </c>
      <c r="I28" s="125">
        <f>(G28/G$182)*100</f>
        <v>1.8537653763199233</v>
      </c>
      <c r="J28" s="9">
        <v>4</v>
      </c>
      <c r="K28" s="23">
        <v>6</v>
      </c>
      <c r="L28" s="124">
        <f t="shared" si="14"/>
        <v>50</v>
      </c>
      <c r="M28" s="9">
        <v>27</v>
      </c>
      <c r="N28" s="23">
        <v>20</v>
      </c>
      <c r="O28" s="124">
        <f t="shared" si="15"/>
        <v>-25.925925925925924</v>
      </c>
      <c r="P28" s="125">
        <f>(N28/N$182)*100</f>
        <v>3.2948929159802307</v>
      </c>
      <c r="Q28" s="9">
        <v>751717</v>
      </c>
      <c r="R28" s="23">
        <v>2477378</v>
      </c>
      <c r="S28" s="124">
        <f t="shared" si="16"/>
        <v>229.5625880484278</v>
      </c>
      <c r="T28" s="9">
        <v>3855119</v>
      </c>
      <c r="U28" s="23">
        <v>10726067</v>
      </c>
      <c r="V28" s="124">
        <f t="shared" si="17"/>
        <v>178.22920641360227</v>
      </c>
      <c r="W28" s="125">
        <f>(U28/U$182)*100</f>
        <v>29.394493118892445</v>
      </c>
      <c r="X28" s="15">
        <v>3875.7672049798</v>
      </c>
      <c r="Y28" s="21">
        <v>11841.9565065003</v>
      </c>
      <c r="Z28" s="124">
        <f>((Y28-X28)/X28)*100</f>
        <v>205.53838453674666</v>
      </c>
      <c r="AA28" s="3">
        <v>20103.330690133786</v>
      </c>
      <c r="AB28" s="21">
        <v>47814.86626446941</v>
      </c>
      <c r="AC28" s="124">
        <f>((AB28-AA28)/AA28)*100</f>
        <v>137.84549436843199</v>
      </c>
      <c r="AD28" s="125">
        <f>(AB28/AB$182)*100</f>
        <v>12.600830904251978</v>
      </c>
    </row>
    <row r="29" spans="1:30" ht="12.75">
      <c r="A29" s="5"/>
      <c r="B29" s="8" t="s">
        <v>6</v>
      </c>
      <c r="C29" s="15">
        <v>0.5385060650000004</v>
      </c>
      <c r="D29" s="26">
        <v>0.24677269506250002</v>
      </c>
      <c r="E29" s="124">
        <f t="shared" si="12"/>
        <v>-54.17457460530184</v>
      </c>
      <c r="F29" s="3">
        <v>1.832315767</v>
      </c>
      <c r="G29" s="26">
        <v>0.9798140160625001</v>
      </c>
      <c r="H29" s="124">
        <f t="shared" si="13"/>
        <v>-46.52591907416032</v>
      </c>
      <c r="I29" s="125">
        <f>(G29/G$183)*100</f>
        <v>0.22631634788116756</v>
      </c>
      <c r="J29" s="9">
        <v>2</v>
      </c>
      <c r="K29" s="27">
        <v>0</v>
      </c>
      <c r="L29" s="124">
        <f t="shared" si="14"/>
        <v>-100</v>
      </c>
      <c r="M29" s="9">
        <v>4</v>
      </c>
      <c r="N29" s="27">
        <v>0</v>
      </c>
      <c r="O29" s="124">
        <f t="shared" si="15"/>
        <v>-100</v>
      </c>
      <c r="P29" s="125">
        <f>(N29/N$183)*100</f>
        <v>0</v>
      </c>
      <c r="Q29" s="9">
        <v>45502</v>
      </c>
      <c r="R29" s="27">
        <v>21526</v>
      </c>
      <c r="S29" s="124">
        <f t="shared" si="16"/>
        <v>-52.6921893543141</v>
      </c>
      <c r="T29" s="9">
        <v>170958</v>
      </c>
      <c r="U29" s="27">
        <v>84749</v>
      </c>
      <c r="V29" s="124">
        <f t="shared" si="17"/>
        <v>-50.427005463330175</v>
      </c>
      <c r="W29" s="125">
        <f>(U29/U$183)*100</f>
        <v>2.312439186906774</v>
      </c>
      <c r="X29" s="15">
        <v>124.68889999999999</v>
      </c>
      <c r="Y29" s="26">
        <v>62.4741</v>
      </c>
      <c r="Z29" s="124">
        <f>((Y29-X29)/X29)*100</f>
        <v>-49.896021217606375</v>
      </c>
      <c r="AA29" s="3">
        <v>462.9168855</v>
      </c>
      <c r="AB29" s="26">
        <v>248.55790000000002</v>
      </c>
      <c r="AC29" s="124">
        <f>((AB29-AA29)/AA29)*100</f>
        <v>-46.3061495949687</v>
      </c>
      <c r="AD29" s="125">
        <f>(AB29/AB$183)*100</f>
        <v>0.38446576221748974</v>
      </c>
    </row>
    <row r="30" spans="1:30" ht="12.75">
      <c r="A30" s="5"/>
      <c r="B30" s="37" t="s">
        <v>25</v>
      </c>
      <c r="C30" s="21">
        <v>31.443710317000004</v>
      </c>
      <c r="D30" s="15">
        <v>20.330520423</v>
      </c>
      <c r="E30" s="124">
        <f t="shared" si="12"/>
        <v>-35.34312516545375</v>
      </c>
      <c r="F30" s="21">
        <v>151.83965686099998</v>
      </c>
      <c r="G30" s="3">
        <v>105.203784608</v>
      </c>
      <c r="H30" s="124">
        <f t="shared" si="13"/>
        <v>-30.713894655131035</v>
      </c>
      <c r="I30" s="125">
        <f>(G30/G$184)*100</f>
        <v>5.482031016953652</v>
      </c>
      <c r="J30" s="23">
        <v>8</v>
      </c>
      <c r="K30" s="9">
        <v>1</v>
      </c>
      <c r="L30" s="124">
        <f t="shared" si="14"/>
        <v>-87.5</v>
      </c>
      <c r="M30" s="23">
        <v>48</v>
      </c>
      <c r="N30" s="9">
        <v>11</v>
      </c>
      <c r="O30" s="124">
        <f t="shared" si="15"/>
        <v>-77.08333333333334</v>
      </c>
      <c r="P30" s="125">
        <f>(N30/N$184)*100</f>
        <v>0.10430494974397876</v>
      </c>
      <c r="Q30" s="23">
        <v>2116827</v>
      </c>
      <c r="R30" s="9">
        <v>392137</v>
      </c>
      <c r="S30" s="124">
        <f t="shared" si="16"/>
        <v>-81.47524573335468</v>
      </c>
      <c r="T30" s="23">
        <v>9922695</v>
      </c>
      <c r="U30" s="9">
        <v>2785815</v>
      </c>
      <c r="V30" s="124">
        <f t="shared" si="17"/>
        <v>-71.9248147806619</v>
      </c>
      <c r="W30" s="125">
        <f>(U30/U$184)*100</f>
        <v>6.383034444967005</v>
      </c>
      <c r="X30" s="21">
        <v>9633.569327029889</v>
      </c>
      <c r="Y30" s="15">
        <v>7325.896179344001</v>
      </c>
      <c r="Z30" s="124">
        <f>((Y30-X30)/X30)*100</f>
        <v>-23.9544977499774</v>
      </c>
      <c r="AA30" s="21">
        <v>46691.1422940634</v>
      </c>
      <c r="AB30" s="3">
        <v>31545.334408677063</v>
      </c>
      <c r="AC30" s="124">
        <f>((AB30-AA30)/AA30)*100</f>
        <v>-32.438289451128014</v>
      </c>
      <c r="AD30" s="125">
        <f>(AB30/AB$184)*100</f>
        <v>4.805527426060801</v>
      </c>
    </row>
    <row r="31" spans="1:30" ht="12.75">
      <c r="A31" s="5"/>
      <c r="B31" s="37"/>
      <c r="C31" s="21"/>
      <c r="D31" s="15"/>
      <c r="E31" s="124"/>
      <c r="F31" s="21"/>
      <c r="G31" s="3"/>
      <c r="H31" s="124"/>
      <c r="I31" s="125"/>
      <c r="J31" s="23"/>
      <c r="K31" s="9"/>
      <c r="L31" s="124"/>
      <c r="M31" s="23"/>
      <c r="N31" s="9"/>
      <c r="O31" s="124"/>
      <c r="P31" s="125"/>
      <c r="Q31" s="23"/>
      <c r="R31" s="9"/>
      <c r="S31" s="124"/>
      <c r="T31" s="23"/>
      <c r="U31" s="9"/>
      <c r="V31" s="124"/>
      <c r="W31" s="125"/>
      <c r="X31" s="21"/>
      <c r="Y31" s="15"/>
      <c r="Z31" s="124"/>
      <c r="AA31" s="21"/>
      <c r="AB31" s="3"/>
      <c r="AC31" s="124"/>
      <c r="AD31" s="125"/>
    </row>
    <row r="32" spans="1:30" s="36" customFormat="1" ht="15">
      <c r="A32" s="28">
        <v>5</v>
      </c>
      <c r="B32" s="6" t="s">
        <v>14</v>
      </c>
      <c r="C32" s="19">
        <f>C33+C34+C35+C36+C37</f>
        <v>46.64198963694963</v>
      </c>
      <c r="D32" s="19">
        <f>D33+D34+D35+D36+D37</f>
        <v>75.02671950041076</v>
      </c>
      <c r="E32" s="122">
        <f>((D32-C32)/C32)*100</f>
        <v>60.85660171103602</v>
      </c>
      <c r="F32" s="19">
        <f>F33+F34+F35+F36+F37</f>
        <v>205.71906993911804</v>
      </c>
      <c r="G32" s="19">
        <f>G33+G34+G35+G36+G37</f>
        <v>322.62995338032977</v>
      </c>
      <c r="H32" s="122">
        <f>((G32-F32)/F32)*100</f>
        <v>56.83035776693486</v>
      </c>
      <c r="I32" s="123">
        <f>(G32/G$179)*100</f>
        <v>0.4268249974925074</v>
      </c>
      <c r="J32" s="34">
        <f>J33+J34+J35+J36+J37</f>
        <v>7428</v>
      </c>
      <c r="K32" s="34">
        <f>K33+K34+K35+K36+K37</f>
        <v>12715</v>
      </c>
      <c r="L32" s="122">
        <f>((K32-J32)/J32)*100</f>
        <v>71.17662897145934</v>
      </c>
      <c r="M32" s="34">
        <f>M33+M34+M35+M36+M37</f>
        <v>31173</v>
      </c>
      <c r="N32" s="34">
        <f>N33+N34+N35+N36+N37</f>
        <v>52349</v>
      </c>
      <c r="O32" s="122">
        <f>((N32-M32)/M32)*100</f>
        <v>67.9305809514644</v>
      </c>
      <c r="P32" s="123">
        <f>(N32/N$179)*100</f>
        <v>0.5577401535407535</v>
      </c>
      <c r="Q32" s="34">
        <f>Q33+Q34+Q35+Q36+Q37</f>
        <v>3298</v>
      </c>
      <c r="R32" s="34">
        <f>R33+R34+R35+R36+R37</f>
        <v>6331</v>
      </c>
      <c r="S32" s="122">
        <f>((R32-Q32)/Q32)*100</f>
        <v>91.96482716798059</v>
      </c>
      <c r="T32" s="34">
        <f>T33+T34+T35+T36+T37</f>
        <v>17979</v>
      </c>
      <c r="U32" s="34">
        <f>U33+U34+U35+U36+U37</f>
        <v>24964</v>
      </c>
      <c r="V32" s="122">
        <f>((U32-T32)/T32)*100</f>
        <v>38.85088158407031</v>
      </c>
      <c r="W32" s="123">
        <f>(U32/U$179)*100</f>
        <v>0.029790321672943508</v>
      </c>
      <c r="X32" s="19">
        <f>X33+X34+X35+X36+X37</f>
        <v>1624.2075738419999</v>
      </c>
      <c r="Y32" s="19">
        <f>Y33+Y34+Y35+Y36+Y37</f>
        <v>2163.7919560120004</v>
      </c>
      <c r="Z32" s="122">
        <f>((Y32-X32)/X32)*100</f>
        <v>33.22139305714691</v>
      </c>
      <c r="AA32" s="19">
        <f>AA33+AA34+AA35+AA36+AA37</f>
        <v>7949.573526217</v>
      </c>
      <c r="AB32" s="19">
        <f>AB33+AB34+AB35+AB36+AB37</f>
        <v>9829.060296285</v>
      </c>
      <c r="AC32" s="122">
        <f>((AB32-AA32)/AA32)*100</f>
        <v>23.6426113158098</v>
      </c>
      <c r="AD32" s="123">
        <f>(AB32/AB$179)*100</f>
        <v>0.589141856231188</v>
      </c>
    </row>
    <row r="33" spans="1:30" ht="12.75">
      <c r="A33" s="5"/>
      <c r="B33" s="8" t="s">
        <v>3</v>
      </c>
      <c r="C33" s="15">
        <v>0.4475433</v>
      </c>
      <c r="D33" s="15">
        <v>6.821099999999999</v>
      </c>
      <c r="E33" s="124">
        <f>((D33-C33)/C33)*100</f>
        <v>1424.120682847894</v>
      </c>
      <c r="F33" s="3">
        <v>2.6866909370000003</v>
      </c>
      <c r="G33" s="3">
        <v>17.348644999999998</v>
      </c>
      <c r="H33" s="124">
        <f>((G33-F33)/F33)*100</f>
        <v>545.7253702344996</v>
      </c>
      <c r="I33" s="125">
        <f>(G33/G$180)*100</f>
        <v>0.186575752561251</v>
      </c>
      <c r="J33" s="9">
        <v>15</v>
      </c>
      <c r="K33" s="9">
        <v>72</v>
      </c>
      <c r="L33" s="124">
        <f>((K33-J33)/J33)*100</f>
        <v>380</v>
      </c>
      <c r="M33" s="9">
        <v>75</v>
      </c>
      <c r="N33" s="9">
        <v>162</v>
      </c>
      <c r="O33" s="124">
        <f>((N33-M33)/M33)*100</f>
        <v>115.99999999999999</v>
      </c>
      <c r="P33" s="125">
        <f>(N33/N$180)*100</f>
        <v>0.034546144692901834</v>
      </c>
      <c r="Q33" s="9">
        <v>0</v>
      </c>
      <c r="R33" s="9">
        <v>0</v>
      </c>
      <c r="S33" s="126" t="s">
        <v>55</v>
      </c>
      <c r="T33" s="9">
        <v>0</v>
      </c>
      <c r="U33" s="9">
        <v>0</v>
      </c>
      <c r="V33" s="126" t="s">
        <v>55</v>
      </c>
      <c r="W33" s="126" t="s">
        <v>55</v>
      </c>
      <c r="X33" s="15">
        <v>0.5521791000000001</v>
      </c>
      <c r="Y33" s="15">
        <v>56.138875000000006</v>
      </c>
      <c r="Z33" s="124">
        <f>((Y33-X33)/X33)*100</f>
        <v>10066.787370257221</v>
      </c>
      <c r="AA33" s="3">
        <v>3.3119112</v>
      </c>
      <c r="AB33" s="3">
        <v>143.3223688</v>
      </c>
      <c r="AC33" s="124">
        <f>((AB33-AA33)/AA33)*100</f>
        <v>4227.482234427058</v>
      </c>
      <c r="AD33" s="125">
        <f>(AB33/AB$180)*100</f>
        <v>0.8985143526063931</v>
      </c>
    </row>
    <row r="34" spans="1:30" ht="12.75">
      <c r="A34" s="5"/>
      <c r="B34" s="8" t="s">
        <v>4</v>
      </c>
      <c r="C34" s="15">
        <v>27.95668591794965</v>
      </c>
      <c r="D34" s="15">
        <v>45.35317477241076</v>
      </c>
      <c r="E34" s="124">
        <f>((D34-C34)/C34)*100</f>
        <v>62.22657759048492</v>
      </c>
      <c r="F34" s="3">
        <v>116.65371016611807</v>
      </c>
      <c r="G34" s="3">
        <v>194.3192947083296</v>
      </c>
      <c r="H34" s="124">
        <f>((G34-F34)/F34)*100</f>
        <v>66.57789489216727</v>
      </c>
      <c r="I34" s="125">
        <f>(G34/G$181)*100</f>
        <v>0.9379735569700515</v>
      </c>
      <c r="J34" s="9">
        <v>7413</v>
      </c>
      <c r="K34" s="9">
        <v>12640</v>
      </c>
      <c r="L34" s="124">
        <f>((K34-J34)/J34)*100</f>
        <v>70.51126399568327</v>
      </c>
      <c r="M34" s="9">
        <v>31097</v>
      </c>
      <c r="N34" s="9">
        <v>52183</v>
      </c>
      <c r="O34" s="124">
        <f>((N34-M34)/M34)*100</f>
        <v>67.80718397273048</v>
      </c>
      <c r="P34" s="125">
        <f>(N34/N$181)*100</f>
        <v>0.5860261133856033</v>
      </c>
      <c r="Q34" s="9">
        <v>0</v>
      </c>
      <c r="R34" s="9">
        <v>0</v>
      </c>
      <c r="S34" s="126" t="s">
        <v>55</v>
      </c>
      <c r="T34" s="9">
        <v>0</v>
      </c>
      <c r="U34" s="9">
        <v>0</v>
      </c>
      <c r="V34" s="126" t="s">
        <v>55</v>
      </c>
      <c r="W34" s="126" t="s">
        <v>55</v>
      </c>
      <c r="X34" s="15">
        <v>576.7640414999998</v>
      </c>
      <c r="Y34" s="15">
        <v>807.6194088000004</v>
      </c>
      <c r="Z34" s="124">
        <f>((Y34-X34)/X34)*100</f>
        <v>40.02596394525761</v>
      </c>
      <c r="AA34" s="3">
        <v>2779.4621313</v>
      </c>
      <c r="AB34" s="3">
        <v>3307.5605202</v>
      </c>
      <c r="AC34" s="124">
        <f>((AB34-AA34)/AA34)*100</f>
        <v>19.0000210095685</v>
      </c>
      <c r="AD34" s="125">
        <f>(AB34/AB$181)*100</f>
        <v>0.5993355887755807</v>
      </c>
    </row>
    <row r="35" spans="1:30" ht="12.75">
      <c r="A35" s="5"/>
      <c r="B35" s="8" t="s">
        <v>5</v>
      </c>
      <c r="C35" s="15">
        <v>18.237760418999986</v>
      </c>
      <c r="D35" s="26">
        <v>22.85244472800001</v>
      </c>
      <c r="E35" s="124">
        <f>((D35-C35)/C35)*100</f>
        <v>25.302911119462195</v>
      </c>
      <c r="F35" s="3">
        <v>86.37866883599997</v>
      </c>
      <c r="G35" s="26">
        <v>110.96201367200014</v>
      </c>
      <c r="H35" s="124">
        <f>((G35-F35)/F35)*100</f>
        <v>28.459971851007023</v>
      </c>
      <c r="I35" s="125">
        <f>(G35/G$182)*100</f>
        <v>0.2567319082340469</v>
      </c>
      <c r="J35" s="9">
        <v>0</v>
      </c>
      <c r="K35" s="27">
        <v>3</v>
      </c>
      <c r="L35" s="126" t="s">
        <v>55</v>
      </c>
      <c r="M35" s="9">
        <v>1</v>
      </c>
      <c r="N35" s="27">
        <v>4</v>
      </c>
      <c r="O35" s="124">
        <f>((N35-M35)/M35)*100</f>
        <v>300</v>
      </c>
      <c r="P35" s="125">
        <f>(N35/N$182)*100</f>
        <v>0.6589785831960462</v>
      </c>
      <c r="Q35" s="9">
        <v>3298</v>
      </c>
      <c r="R35" s="27">
        <v>6331</v>
      </c>
      <c r="S35" s="124">
        <f>((R35-Q35)/Q35)*100</f>
        <v>91.96482716798059</v>
      </c>
      <c r="T35" s="9">
        <v>17979</v>
      </c>
      <c r="U35" s="27">
        <v>24964</v>
      </c>
      <c r="V35" s="124">
        <f>((U35-T35)/T35)*100</f>
        <v>38.85088158407031</v>
      </c>
      <c r="W35" s="125">
        <f>(U35/U$182)*100</f>
        <v>0.06841315891650043</v>
      </c>
      <c r="X35" s="15">
        <v>1046.8913532420002</v>
      </c>
      <c r="Y35" s="26">
        <v>1300.033672212</v>
      </c>
      <c r="Z35" s="124">
        <f>((Y35-X35)/X35)*100</f>
        <v>24.1803811050757</v>
      </c>
      <c r="AA35" s="3">
        <v>5166.799483717</v>
      </c>
      <c r="AB35" s="26">
        <v>6378.177407285</v>
      </c>
      <c r="AC35" s="124">
        <f>((AB35-AA35)/AA35)*100</f>
        <v>23.445421626784984</v>
      </c>
      <c r="AD35" s="125">
        <f>(AB35/AB$182)*100</f>
        <v>1.6808649958776671</v>
      </c>
    </row>
    <row r="36" spans="1:30" ht="12.75">
      <c r="A36" s="5"/>
      <c r="B36" s="8" t="s">
        <v>6</v>
      </c>
      <c r="C36" s="26">
        <v>0</v>
      </c>
      <c r="D36" s="15">
        <v>0</v>
      </c>
      <c r="E36" s="126" t="s">
        <v>55</v>
      </c>
      <c r="F36" s="26">
        <v>0</v>
      </c>
      <c r="G36" s="3">
        <v>0</v>
      </c>
      <c r="H36" s="126" t="s">
        <v>55</v>
      </c>
      <c r="I36" s="125">
        <f>(G36/G$183)*100</f>
        <v>0</v>
      </c>
      <c r="J36" s="27">
        <v>0</v>
      </c>
      <c r="K36" s="9">
        <v>0</v>
      </c>
      <c r="L36" s="126" t="s">
        <v>55</v>
      </c>
      <c r="M36" s="27">
        <v>0</v>
      </c>
      <c r="N36" s="9">
        <v>0</v>
      </c>
      <c r="O36" s="126" t="s">
        <v>55</v>
      </c>
      <c r="P36" s="125">
        <f>(N36/N$183)*100</f>
        <v>0</v>
      </c>
      <c r="Q36" s="27">
        <v>0</v>
      </c>
      <c r="R36" s="9">
        <v>0</v>
      </c>
      <c r="S36" s="126" t="s">
        <v>55</v>
      </c>
      <c r="T36" s="27">
        <v>0</v>
      </c>
      <c r="U36" s="9">
        <v>0</v>
      </c>
      <c r="V36" s="126" t="s">
        <v>55</v>
      </c>
      <c r="W36" s="125">
        <f>(U36/U$183)*100</f>
        <v>0</v>
      </c>
      <c r="X36" s="26">
        <v>0</v>
      </c>
      <c r="Y36" s="15">
        <v>0</v>
      </c>
      <c r="Z36" s="126" t="s">
        <v>55</v>
      </c>
      <c r="AA36" s="26">
        <v>0</v>
      </c>
      <c r="AB36" s="3">
        <v>0</v>
      </c>
      <c r="AC36" s="126" t="s">
        <v>55</v>
      </c>
      <c r="AD36" s="125">
        <f>(AB36/AB$183)*100</f>
        <v>0</v>
      </c>
    </row>
    <row r="37" spans="1:30" ht="12.75">
      <c r="A37" s="5"/>
      <c r="B37" s="37" t="s">
        <v>25</v>
      </c>
      <c r="C37" s="15">
        <v>0</v>
      </c>
      <c r="D37" s="15">
        <v>0</v>
      </c>
      <c r="E37" s="126" t="s">
        <v>55</v>
      </c>
      <c r="F37" s="3">
        <v>0</v>
      </c>
      <c r="G37" s="3">
        <v>0</v>
      </c>
      <c r="H37" s="126" t="s">
        <v>55</v>
      </c>
      <c r="I37" s="125">
        <f>(G37/G$184)*100</f>
        <v>0</v>
      </c>
      <c r="J37" s="9">
        <v>0</v>
      </c>
      <c r="K37" s="9">
        <v>0</v>
      </c>
      <c r="L37" s="126" t="s">
        <v>55</v>
      </c>
      <c r="M37" s="9">
        <v>0</v>
      </c>
      <c r="N37" s="9">
        <v>0</v>
      </c>
      <c r="O37" s="126" t="s">
        <v>55</v>
      </c>
      <c r="P37" s="125">
        <f>(N37/N$184)*100</f>
        <v>0</v>
      </c>
      <c r="Q37" s="9">
        <v>0</v>
      </c>
      <c r="R37" s="9">
        <v>0</v>
      </c>
      <c r="S37" s="126" t="s">
        <v>55</v>
      </c>
      <c r="T37" s="9">
        <v>0</v>
      </c>
      <c r="U37" s="9">
        <v>0</v>
      </c>
      <c r="V37" s="126" t="s">
        <v>55</v>
      </c>
      <c r="W37" s="125">
        <f>(U37/U$184)*100</f>
        <v>0</v>
      </c>
      <c r="X37" s="15">
        <v>0</v>
      </c>
      <c r="Y37" s="15">
        <v>0</v>
      </c>
      <c r="Z37" s="126" t="s">
        <v>55</v>
      </c>
      <c r="AA37" s="3">
        <v>0</v>
      </c>
      <c r="AB37" s="3">
        <v>0</v>
      </c>
      <c r="AC37" s="126" t="s">
        <v>55</v>
      </c>
      <c r="AD37" s="125">
        <f>(AB37/AB$184)*100</f>
        <v>0</v>
      </c>
    </row>
    <row r="38" spans="1:30" ht="12.75">
      <c r="A38" s="5"/>
      <c r="B38" s="37"/>
      <c r="C38" s="15"/>
      <c r="D38" s="15"/>
      <c r="E38" s="124"/>
      <c r="F38" s="3"/>
      <c r="G38" s="3"/>
      <c r="H38" s="124"/>
      <c r="I38" s="125"/>
      <c r="J38" s="9"/>
      <c r="K38" s="9"/>
      <c r="L38" s="124"/>
      <c r="M38" s="9"/>
      <c r="N38" s="9"/>
      <c r="O38" s="124"/>
      <c r="P38" s="125"/>
      <c r="Q38" s="9"/>
      <c r="R38" s="9"/>
      <c r="S38" s="124"/>
      <c r="T38" s="9"/>
      <c r="U38" s="9"/>
      <c r="V38" s="124"/>
      <c r="W38" s="125"/>
      <c r="X38" s="15"/>
      <c r="Y38" s="15"/>
      <c r="Z38" s="124"/>
      <c r="AA38" s="3"/>
      <c r="AB38" s="3"/>
      <c r="AC38" s="124"/>
      <c r="AD38" s="125"/>
    </row>
    <row r="39" spans="1:30" s="36" customFormat="1" ht="15">
      <c r="A39" s="28">
        <v>6</v>
      </c>
      <c r="B39" s="6" t="s">
        <v>18</v>
      </c>
      <c r="C39" s="19">
        <f>C40+C41+C42+C43+C44</f>
        <v>95.30288239900003</v>
      </c>
      <c r="D39" s="19">
        <f>D40+D41+D42+D43+D44</f>
        <v>117.27248043899966</v>
      </c>
      <c r="E39" s="122">
        <f aca="true" t="shared" si="18" ref="E39:E44">((D39-C39)/C39)*100</f>
        <v>23.052396199330648</v>
      </c>
      <c r="F39" s="19">
        <f>F40+F41+F42+F43+F44</f>
        <v>408.08626858999946</v>
      </c>
      <c r="G39" s="19">
        <f>G40+G41+G42+G43+G44</f>
        <v>518.366113933627</v>
      </c>
      <c r="H39" s="122">
        <f aca="true" t="shared" si="19" ref="H39:H44">((G39-F39)/F39)*100</f>
        <v>27.023659905211055</v>
      </c>
      <c r="I39" s="123">
        <f>(G39/G$179)*100</f>
        <v>0.6857751828736759</v>
      </c>
      <c r="J39" s="34">
        <f>J40+J41+J42+J43+J44</f>
        <v>8938</v>
      </c>
      <c r="K39" s="34">
        <f>K40+K41+K42+K43+K44</f>
        <v>11152</v>
      </c>
      <c r="L39" s="122">
        <f aca="true" t="shared" si="20" ref="L39:L44">((K39-J39)/J39)*100</f>
        <v>24.770642201834864</v>
      </c>
      <c r="M39" s="34">
        <f>M40+M41+M42+M43+M44</f>
        <v>33618</v>
      </c>
      <c r="N39" s="34">
        <f>N40+N41+N42+N43+N44</f>
        <v>36424</v>
      </c>
      <c r="O39" s="122">
        <f aca="true" t="shared" si="21" ref="O39:O44">((N39-M39)/M39)*100</f>
        <v>8.346719019572848</v>
      </c>
      <c r="P39" s="123">
        <f>(N39/N$179)*100</f>
        <v>0.3880709727515025</v>
      </c>
      <c r="Q39" s="34">
        <f>Q40+Q41+Q42+Q43+Q44</f>
        <v>8209</v>
      </c>
      <c r="R39" s="34">
        <f>R40+R41+R42+R43+R44</f>
        <v>29178</v>
      </c>
      <c r="S39" s="122">
        <f aca="true" t="shared" si="22" ref="S39:S44">((R39-Q39)/Q39)*100</f>
        <v>255.43915215007917</v>
      </c>
      <c r="T39" s="34">
        <f>T40+T41+T42+T43+T44</f>
        <v>1224323</v>
      </c>
      <c r="U39" s="34">
        <f>U40+U41+U42+U43+U44</f>
        <v>1804294</v>
      </c>
      <c r="V39" s="122">
        <f aca="true" t="shared" si="23" ref="V39:V44">((U39-T39)/T39)*100</f>
        <v>47.37075101913465</v>
      </c>
      <c r="W39" s="123">
        <f>(U39/U$179)*100</f>
        <v>2.1531204395354084</v>
      </c>
      <c r="X39" s="19">
        <f>X40+X41+X42+X43+X44</f>
        <v>1392.4273675140057</v>
      </c>
      <c r="Y39" s="19">
        <f>Y40+Y41+Y42+Y43+Y44</f>
        <v>2286.299895724008</v>
      </c>
      <c r="Z39" s="122">
        <f>((Y39-X39)/X39)*100</f>
        <v>64.19527144212147</v>
      </c>
      <c r="AA39" s="19">
        <f>AA40+AA41+AA42+AA43+AA44</f>
        <v>29498.450874973</v>
      </c>
      <c r="AB39" s="19">
        <f>AB40+AB41+AB42+AB43+AB44</f>
        <v>42418.900509043</v>
      </c>
      <c r="AC39" s="122">
        <f>((AB39-AA39)/AA39)*100</f>
        <v>43.80043443241263</v>
      </c>
      <c r="AD39" s="123">
        <f>(AB39/AB$179)*100</f>
        <v>2.5425370311981097</v>
      </c>
    </row>
    <row r="40" spans="1:30" ht="12.75">
      <c r="A40" s="5"/>
      <c r="B40" s="8" t="s">
        <v>3</v>
      </c>
      <c r="C40" s="15">
        <v>1.203715114</v>
      </c>
      <c r="D40" s="15">
        <v>14.779564524000005</v>
      </c>
      <c r="E40" s="124">
        <f t="shared" si="18"/>
        <v>1127.82910608199</v>
      </c>
      <c r="F40" s="3">
        <v>5.159691173</v>
      </c>
      <c r="G40" s="3">
        <v>18.928876143000007</v>
      </c>
      <c r="H40" s="124">
        <f t="shared" si="19"/>
        <v>266.86064162235874</v>
      </c>
      <c r="I40" s="125">
        <f>(G40/G$180)*100</f>
        <v>0.20357032560865343</v>
      </c>
      <c r="J40" s="9">
        <v>34</v>
      </c>
      <c r="K40" s="9">
        <v>43</v>
      </c>
      <c r="L40" s="124">
        <f t="shared" si="20"/>
        <v>26.47058823529412</v>
      </c>
      <c r="M40" s="9">
        <v>94</v>
      </c>
      <c r="N40" s="9">
        <v>115</v>
      </c>
      <c r="O40" s="124">
        <f t="shared" si="21"/>
        <v>22.340425531914892</v>
      </c>
      <c r="P40" s="125">
        <f>(N40/N$180)*100</f>
        <v>0.024523497775825374</v>
      </c>
      <c r="Q40" s="9">
        <v>0</v>
      </c>
      <c r="R40" s="9">
        <v>0</v>
      </c>
      <c r="S40" s="126" t="s">
        <v>55</v>
      </c>
      <c r="T40" s="9">
        <v>0</v>
      </c>
      <c r="U40" s="9">
        <v>0</v>
      </c>
      <c r="V40" s="126" t="s">
        <v>55</v>
      </c>
      <c r="W40" s="126" t="s">
        <v>55</v>
      </c>
      <c r="X40" s="15">
        <v>2.034715114</v>
      </c>
      <c r="Y40" s="15">
        <v>16.205814524</v>
      </c>
      <c r="Z40" s="124">
        <f>((Y40-X40)/X40)*100</f>
        <v>696.4660218275649</v>
      </c>
      <c r="AA40" s="3">
        <v>7.430391173</v>
      </c>
      <c r="AB40" s="3">
        <v>22.845696143</v>
      </c>
      <c r="AC40" s="124">
        <f>((AB40-AA40)/AA40)*100</f>
        <v>207.4628994771498</v>
      </c>
      <c r="AD40" s="125">
        <f>(AB40/AB$180)*100</f>
        <v>0.14322388090316032</v>
      </c>
    </row>
    <row r="41" spans="1:30" ht="12.75">
      <c r="A41" s="5"/>
      <c r="B41" s="8" t="s">
        <v>4</v>
      </c>
      <c r="C41" s="26">
        <v>68.16558023000002</v>
      </c>
      <c r="D41" s="26">
        <v>78.90213465499966</v>
      </c>
      <c r="E41" s="124">
        <f t="shared" si="18"/>
        <v>15.75069762301301</v>
      </c>
      <c r="F41" s="26">
        <v>249.83315698099943</v>
      </c>
      <c r="G41" s="26">
        <v>272.7425067429999</v>
      </c>
      <c r="H41" s="124">
        <f t="shared" si="19"/>
        <v>9.169859613046803</v>
      </c>
      <c r="I41" s="125">
        <f>(G41/G$181)*100</f>
        <v>1.3165201097021775</v>
      </c>
      <c r="J41" s="27">
        <v>8903</v>
      </c>
      <c r="K41" s="27">
        <v>11109</v>
      </c>
      <c r="L41" s="124">
        <f t="shared" si="20"/>
        <v>24.77816466359654</v>
      </c>
      <c r="M41" s="27">
        <v>33508</v>
      </c>
      <c r="N41" s="27">
        <v>36304</v>
      </c>
      <c r="O41" s="124">
        <f t="shared" si="21"/>
        <v>8.344275993792527</v>
      </c>
      <c r="P41" s="125">
        <f>(N41/N$181)*100</f>
        <v>0.4077015890299703</v>
      </c>
      <c r="Q41" s="27">
        <v>0</v>
      </c>
      <c r="R41" s="27">
        <v>0</v>
      </c>
      <c r="S41" s="126" t="s">
        <v>55</v>
      </c>
      <c r="T41" s="27">
        <v>0</v>
      </c>
      <c r="U41" s="27">
        <v>0</v>
      </c>
      <c r="V41" s="126" t="s">
        <v>55</v>
      </c>
      <c r="W41" s="126" t="s">
        <v>55</v>
      </c>
      <c r="X41" s="26">
        <v>909.0323441000056</v>
      </c>
      <c r="Y41" s="26">
        <v>1290.893064500008</v>
      </c>
      <c r="Z41" s="124">
        <f>((Y41-X41)/X41)*100</f>
        <v>42.00738542235992</v>
      </c>
      <c r="AA41" s="26">
        <v>3921.8769744000024</v>
      </c>
      <c r="AB41" s="26">
        <v>4873.490041900003</v>
      </c>
      <c r="AC41" s="124">
        <f>((AB41-AA41)/AA41)*100</f>
        <v>24.264225362285508</v>
      </c>
      <c r="AD41" s="125">
        <f>(AB41/AB$181)*100</f>
        <v>0.8830846800280018</v>
      </c>
    </row>
    <row r="42" spans="1:30" ht="14.25" customHeight="1">
      <c r="A42" s="5"/>
      <c r="B42" s="8" t="s">
        <v>5</v>
      </c>
      <c r="C42" s="16">
        <v>25.370668228</v>
      </c>
      <c r="D42" s="15">
        <v>22.400791173</v>
      </c>
      <c r="E42" s="124">
        <f t="shared" si="18"/>
        <v>-11.705947310139573</v>
      </c>
      <c r="F42" s="10">
        <v>116.42934138700001</v>
      </c>
      <c r="G42" s="3">
        <v>172.93039090266103</v>
      </c>
      <c r="H42" s="124">
        <f t="shared" si="19"/>
        <v>48.52818786276299</v>
      </c>
      <c r="I42" s="125">
        <f>(G42/G$182)*100</f>
        <v>0.40010763845125485</v>
      </c>
      <c r="J42" s="11">
        <v>0</v>
      </c>
      <c r="K42" s="9">
        <v>0</v>
      </c>
      <c r="L42" s="126" t="s">
        <v>55</v>
      </c>
      <c r="M42" s="11">
        <v>7</v>
      </c>
      <c r="N42" s="9">
        <v>1</v>
      </c>
      <c r="O42" s="124">
        <f t="shared" si="21"/>
        <v>-85.71428571428571</v>
      </c>
      <c r="P42" s="125">
        <f>(N42/N$182)*100</f>
        <v>0.16474464579901155</v>
      </c>
      <c r="Q42" s="11">
        <v>1182</v>
      </c>
      <c r="R42" s="9">
        <v>1519</v>
      </c>
      <c r="S42" s="124">
        <f t="shared" si="22"/>
        <v>28.510998307952622</v>
      </c>
      <c r="T42" s="11">
        <v>4071</v>
      </c>
      <c r="U42" s="9">
        <v>5765</v>
      </c>
      <c r="V42" s="124">
        <f t="shared" si="23"/>
        <v>41.611397690985015</v>
      </c>
      <c r="W42" s="125">
        <f>(U42/U$182)*100</f>
        <v>0.015798824753790457</v>
      </c>
      <c r="X42" s="16">
        <v>178.6929553</v>
      </c>
      <c r="Y42" s="15">
        <v>204.15454000000003</v>
      </c>
      <c r="Z42" s="124">
        <f>((Y42-X42)/X42)*100</f>
        <v>14.248790422237779</v>
      </c>
      <c r="AA42" s="10">
        <v>595.9572698000001</v>
      </c>
      <c r="AB42" s="3">
        <v>792.4706732</v>
      </c>
      <c r="AC42" s="124">
        <f>((AB42-AA42)/AA42)*100</f>
        <v>32.97441164967225</v>
      </c>
      <c r="AD42" s="125">
        <f>(AB42/AB$182)*100</f>
        <v>0.20884276648060468</v>
      </c>
    </row>
    <row r="43" spans="1:30" ht="12.75">
      <c r="A43" s="5"/>
      <c r="B43" s="8" t="s">
        <v>6</v>
      </c>
      <c r="C43" s="15">
        <v>0.38052695999999986</v>
      </c>
      <c r="D43" s="15">
        <v>0.4186317600000005</v>
      </c>
      <c r="E43" s="124">
        <f t="shared" si="18"/>
        <v>10.013692590927244</v>
      </c>
      <c r="F43" s="3">
        <v>1.4852555199999997</v>
      </c>
      <c r="G43" s="3">
        <v>1.905216426966103</v>
      </c>
      <c r="H43" s="124">
        <f t="shared" si="19"/>
        <v>28.275330494385457</v>
      </c>
      <c r="I43" s="125">
        <f>(G43/G$183)*100</f>
        <v>0.44006476393033295</v>
      </c>
      <c r="J43" s="9">
        <v>0</v>
      </c>
      <c r="K43" s="9">
        <v>0</v>
      </c>
      <c r="L43" s="126" t="s">
        <v>55</v>
      </c>
      <c r="M43" s="9">
        <v>3</v>
      </c>
      <c r="N43" s="9">
        <v>0</v>
      </c>
      <c r="O43" s="124">
        <f t="shared" si="21"/>
        <v>-100</v>
      </c>
      <c r="P43" s="125">
        <f>(N43/N$183)*100</f>
        <v>0</v>
      </c>
      <c r="Q43" s="9">
        <v>674</v>
      </c>
      <c r="R43" s="9">
        <v>832</v>
      </c>
      <c r="S43" s="124">
        <f t="shared" si="22"/>
        <v>23.44213649851632</v>
      </c>
      <c r="T43" s="9">
        <v>2380</v>
      </c>
      <c r="U43" s="9">
        <v>3245</v>
      </c>
      <c r="V43" s="124">
        <f t="shared" si="23"/>
        <v>36.344537815126046</v>
      </c>
      <c r="W43" s="125">
        <f>(U43/U$183)*100</f>
        <v>0.08854222659279143</v>
      </c>
      <c r="X43" s="15">
        <v>141.312353</v>
      </c>
      <c r="Y43" s="15">
        <v>144.78747669999998</v>
      </c>
      <c r="Z43" s="124">
        <f>((Y43-X43)/X43)*100</f>
        <v>2.459178993360887</v>
      </c>
      <c r="AA43" s="3">
        <v>504.94263959999995</v>
      </c>
      <c r="AB43" s="3">
        <v>604.7270978000001</v>
      </c>
      <c r="AC43" s="124">
        <f>((AB43-AA43)/AA43)*100</f>
        <v>19.761543267379118</v>
      </c>
      <c r="AD43" s="125">
        <f>(AB43/AB$183)*100</f>
        <v>0.9353831223600114</v>
      </c>
    </row>
    <row r="44" spans="1:30" ht="12.75">
      <c r="A44" s="5"/>
      <c r="B44" s="37" t="s">
        <v>25</v>
      </c>
      <c r="C44" s="21">
        <v>0.182391867</v>
      </c>
      <c r="D44" s="15">
        <v>0.771358327</v>
      </c>
      <c r="E44" s="124">
        <f t="shared" si="18"/>
        <v>322.91267680263394</v>
      </c>
      <c r="F44" s="21">
        <v>35.178823529</v>
      </c>
      <c r="G44" s="3">
        <v>51.859123718</v>
      </c>
      <c r="H44" s="124">
        <f t="shared" si="19"/>
        <v>47.41574195978849</v>
      </c>
      <c r="I44" s="125">
        <f>(G44/G$184)*100</f>
        <v>2.7023108131843223</v>
      </c>
      <c r="J44" s="23">
        <v>1</v>
      </c>
      <c r="K44" s="9">
        <v>0</v>
      </c>
      <c r="L44" s="124">
        <f t="shared" si="20"/>
        <v>-100</v>
      </c>
      <c r="M44" s="23">
        <v>6</v>
      </c>
      <c r="N44" s="9">
        <v>4</v>
      </c>
      <c r="O44" s="124">
        <f t="shared" si="21"/>
        <v>-33.33333333333333</v>
      </c>
      <c r="P44" s="125">
        <f>(N44/N$184)*100</f>
        <v>0.037929072634174096</v>
      </c>
      <c r="Q44" s="23">
        <v>6353</v>
      </c>
      <c r="R44" s="9">
        <v>26827</v>
      </c>
      <c r="S44" s="124">
        <f t="shared" si="22"/>
        <v>322.2729419172045</v>
      </c>
      <c r="T44" s="23">
        <v>1217872</v>
      </c>
      <c r="U44" s="9">
        <v>1795284</v>
      </c>
      <c r="V44" s="124">
        <f t="shared" si="23"/>
        <v>47.41155063914763</v>
      </c>
      <c r="W44" s="125">
        <f>(U44/U$184)*100</f>
        <v>4.11346755276217</v>
      </c>
      <c r="X44" s="21">
        <v>161.355</v>
      </c>
      <c r="Y44" s="15">
        <v>630.259</v>
      </c>
      <c r="Z44" s="124">
        <f>((Y44-X44)/X44)*100</f>
        <v>290.6039478169254</v>
      </c>
      <c r="AA44" s="21">
        <v>24468.243599999998</v>
      </c>
      <c r="AB44" s="3">
        <v>36125.367</v>
      </c>
      <c r="AC44" s="124">
        <f>((AB44-AA44)/AA44)*100</f>
        <v>47.641847901170976</v>
      </c>
      <c r="AD44" s="125">
        <f>(AB44/AB$184)*100</f>
        <v>5.503236695669959</v>
      </c>
    </row>
    <row r="45" spans="1:30" ht="12.75">
      <c r="A45" s="5"/>
      <c r="B45" s="37"/>
      <c r="C45" s="21"/>
      <c r="D45" s="15"/>
      <c r="E45" s="124"/>
      <c r="F45" s="21"/>
      <c r="G45" s="3"/>
      <c r="H45" s="124"/>
      <c r="I45" s="125"/>
      <c r="J45" s="23"/>
      <c r="K45" s="9"/>
      <c r="L45" s="124"/>
      <c r="M45" s="23"/>
      <c r="N45" s="9"/>
      <c r="O45" s="124"/>
      <c r="P45" s="125"/>
      <c r="Q45" s="23"/>
      <c r="R45" s="9"/>
      <c r="S45" s="124"/>
      <c r="T45" s="23"/>
      <c r="U45" s="9"/>
      <c r="V45" s="124"/>
      <c r="W45" s="125"/>
      <c r="X45" s="21"/>
      <c r="Y45" s="15"/>
      <c r="Z45" s="124"/>
      <c r="AA45" s="21"/>
      <c r="AB45" s="3"/>
      <c r="AC45" s="124"/>
      <c r="AD45" s="125"/>
    </row>
    <row r="46" spans="1:30" s="36" customFormat="1" ht="15">
      <c r="A46" s="28">
        <v>7</v>
      </c>
      <c r="B46" s="6" t="s">
        <v>33</v>
      </c>
      <c r="C46" s="19">
        <f>C47+C48+C49+C50+C51</f>
        <v>116.43238125522998</v>
      </c>
      <c r="D46" s="19">
        <f>D47+D48+D49+D50+D51</f>
        <v>149.091408262</v>
      </c>
      <c r="E46" s="122">
        <f aca="true" t="shared" si="24" ref="E46:E51">((D46-C46)/C46)*100</f>
        <v>28.049780185443907</v>
      </c>
      <c r="F46" s="19">
        <f>F47+F48+F49+F50+F51</f>
        <v>522.6119720676429</v>
      </c>
      <c r="G46" s="19">
        <f>G47+G48+G49+G50+G51</f>
        <v>672.6602659110001</v>
      </c>
      <c r="H46" s="122">
        <f aca="true" t="shared" si="25" ref="H46:H51">((G46-F46)/F46)*100</f>
        <v>28.71122397937262</v>
      </c>
      <c r="I46" s="123">
        <f>(G46/G$179)*100</f>
        <v>0.8898994445575136</v>
      </c>
      <c r="J46" s="34">
        <f>J47+J48+J49+J50+J51</f>
        <v>6960</v>
      </c>
      <c r="K46" s="34">
        <f>K47+K48+K49+K50+K51</f>
        <v>8554</v>
      </c>
      <c r="L46" s="122">
        <f aca="true" t="shared" si="26" ref="L46:L51">((K46-J46)/J46)*100</f>
        <v>22.902298850574713</v>
      </c>
      <c r="M46" s="34">
        <f>M47+M48+M49+M50+M51</f>
        <v>28986</v>
      </c>
      <c r="N46" s="34">
        <f>N47+N48+N49+N50+N51</f>
        <v>35094</v>
      </c>
      <c r="O46" s="122">
        <f aca="true" t="shared" si="27" ref="O46:O51">((N46-M46)/M46)*100</f>
        <v>21.07224177188988</v>
      </c>
      <c r="P46" s="123">
        <f>(N46/N$179)*100</f>
        <v>0.37390079941086174</v>
      </c>
      <c r="Q46" s="34">
        <f>Q47+Q48+Q49+Q50+Q51</f>
        <v>1830386</v>
      </c>
      <c r="R46" s="34">
        <f>R47+R48+R49+R50+R51</f>
        <v>1967192</v>
      </c>
      <c r="S46" s="122">
        <f aca="true" t="shared" si="28" ref="S46:S51">((R46-Q46)/Q46)*100</f>
        <v>7.474161187858735</v>
      </c>
      <c r="T46" s="34">
        <f>T47+T48+T49+T50+T51</f>
        <v>7569776</v>
      </c>
      <c r="U46" s="34">
        <f>U47+U48+U49+U50+U51</f>
        <v>8114462</v>
      </c>
      <c r="V46" s="122">
        <f aca="true" t="shared" si="29" ref="V46:V51">((U46-T46)/T46)*100</f>
        <v>7.195536565414881</v>
      </c>
      <c r="W46" s="123">
        <f>(U46/U$179)*100</f>
        <v>9.683241194635336</v>
      </c>
      <c r="X46" s="19">
        <f>X47+X48+X49+X50+X51</f>
        <v>8545.934503366872</v>
      </c>
      <c r="Y46" s="19">
        <f>Y47+Y48+Y49+Y50+Y51</f>
        <v>9860.9398109</v>
      </c>
      <c r="Z46" s="122">
        <f>((Y46-X46)/X46)*100</f>
        <v>15.387495738646836</v>
      </c>
      <c r="AA46" s="19">
        <f>AA47+AA48+AA49+AA50+AA51</f>
        <v>36029.88338585661</v>
      </c>
      <c r="AB46" s="19">
        <f>AB47+AB48+AB49+AB50+AB51</f>
        <v>46280.075135600004</v>
      </c>
      <c r="AC46" s="122">
        <f>((AB46-AA46)/AA46)*100</f>
        <v>28.449139399010853</v>
      </c>
      <c r="AD46" s="123">
        <f>(AB46/AB$179)*100</f>
        <v>2.7739711172808184</v>
      </c>
    </row>
    <row r="47" spans="1:30" ht="12.75">
      <c r="A47" s="5"/>
      <c r="B47" s="8" t="s">
        <v>3</v>
      </c>
      <c r="C47" s="16">
        <v>5.8556021</v>
      </c>
      <c r="D47" s="15">
        <v>1.1566193</v>
      </c>
      <c r="E47" s="124">
        <f t="shared" si="24"/>
        <v>-80.24764524215196</v>
      </c>
      <c r="F47" s="10">
        <v>14.3210943</v>
      </c>
      <c r="G47" s="3">
        <v>9.310994899999999</v>
      </c>
      <c r="H47" s="124">
        <f t="shared" si="25"/>
        <v>-34.98405425624494</v>
      </c>
      <c r="I47" s="125">
        <f>(G47/G$180)*100</f>
        <v>0.10013496042840639</v>
      </c>
      <c r="J47" s="11">
        <v>759</v>
      </c>
      <c r="K47" s="9">
        <v>433</v>
      </c>
      <c r="L47" s="124">
        <f t="shared" si="26"/>
        <v>-42.95125164690382</v>
      </c>
      <c r="M47" s="11">
        <v>1435</v>
      </c>
      <c r="N47" s="9">
        <v>1196</v>
      </c>
      <c r="O47" s="124">
        <f t="shared" si="27"/>
        <v>-16.65505226480836</v>
      </c>
      <c r="P47" s="125">
        <f>(N47/N$180)*100</f>
        <v>0.25504437686858394</v>
      </c>
      <c r="Q47" s="11">
        <v>0</v>
      </c>
      <c r="R47" s="9">
        <v>0</v>
      </c>
      <c r="S47" s="126" t="s">
        <v>55</v>
      </c>
      <c r="T47" s="11">
        <v>0</v>
      </c>
      <c r="U47" s="9">
        <v>0</v>
      </c>
      <c r="V47" s="126" t="s">
        <v>55</v>
      </c>
      <c r="W47" s="126" t="s">
        <v>55</v>
      </c>
      <c r="X47" s="16">
        <v>10.1803467</v>
      </c>
      <c r="Y47" s="15">
        <v>3.2455793</v>
      </c>
      <c r="Z47" s="124">
        <f>((Y47-X47)/X47)*100</f>
        <v>-68.11916729712162</v>
      </c>
      <c r="AA47" s="10">
        <v>21.771512300000005</v>
      </c>
      <c r="AB47" s="3">
        <v>18.5387327</v>
      </c>
      <c r="AC47" s="124">
        <f>((AB47-AA47)/AA47)*100</f>
        <v>-14.848668091834869</v>
      </c>
      <c r="AD47" s="125">
        <f>(AB47/AB$180)*100</f>
        <v>0.11622273305661045</v>
      </c>
    </row>
    <row r="48" spans="1:30" ht="12.75">
      <c r="A48" s="5"/>
      <c r="B48" s="8" t="s">
        <v>4</v>
      </c>
      <c r="C48" s="16">
        <v>22.2831073</v>
      </c>
      <c r="D48" s="15">
        <v>32.5763484</v>
      </c>
      <c r="E48" s="124">
        <f t="shared" si="24"/>
        <v>46.19302398638093</v>
      </c>
      <c r="F48" s="10">
        <v>99.34752399999999</v>
      </c>
      <c r="G48" s="3">
        <v>143.89124933300002</v>
      </c>
      <c r="H48" s="124">
        <f t="shared" si="25"/>
        <v>44.83627124214996</v>
      </c>
      <c r="I48" s="125">
        <f>(G48/G$181)*100</f>
        <v>0.6945588556006279</v>
      </c>
      <c r="J48" s="11">
        <v>6091</v>
      </c>
      <c r="K48" s="9">
        <v>8010</v>
      </c>
      <c r="L48" s="124">
        <f t="shared" si="26"/>
        <v>31.50549991791167</v>
      </c>
      <c r="M48" s="11">
        <v>27179</v>
      </c>
      <c r="N48" s="9">
        <v>33499</v>
      </c>
      <c r="O48" s="124">
        <f t="shared" si="27"/>
        <v>23.253246992163067</v>
      </c>
      <c r="P48" s="125">
        <f>(N48/N$181)*100</f>
        <v>0.3762008464884028</v>
      </c>
      <c r="Q48" s="11">
        <v>0</v>
      </c>
      <c r="R48" s="9">
        <v>0</v>
      </c>
      <c r="S48" s="126" t="s">
        <v>55</v>
      </c>
      <c r="T48" s="11">
        <v>0</v>
      </c>
      <c r="U48" s="9">
        <v>0</v>
      </c>
      <c r="V48" s="126" t="s">
        <v>55</v>
      </c>
      <c r="W48" s="126" t="s">
        <v>55</v>
      </c>
      <c r="X48" s="16">
        <v>246.3935196</v>
      </c>
      <c r="Y48" s="15">
        <v>352.5311683</v>
      </c>
      <c r="Z48" s="124">
        <f>((Y48-X48)/X48)*100</f>
        <v>43.07647736527564</v>
      </c>
      <c r="AA48" s="10">
        <v>934.7471888999999</v>
      </c>
      <c r="AB48" s="3">
        <v>1434.5047021000003</v>
      </c>
      <c r="AC48" s="124">
        <f>((AB48-AA48)/AA48)*100</f>
        <v>53.4644574634249</v>
      </c>
      <c r="AD48" s="125">
        <f>(AB48/AB$181)*100</f>
        <v>0.2599346905321193</v>
      </c>
    </row>
    <row r="49" spans="1:30" ht="12.75">
      <c r="A49" s="5"/>
      <c r="B49" s="8" t="s">
        <v>5</v>
      </c>
      <c r="C49" s="16">
        <v>61.782248747745285</v>
      </c>
      <c r="D49" s="15">
        <v>77.05054302699999</v>
      </c>
      <c r="E49" s="124">
        <f t="shared" si="24"/>
        <v>24.713076310308164</v>
      </c>
      <c r="F49" s="10">
        <v>314.491050236546</v>
      </c>
      <c r="G49" s="3">
        <v>334.80989648900004</v>
      </c>
      <c r="H49" s="124">
        <f t="shared" si="25"/>
        <v>6.460866290843921</v>
      </c>
      <c r="I49" s="125">
        <f>(G49/G$182)*100</f>
        <v>0.7746469334573252</v>
      </c>
      <c r="J49" s="11">
        <v>2</v>
      </c>
      <c r="K49" s="9">
        <v>0</v>
      </c>
      <c r="L49" s="124">
        <f t="shared" si="26"/>
        <v>-100</v>
      </c>
      <c r="M49" s="11">
        <v>7</v>
      </c>
      <c r="N49" s="9">
        <v>0</v>
      </c>
      <c r="O49" s="124">
        <f t="shared" si="27"/>
        <v>-100</v>
      </c>
      <c r="P49" s="125">
        <f>(N49/N$182)*100</f>
        <v>0</v>
      </c>
      <c r="Q49" s="11">
        <v>92833</v>
      </c>
      <c r="R49" s="9">
        <v>32306</v>
      </c>
      <c r="S49" s="124">
        <f t="shared" si="28"/>
        <v>-65.19987504443463</v>
      </c>
      <c r="T49" s="11">
        <v>1064212</v>
      </c>
      <c r="U49" s="9">
        <v>123716</v>
      </c>
      <c r="V49" s="124">
        <f t="shared" si="29"/>
        <v>-88.37487267574505</v>
      </c>
      <c r="W49" s="125">
        <f>(U49/U$182)*100</f>
        <v>0.3390403127909697</v>
      </c>
      <c r="X49" s="16">
        <v>2116.6528853</v>
      </c>
      <c r="Y49" s="15">
        <v>2490.8726199</v>
      </c>
      <c r="Z49" s="124">
        <f>((Y49-X49)/X49)*100</f>
        <v>17.679787611796367</v>
      </c>
      <c r="AA49" s="10">
        <v>11508.085209206207</v>
      </c>
      <c r="AB49" s="3">
        <v>10778.061095100002</v>
      </c>
      <c r="AC49" s="124">
        <f>((AB49-AA49)/AA49)*100</f>
        <v>-6.343575849805165</v>
      </c>
      <c r="AD49" s="125">
        <f>(AB49/AB$182)*100</f>
        <v>2.840382833737475</v>
      </c>
    </row>
    <row r="50" spans="1:30" ht="12.75">
      <c r="A50" s="5"/>
      <c r="B50" s="8" t="s">
        <v>6</v>
      </c>
      <c r="C50" s="26">
        <v>0</v>
      </c>
      <c r="D50" s="26">
        <v>0</v>
      </c>
      <c r="E50" s="126" t="s">
        <v>55</v>
      </c>
      <c r="F50" s="26">
        <v>0</v>
      </c>
      <c r="G50" s="26">
        <v>0</v>
      </c>
      <c r="H50" s="126" t="s">
        <v>55</v>
      </c>
      <c r="I50" s="125">
        <f>(G50/G$183)*100</f>
        <v>0</v>
      </c>
      <c r="J50" s="27">
        <v>0</v>
      </c>
      <c r="K50" s="27">
        <v>0</v>
      </c>
      <c r="L50" s="126" t="s">
        <v>55</v>
      </c>
      <c r="M50" s="27">
        <v>0</v>
      </c>
      <c r="N50" s="27">
        <v>0</v>
      </c>
      <c r="O50" s="126" t="s">
        <v>55</v>
      </c>
      <c r="P50" s="125">
        <f>(N50/N$183)*100</f>
        <v>0</v>
      </c>
      <c r="Q50" s="27">
        <v>0</v>
      </c>
      <c r="R50" s="27">
        <v>0</v>
      </c>
      <c r="S50" s="126" t="s">
        <v>55</v>
      </c>
      <c r="T50" s="27">
        <v>0</v>
      </c>
      <c r="U50" s="27">
        <v>0</v>
      </c>
      <c r="V50" s="126" t="s">
        <v>55</v>
      </c>
      <c r="W50" s="125">
        <f>(U50/U$183)*100</f>
        <v>0</v>
      </c>
      <c r="X50" s="26">
        <v>0</v>
      </c>
      <c r="Y50" s="26">
        <v>0</v>
      </c>
      <c r="Z50" s="126" t="s">
        <v>55</v>
      </c>
      <c r="AA50" s="26">
        <v>0</v>
      </c>
      <c r="AB50" s="26">
        <v>0</v>
      </c>
      <c r="AC50" s="126" t="s">
        <v>55</v>
      </c>
      <c r="AD50" s="125">
        <f>(AB50/AB$183)*100</f>
        <v>0</v>
      </c>
    </row>
    <row r="51" spans="1:30" ht="12.75">
      <c r="A51" s="5"/>
      <c r="B51" s="37" t="s">
        <v>25</v>
      </c>
      <c r="C51" s="15">
        <v>26.511423107484706</v>
      </c>
      <c r="D51" s="26">
        <v>38.30789753499999</v>
      </c>
      <c r="E51" s="124">
        <f t="shared" si="24"/>
        <v>44.49581744325487</v>
      </c>
      <c r="F51" s="3">
        <v>94.45230353109692</v>
      </c>
      <c r="G51" s="26">
        <v>184.64812518900013</v>
      </c>
      <c r="H51" s="124">
        <f t="shared" si="25"/>
        <v>95.4935118424165</v>
      </c>
      <c r="I51" s="125">
        <f>(G51/G$184)*100</f>
        <v>9.621771244068585</v>
      </c>
      <c r="J51" s="9">
        <v>108</v>
      </c>
      <c r="K51" s="27">
        <v>111</v>
      </c>
      <c r="L51" s="124">
        <f t="shared" si="26"/>
        <v>2.7777777777777777</v>
      </c>
      <c r="M51" s="9">
        <v>365</v>
      </c>
      <c r="N51" s="27">
        <v>399</v>
      </c>
      <c r="O51" s="124">
        <f t="shared" si="27"/>
        <v>9.315068493150685</v>
      </c>
      <c r="P51" s="125">
        <f>(N51/N$184)*100</f>
        <v>3.783424995258866</v>
      </c>
      <c r="Q51" s="9">
        <v>1737553</v>
      </c>
      <c r="R51" s="27">
        <v>1934886</v>
      </c>
      <c r="S51" s="124">
        <f t="shared" si="28"/>
        <v>11.356948536246088</v>
      </c>
      <c r="T51" s="9">
        <v>6505564</v>
      </c>
      <c r="U51" s="27">
        <v>7990746</v>
      </c>
      <c r="V51" s="124">
        <f t="shared" si="29"/>
        <v>22.829411869593475</v>
      </c>
      <c r="W51" s="125">
        <f>(U51/U$184)*100</f>
        <v>18.308899535318144</v>
      </c>
      <c r="X51" s="15">
        <v>6172.707751766871</v>
      </c>
      <c r="Y51" s="26">
        <v>7014.2904434</v>
      </c>
      <c r="Z51" s="124">
        <f>((Y51-X51)/X51)*100</f>
        <v>13.63393060998611</v>
      </c>
      <c r="AA51" s="3">
        <v>23565.279475450403</v>
      </c>
      <c r="AB51" s="26">
        <v>34048.9706057</v>
      </c>
      <c r="AC51" s="124">
        <f>((AB51-AA51)/AA51)*100</f>
        <v>44.487870984815565</v>
      </c>
      <c r="AD51" s="125">
        <f>(AB51/AB$184)*100</f>
        <v>5.186924315179304</v>
      </c>
    </row>
    <row r="52" spans="1:30" ht="12.75">
      <c r="A52" s="5"/>
      <c r="B52" s="37"/>
      <c r="C52" s="15"/>
      <c r="D52" s="26"/>
      <c r="E52" s="126"/>
      <c r="F52" s="3"/>
      <c r="G52" s="26"/>
      <c r="H52" s="126"/>
      <c r="I52" s="125"/>
      <c r="J52" s="9"/>
      <c r="K52" s="27"/>
      <c r="L52" s="126"/>
      <c r="M52" s="9"/>
      <c r="N52" s="27"/>
      <c r="O52" s="126"/>
      <c r="P52" s="125"/>
      <c r="Q52" s="9"/>
      <c r="R52" s="27"/>
      <c r="S52" s="126"/>
      <c r="T52" s="9"/>
      <c r="U52" s="27"/>
      <c r="V52" s="126"/>
      <c r="W52" s="125"/>
      <c r="X52" s="15"/>
      <c r="Y52" s="26"/>
      <c r="Z52" s="126"/>
      <c r="AA52" s="3"/>
      <c r="AB52" s="26"/>
      <c r="AC52" s="126"/>
      <c r="AD52" s="125"/>
    </row>
    <row r="53" spans="1:30" s="36" customFormat="1" ht="15">
      <c r="A53" s="28">
        <v>8</v>
      </c>
      <c r="B53" s="6" t="s">
        <v>34</v>
      </c>
      <c r="C53" s="19">
        <f>C54+C55+C56+C57+C58</f>
        <v>18.412649310000003</v>
      </c>
      <c r="D53" s="19">
        <f>D54+D55+D56+D57+D58</f>
        <v>30.73033105399969</v>
      </c>
      <c r="E53" s="122">
        <f aca="true" t="shared" si="30" ref="E53:E58">((D53-C53)/C53)*100</f>
        <v>66.8979327016775</v>
      </c>
      <c r="F53" s="19">
        <f>F54+F55+F56+F57+F58</f>
        <v>79.51538542799943</v>
      </c>
      <c r="G53" s="19">
        <f>G54+G55+G56+G57+G58</f>
        <v>126.95289360899923</v>
      </c>
      <c r="H53" s="122">
        <f aca="true" t="shared" si="31" ref="H53:H58">((G53-F53)/F53)*100</f>
        <v>59.658276100483846</v>
      </c>
      <c r="I53" s="123">
        <f>(G53/G$179)*100</f>
        <v>0.1679529998023777</v>
      </c>
      <c r="J53" s="34">
        <f>J54+J55+J56+J57+J58</f>
        <v>3955</v>
      </c>
      <c r="K53" s="34">
        <f>K54+K55+K56+K57+K58</f>
        <v>5587</v>
      </c>
      <c r="L53" s="122">
        <f aca="true" t="shared" si="32" ref="L53:L58">((K53-J53)/J53)*100</f>
        <v>41.26422250316056</v>
      </c>
      <c r="M53" s="34">
        <f>M54+M55+M56+M57+M58</f>
        <v>14881</v>
      </c>
      <c r="N53" s="34">
        <f>N54+N55+N56+N57+N58</f>
        <v>23502</v>
      </c>
      <c r="O53" s="122">
        <f aca="true" t="shared" si="33" ref="O53:O58">((N53-M53)/M53)*100</f>
        <v>57.93293461460923</v>
      </c>
      <c r="P53" s="123">
        <f>(N53/N$179)*100</f>
        <v>0.25039655176822456</v>
      </c>
      <c r="Q53" s="34">
        <f>Q54+Q55+Q56+Q57+Q58</f>
        <v>8398</v>
      </c>
      <c r="R53" s="34">
        <f>R54+R55+R56+R57+R58</f>
        <v>8915</v>
      </c>
      <c r="S53" s="122">
        <f aca="true" t="shared" si="34" ref="S53:S58">((R53-Q53)/Q53)*100</f>
        <v>6.156227673255537</v>
      </c>
      <c r="T53" s="34">
        <f>T54+T55+T56+T57+T58</f>
        <v>131969</v>
      </c>
      <c r="U53" s="34">
        <f>U54+U55+U56+U57+U58</f>
        <v>57799</v>
      </c>
      <c r="V53" s="122">
        <f aca="true" t="shared" si="35" ref="V53:V58">((U53-T53)/T53)*100</f>
        <v>-56.202593033212345</v>
      </c>
      <c r="W53" s="123">
        <f>(U53/U$179)*100</f>
        <v>0.06897335372434153</v>
      </c>
      <c r="X53" s="19">
        <f>X54+X55+X56+X57+X58</f>
        <v>1368.2700802468462</v>
      </c>
      <c r="Y53" s="19">
        <f>Y54+Y55+Y56+Y57+Y58</f>
        <v>1951.6973760719225</v>
      </c>
      <c r="Z53" s="122">
        <f>((Y53-X53)/X53)*100</f>
        <v>42.63977589276976</v>
      </c>
      <c r="AA53" s="19">
        <f>AA54+AA55+AA56+AA57+AA58</f>
        <v>8137.9052650889425</v>
      </c>
      <c r="AB53" s="19">
        <f>AB54+AB55+AB56+AB57+AB58</f>
        <v>9372.660527980985</v>
      </c>
      <c r="AC53" s="122">
        <f>((AB53-AA53)/AA53)*100</f>
        <v>15.172888140994436</v>
      </c>
      <c r="AD53" s="123">
        <f>(AB53/AB$179)*100</f>
        <v>0.5617858121560754</v>
      </c>
    </row>
    <row r="54" spans="1:30" ht="12.75">
      <c r="A54" s="5"/>
      <c r="B54" s="8" t="s">
        <v>3</v>
      </c>
      <c r="C54" s="21">
        <v>1.1915161999999997</v>
      </c>
      <c r="D54" s="26">
        <v>0.80259282</v>
      </c>
      <c r="E54" s="124">
        <f t="shared" si="30"/>
        <v>-32.64104843895532</v>
      </c>
      <c r="F54" s="21">
        <v>5.606082255000002</v>
      </c>
      <c r="G54" s="26">
        <v>5.497458370000004</v>
      </c>
      <c r="H54" s="124">
        <f t="shared" si="31"/>
        <v>-1.937607763480778</v>
      </c>
      <c r="I54" s="125">
        <f>(G54/G$180)*100</f>
        <v>0.05912233679096548</v>
      </c>
      <c r="J54" s="23">
        <v>33</v>
      </c>
      <c r="K54" s="27">
        <v>27</v>
      </c>
      <c r="L54" s="124">
        <f t="shared" si="32"/>
        <v>-18.181818181818183</v>
      </c>
      <c r="M54" s="23">
        <v>611</v>
      </c>
      <c r="N54" s="27">
        <v>2214</v>
      </c>
      <c r="O54" s="124">
        <f t="shared" si="33"/>
        <v>262.3567921440262</v>
      </c>
      <c r="P54" s="125">
        <f>(N54/N$180)*100</f>
        <v>0.47213064413632505</v>
      </c>
      <c r="Q54" s="23">
        <v>0</v>
      </c>
      <c r="R54" s="27">
        <v>0</v>
      </c>
      <c r="S54" s="126" t="s">
        <v>55</v>
      </c>
      <c r="T54" s="23">
        <v>0</v>
      </c>
      <c r="U54" s="27">
        <v>0</v>
      </c>
      <c r="V54" s="126" t="s">
        <v>55</v>
      </c>
      <c r="W54" s="126" t="s">
        <v>55</v>
      </c>
      <c r="X54" s="21">
        <v>1.8883634</v>
      </c>
      <c r="Y54" s="26">
        <v>2.8893531</v>
      </c>
      <c r="Z54" s="124">
        <f>((Y54-X54)/X54)*100</f>
        <v>53.00831926736136</v>
      </c>
      <c r="AA54" s="21">
        <v>15.372742099999991</v>
      </c>
      <c r="AB54" s="26">
        <v>19.117429500000124</v>
      </c>
      <c r="AC54" s="124">
        <f>((AB54-AA54)/AA54)*100</f>
        <v>24.359267693693603</v>
      </c>
      <c r="AD54" s="125">
        <f>(AB54/AB$180)*100</f>
        <v>0.11985068998309059</v>
      </c>
    </row>
    <row r="55" spans="1:30" ht="12.75">
      <c r="A55" s="5"/>
      <c r="B55" s="8" t="s">
        <v>4</v>
      </c>
      <c r="C55" s="16">
        <v>13.422924953000006</v>
      </c>
      <c r="D55" s="16">
        <v>23.39586362999969</v>
      </c>
      <c r="E55" s="124">
        <f t="shared" si="30"/>
        <v>74.29780552241517</v>
      </c>
      <c r="F55" s="10">
        <v>48.33702071099946</v>
      </c>
      <c r="G55" s="10">
        <v>91.06770634999924</v>
      </c>
      <c r="H55" s="124">
        <f t="shared" si="31"/>
        <v>88.40157090872603</v>
      </c>
      <c r="I55" s="125">
        <f>(G55/G$181)*100</f>
        <v>0.43958115728253194</v>
      </c>
      <c r="J55" s="11">
        <v>3918</v>
      </c>
      <c r="K55" s="11">
        <v>5557</v>
      </c>
      <c r="L55" s="124">
        <f t="shared" si="32"/>
        <v>41.832567636549264</v>
      </c>
      <c r="M55" s="11">
        <v>14237</v>
      </c>
      <c r="N55" s="11">
        <v>21264</v>
      </c>
      <c r="O55" s="124">
        <f t="shared" si="33"/>
        <v>49.35730842171806</v>
      </c>
      <c r="P55" s="125">
        <f>(N55/N$181)*100</f>
        <v>0.23879921190869566</v>
      </c>
      <c r="Q55" s="11">
        <v>0</v>
      </c>
      <c r="R55" s="11">
        <v>0</v>
      </c>
      <c r="S55" s="126" t="s">
        <v>55</v>
      </c>
      <c r="T55" s="11">
        <v>0</v>
      </c>
      <c r="U55" s="11">
        <v>0</v>
      </c>
      <c r="V55" s="126" t="s">
        <v>55</v>
      </c>
      <c r="W55" s="126" t="s">
        <v>55</v>
      </c>
      <c r="X55" s="16">
        <v>498.6978947499995</v>
      </c>
      <c r="Y55" s="16">
        <v>960.8189549179993</v>
      </c>
      <c r="Z55" s="124">
        <f>((Y55-X55)/X55)*100</f>
        <v>92.66553258655006</v>
      </c>
      <c r="AA55" s="10">
        <v>2080.4325318999977</v>
      </c>
      <c r="AB55" s="10">
        <v>3079.7263370979867</v>
      </c>
      <c r="AC55" s="124">
        <f>((AB55-AA55)/AA55)*100</f>
        <v>48.03298303960684</v>
      </c>
      <c r="AD55" s="125">
        <f>(AB55/AB$181)*100</f>
        <v>0.5580516475026356</v>
      </c>
    </row>
    <row r="56" spans="1:30" ht="12.75">
      <c r="A56" s="5"/>
      <c r="B56" s="8" t="s">
        <v>5</v>
      </c>
      <c r="C56" s="16">
        <v>2.8401002129999995</v>
      </c>
      <c r="D56" s="15">
        <v>5.446207677</v>
      </c>
      <c r="E56" s="124">
        <f t="shared" si="30"/>
        <v>91.76110941688104</v>
      </c>
      <c r="F56" s="10">
        <v>8.99116762999997</v>
      </c>
      <c r="G56" s="3">
        <v>18.684904907999986</v>
      </c>
      <c r="H56" s="124">
        <f t="shared" si="31"/>
        <v>107.81399788005119</v>
      </c>
      <c r="I56" s="125">
        <f>(G56/G$182)*100</f>
        <v>0.0432311124632466</v>
      </c>
      <c r="J56" s="11">
        <v>0</v>
      </c>
      <c r="K56" s="9">
        <v>0</v>
      </c>
      <c r="L56" s="126" t="s">
        <v>55</v>
      </c>
      <c r="M56" s="11">
        <v>0</v>
      </c>
      <c r="N56" s="9">
        <v>0</v>
      </c>
      <c r="O56" s="126" t="s">
        <v>55</v>
      </c>
      <c r="P56" s="125">
        <f>(N56/N$182)*100</f>
        <v>0</v>
      </c>
      <c r="Q56" s="11">
        <v>795</v>
      </c>
      <c r="R56" s="9">
        <v>1471</v>
      </c>
      <c r="S56" s="124">
        <f t="shared" si="34"/>
        <v>85.03144654088051</v>
      </c>
      <c r="T56" s="11">
        <v>2834</v>
      </c>
      <c r="U56" s="9">
        <v>5499</v>
      </c>
      <c r="V56" s="124">
        <f t="shared" si="35"/>
        <v>94.03669724770643</v>
      </c>
      <c r="W56" s="125">
        <f>(U56/U$182)*100</f>
        <v>0.015069859032279918</v>
      </c>
      <c r="X56" s="16">
        <v>127.41830310000002</v>
      </c>
      <c r="Y56" s="15">
        <v>281.77506180000006</v>
      </c>
      <c r="Z56" s="124">
        <f>((Y56-X56)/X56)*100</f>
        <v>121.14174725656038</v>
      </c>
      <c r="AA56" s="10">
        <v>445.5337311</v>
      </c>
      <c r="AB56" s="3">
        <v>986.9148204999999</v>
      </c>
      <c r="AC56" s="124">
        <f>((AB56-AA56)/AA56)*100</f>
        <v>121.51292968623444</v>
      </c>
      <c r="AD56" s="125">
        <f>(AB56/AB$182)*100</f>
        <v>0.26008536134423277</v>
      </c>
    </row>
    <row r="57" spans="1:30" ht="12.75">
      <c r="A57" s="5"/>
      <c r="B57" s="8" t="s">
        <v>6</v>
      </c>
      <c r="C57" s="16">
        <v>0.230852</v>
      </c>
      <c r="D57" s="21">
        <v>0.66</v>
      </c>
      <c r="E57" s="124">
        <f t="shared" si="30"/>
        <v>185.89745811169064</v>
      </c>
      <c r="F57" s="10">
        <v>7.9473909</v>
      </c>
      <c r="G57" s="21">
        <v>2.0253737000000003</v>
      </c>
      <c r="H57" s="124">
        <f t="shared" si="31"/>
        <v>-74.51523744729857</v>
      </c>
      <c r="I57" s="125">
        <f>(G57/G$183)*100</f>
        <v>0.4678185567508037</v>
      </c>
      <c r="J57" s="11">
        <v>1</v>
      </c>
      <c r="K57" s="23">
        <v>1</v>
      </c>
      <c r="L57" s="124">
        <f t="shared" si="32"/>
        <v>0</v>
      </c>
      <c r="M57" s="11">
        <v>3</v>
      </c>
      <c r="N57" s="23">
        <v>3</v>
      </c>
      <c r="O57" s="124">
        <f t="shared" si="33"/>
        <v>0</v>
      </c>
      <c r="P57" s="125">
        <f>(N57/N$183)*100</f>
        <v>0.2364066193853428</v>
      </c>
      <c r="Q57" s="11">
        <v>74</v>
      </c>
      <c r="R57" s="23">
        <v>88</v>
      </c>
      <c r="S57" s="124">
        <f t="shared" si="34"/>
        <v>18.91891891891892</v>
      </c>
      <c r="T57" s="11">
        <v>2963</v>
      </c>
      <c r="U57" s="23">
        <v>791</v>
      </c>
      <c r="V57" s="124">
        <f t="shared" si="35"/>
        <v>-73.30408369895376</v>
      </c>
      <c r="W57" s="125">
        <f>(U57/U$183)*100</f>
        <v>0.021583020411370734</v>
      </c>
      <c r="X57" s="16">
        <v>0.0074</v>
      </c>
      <c r="Y57" s="21">
        <v>0.0088</v>
      </c>
      <c r="Z57" s="124">
        <f>((Y57-X57)/X57)*100</f>
        <v>18.91891891891892</v>
      </c>
      <c r="AA57" s="10">
        <v>0.2963</v>
      </c>
      <c r="AB57" s="21">
        <v>0.0791</v>
      </c>
      <c r="AC57" s="124">
        <f>((AB57-AA57)/AA57)*100</f>
        <v>-73.30408369895376</v>
      </c>
      <c r="AD57" s="125">
        <f>(AB57/AB$183)*100</f>
        <v>0.00012235073514623126</v>
      </c>
    </row>
    <row r="58" spans="1:30" ht="12.75">
      <c r="A58" s="5"/>
      <c r="B58" s="37" t="s">
        <v>25</v>
      </c>
      <c r="C58" s="16">
        <v>0.7272559439999999</v>
      </c>
      <c r="D58" s="21">
        <v>0.42566692700000014</v>
      </c>
      <c r="E58" s="124">
        <f t="shared" si="30"/>
        <v>-41.46944682792442</v>
      </c>
      <c r="F58" s="10">
        <v>8.633723931999995</v>
      </c>
      <c r="G58" s="21">
        <v>9.677450280999995</v>
      </c>
      <c r="H58" s="124">
        <f t="shared" si="31"/>
        <v>12.088947448638441</v>
      </c>
      <c r="I58" s="125">
        <f>(G58/G$184)*100</f>
        <v>0.5042792215427065</v>
      </c>
      <c r="J58" s="11">
        <v>3</v>
      </c>
      <c r="K58" s="23">
        <v>2</v>
      </c>
      <c r="L58" s="124">
        <f t="shared" si="32"/>
        <v>-33.33333333333333</v>
      </c>
      <c r="M58" s="11">
        <v>30</v>
      </c>
      <c r="N58" s="23">
        <v>21</v>
      </c>
      <c r="O58" s="124">
        <f t="shared" si="33"/>
        <v>-30</v>
      </c>
      <c r="P58" s="125">
        <f>(N58/N$184)*100</f>
        <v>0.199127631329414</v>
      </c>
      <c r="Q58" s="11">
        <v>7529</v>
      </c>
      <c r="R58" s="23">
        <v>7356</v>
      </c>
      <c r="S58" s="124">
        <f t="shared" si="34"/>
        <v>-2.2977819099482004</v>
      </c>
      <c r="T58" s="11">
        <v>126172</v>
      </c>
      <c r="U58" s="23">
        <v>51509</v>
      </c>
      <c r="V58" s="124">
        <f t="shared" si="35"/>
        <v>-59.17556985702057</v>
      </c>
      <c r="W58" s="125">
        <f>(U58/U$184)*100</f>
        <v>0.11802065866750142</v>
      </c>
      <c r="X58" s="16">
        <v>740.2581189968466</v>
      </c>
      <c r="Y58" s="21">
        <v>706.205206253923</v>
      </c>
      <c r="Z58" s="124">
        <f>((Y58-X58)/X58)*100</f>
        <v>-4.600140392795697</v>
      </c>
      <c r="AA58" s="10">
        <v>5596.269959988946</v>
      </c>
      <c r="AB58" s="21">
        <v>5286.822840882997</v>
      </c>
      <c r="AC58" s="124">
        <f>((AB58-AA58)/AA58)*100</f>
        <v>-5.5295245104037045</v>
      </c>
      <c r="AD58" s="125">
        <f>(AB58/AB$184)*100</f>
        <v>0.8053797062173351</v>
      </c>
    </row>
    <row r="59" spans="1:30" ht="12.75">
      <c r="A59" s="5"/>
      <c r="B59" s="37"/>
      <c r="C59" s="16"/>
      <c r="D59" s="21"/>
      <c r="E59" s="124"/>
      <c r="F59" s="10"/>
      <c r="G59" s="21"/>
      <c r="H59" s="124"/>
      <c r="I59" s="125"/>
      <c r="J59" s="11"/>
      <c r="K59" s="23"/>
      <c r="L59" s="124"/>
      <c r="M59" s="11"/>
      <c r="N59" s="23"/>
      <c r="O59" s="124"/>
      <c r="P59" s="125"/>
      <c r="Q59" s="11"/>
      <c r="R59" s="23"/>
      <c r="S59" s="124"/>
      <c r="T59" s="11"/>
      <c r="U59" s="23"/>
      <c r="V59" s="124"/>
      <c r="W59" s="125"/>
      <c r="X59" s="16"/>
      <c r="Y59" s="21"/>
      <c r="Z59" s="124"/>
      <c r="AA59" s="10"/>
      <c r="AB59" s="21"/>
      <c r="AC59" s="124"/>
      <c r="AD59" s="125"/>
    </row>
    <row r="60" spans="1:30" s="39" customFormat="1" ht="15">
      <c r="A60" s="28">
        <v>9</v>
      </c>
      <c r="B60" s="6" t="s">
        <v>20</v>
      </c>
      <c r="C60" s="19">
        <f>C61+C62+C63+C64+C65</f>
        <v>45.8130346053</v>
      </c>
      <c r="D60" s="19">
        <f>D61+D62+D63+D64+D65</f>
        <v>51.96232244980001</v>
      </c>
      <c r="E60" s="122">
        <f aca="true" t="shared" si="36" ref="E60:E65">((D60-C60)/C60)*100</f>
        <v>13.422572631302227</v>
      </c>
      <c r="F60" s="19">
        <f>F61+F62+F63+F64+F65</f>
        <v>241.06081846722375</v>
      </c>
      <c r="G60" s="19">
        <f>G61+G62+G63+G64+G65</f>
        <v>266.32051893792453</v>
      </c>
      <c r="H60" s="122">
        <f aca="true" t="shared" si="37" ref="H60:H65">((G60-F60)/F60)*100</f>
        <v>10.478559158354162</v>
      </c>
      <c r="I60" s="123">
        <f>(G60/G$179)*100</f>
        <v>0.3523301343749732</v>
      </c>
      <c r="J60" s="34">
        <f>J61+J62+J63+J64+J65</f>
        <v>13743</v>
      </c>
      <c r="K60" s="34">
        <f>K61+K62+K63+K64+K65</f>
        <v>14651</v>
      </c>
      <c r="L60" s="122">
        <f>((K60-J60)/J60)*100</f>
        <v>6.606999927235684</v>
      </c>
      <c r="M60" s="34">
        <f>M61+M62+M63+M64+M65</f>
        <v>66090</v>
      </c>
      <c r="N60" s="34">
        <f>N61+N62+N63+N64+N65</f>
        <v>65910</v>
      </c>
      <c r="O60" s="122">
        <f>((N60-M60)/M60)*100</f>
        <v>-0.2723558783477077</v>
      </c>
      <c r="P60" s="123">
        <f>(N60/N$179)*100</f>
        <v>0.7022226502869408</v>
      </c>
      <c r="Q60" s="34">
        <f>Q61+Q62+Q63+Q64+Q65</f>
        <v>91480</v>
      </c>
      <c r="R60" s="34">
        <f>R61+R62+R63+R64+R65</f>
        <v>135358</v>
      </c>
      <c r="S60" s="122">
        <f aca="true" t="shared" si="38" ref="S60:S65">((R60-Q60)/Q60)*100</f>
        <v>47.96458242238741</v>
      </c>
      <c r="T60" s="34">
        <f>T61+T62+T63+T64+T65</f>
        <v>1055099</v>
      </c>
      <c r="U60" s="34">
        <f>U61+U62+U63+U64+U65</f>
        <v>718564</v>
      </c>
      <c r="V60" s="122">
        <f aca="true" t="shared" si="39" ref="V60:V65">((U60-T60)/T60)*100</f>
        <v>-31.896059042800722</v>
      </c>
      <c r="W60" s="123">
        <f>(U60/U$179)*100</f>
        <v>0.857484886340209</v>
      </c>
      <c r="X60" s="19">
        <f>X61+X62+X63+X64+X65</f>
        <v>12378.236155639</v>
      </c>
      <c r="Y60" s="19">
        <f>Y61+Y62+Y63+Y64+Y65</f>
        <v>3886.0721303094674</v>
      </c>
      <c r="Z60" s="122">
        <f>((Y60-X60)/X60)*100</f>
        <v>-68.60560679690106</v>
      </c>
      <c r="AA60" s="19">
        <f>AA61+AA62+AA63+AA64+AA65</f>
        <v>105403.36613778096</v>
      </c>
      <c r="AB60" s="19">
        <f>AB61+AB62+AB63+AB64+AB65</f>
        <v>46960.53506951867</v>
      </c>
      <c r="AC60" s="122">
        <f>((AB60-AA60)/AA60)*100</f>
        <v>-55.44683553262152</v>
      </c>
      <c r="AD60" s="123">
        <f>(AB60/AB$179)*100</f>
        <v>2.814757053725965</v>
      </c>
    </row>
    <row r="61" spans="1:30" s="40" customFormat="1" ht="12.75">
      <c r="A61" s="5"/>
      <c r="B61" s="8" t="s">
        <v>3</v>
      </c>
      <c r="C61" s="15">
        <v>4.086235517999998</v>
      </c>
      <c r="D61" s="26">
        <v>3.084551631000001</v>
      </c>
      <c r="E61" s="124">
        <f t="shared" si="36"/>
        <v>-24.513611185345223</v>
      </c>
      <c r="F61" s="10">
        <v>12.502252977999996</v>
      </c>
      <c r="G61" s="26">
        <v>13.993182747</v>
      </c>
      <c r="H61" s="124">
        <f t="shared" si="37"/>
        <v>11.925288758942635</v>
      </c>
      <c r="I61" s="125">
        <f>(G61/G$180)*100</f>
        <v>0.1504894821323878</v>
      </c>
      <c r="J61" s="9">
        <v>28</v>
      </c>
      <c r="K61" s="27">
        <v>33</v>
      </c>
      <c r="L61" s="124">
        <f>((K61-J61)/J61)*100</f>
        <v>17.857142857142858</v>
      </c>
      <c r="M61" s="11">
        <v>192</v>
      </c>
      <c r="N61" s="27">
        <v>196</v>
      </c>
      <c r="O61" s="124">
        <f>((N61-M61)/M61)*100</f>
        <v>2.083333333333333</v>
      </c>
      <c r="P61" s="125">
        <f>(N61/N$180)*100</f>
        <v>0.04179657012227629</v>
      </c>
      <c r="Q61" s="9">
        <v>0</v>
      </c>
      <c r="R61" s="27">
        <v>0</v>
      </c>
      <c r="S61" s="126" t="s">
        <v>55</v>
      </c>
      <c r="T61" s="11">
        <v>0</v>
      </c>
      <c r="U61" s="27">
        <v>0</v>
      </c>
      <c r="V61" s="126" t="s">
        <v>55</v>
      </c>
      <c r="W61" s="126" t="s">
        <v>55</v>
      </c>
      <c r="X61" s="15">
        <v>0.7326337</v>
      </c>
      <c r="Y61" s="26">
        <v>2.3445123</v>
      </c>
      <c r="Z61" s="124">
        <f>((Y61-X61)/X61)*100</f>
        <v>220.011528271222</v>
      </c>
      <c r="AA61" s="10">
        <v>11.8077715</v>
      </c>
      <c r="AB61" s="26">
        <v>15.6997344</v>
      </c>
      <c r="AC61" s="124">
        <f>((AB61-AA61)/AA61)*100</f>
        <v>32.96102825160532</v>
      </c>
      <c r="AD61" s="125">
        <f>(AB61/AB$180)*100</f>
        <v>0.09842452932237833</v>
      </c>
    </row>
    <row r="62" spans="1:30" s="40" customFormat="1" ht="12.75">
      <c r="A62" s="5"/>
      <c r="B62" s="8" t="s">
        <v>4</v>
      </c>
      <c r="C62" s="16">
        <v>38.056415371</v>
      </c>
      <c r="D62" s="16">
        <v>44.604450463000006</v>
      </c>
      <c r="E62" s="124">
        <f t="shared" si="36"/>
        <v>17.206126820314722</v>
      </c>
      <c r="F62" s="10">
        <v>182.758708037</v>
      </c>
      <c r="G62" s="10">
        <v>214.85476745409488</v>
      </c>
      <c r="H62" s="124">
        <f t="shared" si="37"/>
        <v>17.561986381845596</v>
      </c>
      <c r="I62" s="125">
        <f>(G62/G$181)*100</f>
        <v>1.037097683806342</v>
      </c>
      <c r="J62" s="11">
        <v>13698</v>
      </c>
      <c r="K62" s="11">
        <v>14608</v>
      </c>
      <c r="L62" s="124">
        <f>((K62-J62)/J62)*100</f>
        <v>6.643305592057234</v>
      </c>
      <c r="M62" s="11">
        <v>65798</v>
      </c>
      <c r="N62" s="11">
        <v>65640</v>
      </c>
      <c r="O62" s="124">
        <f>((N62-M62)/M62)*100</f>
        <v>-0.24012887929724308</v>
      </c>
      <c r="P62" s="125">
        <f>(N62/N$181)*100</f>
        <v>0.7371510661064139</v>
      </c>
      <c r="Q62" s="11">
        <v>0</v>
      </c>
      <c r="R62" s="11">
        <v>0</v>
      </c>
      <c r="S62" s="126" t="s">
        <v>55</v>
      </c>
      <c r="T62" s="11">
        <v>0</v>
      </c>
      <c r="U62" s="11">
        <v>0</v>
      </c>
      <c r="V62" s="126" t="s">
        <v>55</v>
      </c>
      <c r="W62" s="126" t="s">
        <v>55</v>
      </c>
      <c r="X62" s="16">
        <v>629.596912821</v>
      </c>
      <c r="Y62" s="16">
        <v>1084.0844608</v>
      </c>
      <c r="Z62" s="124">
        <f>((Y62-X62)/X62)*100</f>
        <v>72.18706742741205</v>
      </c>
      <c r="AA62" s="10">
        <v>3154.366388821</v>
      </c>
      <c r="AB62" s="10">
        <v>4904.0793118</v>
      </c>
      <c r="AC62" s="124">
        <f>((AB62-AA62)/AA62)*100</f>
        <v>55.469552591605776</v>
      </c>
      <c r="AD62" s="125">
        <f>(AB62/AB$181)*100</f>
        <v>0.8886275077325183</v>
      </c>
    </row>
    <row r="63" spans="1:30" s="40" customFormat="1" ht="12.75">
      <c r="A63" s="5"/>
      <c r="B63" s="8" t="s">
        <v>5</v>
      </c>
      <c r="C63" s="21">
        <v>0.040997399999999996</v>
      </c>
      <c r="D63" s="16">
        <v>0.0286211</v>
      </c>
      <c r="E63" s="124">
        <f t="shared" si="36"/>
        <v>-30.188011922707286</v>
      </c>
      <c r="F63" s="21">
        <v>0.1232121</v>
      </c>
      <c r="G63" s="10">
        <v>0.2216021</v>
      </c>
      <c r="H63" s="124">
        <f t="shared" si="37"/>
        <v>79.85417016672875</v>
      </c>
      <c r="I63" s="125">
        <f>(G63/G$182)*100</f>
        <v>0.0005127189757915158</v>
      </c>
      <c r="J63" s="23">
        <v>0</v>
      </c>
      <c r="K63" s="11">
        <v>0</v>
      </c>
      <c r="L63" s="126" t="s">
        <v>55</v>
      </c>
      <c r="M63" s="23">
        <v>0</v>
      </c>
      <c r="N63" s="11">
        <v>0</v>
      </c>
      <c r="O63" s="126" t="s">
        <v>55</v>
      </c>
      <c r="P63" s="125">
        <f>(N63/N$182)*100</f>
        <v>0</v>
      </c>
      <c r="Q63" s="23">
        <v>307</v>
      </c>
      <c r="R63" s="11">
        <v>185</v>
      </c>
      <c r="S63" s="124">
        <f t="shared" si="38"/>
        <v>-39.73941368078176</v>
      </c>
      <c r="T63" s="23">
        <v>911</v>
      </c>
      <c r="U63" s="11">
        <v>1303</v>
      </c>
      <c r="V63" s="124">
        <f t="shared" si="39"/>
        <v>43.02963776070253</v>
      </c>
      <c r="W63" s="125">
        <f>(U63/U$182)*100</f>
        <v>0.0035708358463467415</v>
      </c>
      <c r="X63" s="21">
        <v>3.045</v>
      </c>
      <c r="Y63" s="16">
        <v>2.485</v>
      </c>
      <c r="Z63" s="124">
        <f>((Y63-X63)/X63)*100</f>
        <v>-18.390804597701152</v>
      </c>
      <c r="AA63" s="21">
        <v>9.0425</v>
      </c>
      <c r="AB63" s="10">
        <v>17.809594999999998</v>
      </c>
      <c r="AC63" s="124">
        <f>((AB63-AA63)/AA63)*100</f>
        <v>96.95432679015757</v>
      </c>
      <c r="AD63" s="125">
        <f>(AB63/AB$182)*100</f>
        <v>0.004693429316040392</v>
      </c>
    </row>
    <row r="64" spans="1:30" s="40" customFormat="1" ht="12.75">
      <c r="A64" s="5"/>
      <c r="B64" s="8" t="s">
        <v>6</v>
      </c>
      <c r="C64" s="17">
        <v>2.801699340160946</v>
      </c>
      <c r="D64" s="16">
        <v>3.400620956070753</v>
      </c>
      <c r="E64" s="124">
        <f t="shared" si="36"/>
        <v>21.377083804981083</v>
      </c>
      <c r="F64" s="119">
        <v>33.68046185659998</v>
      </c>
      <c r="G64" s="10">
        <v>25.504583892953963</v>
      </c>
      <c r="H64" s="124">
        <f t="shared" si="37"/>
        <v>-24.2748392182273</v>
      </c>
      <c r="I64" s="125">
        <f>(G64/G$183)*100</f>
        <v>5.891020322487408</v>
      </c>
      <c r="J64" s="120">
        <v>17</v>
      </c>
      <c r="K64" s="11">
        <v>10</v>
      </c>
      <c r="L64" s="124">
        <f>((K64-J64)/J64)*100</f>
        <v>-41.17647058823529</v>
      </c>
      <c r="M64" s="120">
        <v>100</v>
      </c>
      <c r="N64" s="11">
        <v>74</v>
      </c>
      <c r="O64" s="124">
        <f>((N64-M64)/M64)*100</f>
        <v>-26</v>
      </c>
      <c r="P64" s="125">
        <f>(N64/N$183)*100</f>
        <v>5.831363278171789</v>
      </c>
      <c r="Q64" s="120">
        <v>33651</v>
      </c>
      <c r="R64" s="11">
        <v>107697</v>
      </c>
      <c r="S64" s="124">
        <f t="shared" si="38"/>
        <v>220.04100918249088</v>
      </c>
      <c r="T64" s="120">
        <v>755056</v>
      </c>
      <c r="U64" s="11">
        <v>504014</v>
      </c>
      <c r="V64" s="124">
        <f t="shared" si="39"/>
        <v>-33.24812994003094</v>
      </c>
      <c r="W64" s="125">
        <f>(U64/U$183)*100</f>
        <v>13.752395005836421</v>
      </c>
      <c r="X64" s="17">
        <v>10305.1753205</v>
      </c>
      <c r="Y64" s="16">
        <v>937.9039209000001</v>
      </c>
      <c r="Z64" s="124">
        <f>((Y64-X64)/X64)*100</f>
        <v>-90.89870970914744</v>
      </c>
      <c r="AA64" s="119">
        <v>94646.2351896</v>
      </c>
      <c r="AB64" s="10">
        <v>24223.129532900006</v>
      </c>
      <c r="AC64" s="124">
        <f>((AB64-AA64)/AA64)*100</f>
        <v>-74.4066634194429</v>
      </c>
      <c r="AD64" s="125">
        <f>(AB64/AB$183)*100</f>
        <v>37.467986168049315</v>
      </c>
    </row>
    <row r="65" spans="1:30" s="40" customFormat="1" ht="12.75">
      <c r="A65" s="5"/>
      <c r="B65" s="37" t="s">
        <v>25</v>
      </c>
      <c r="C65" s="15">
        <v>0.8276869761390537</v>
      </c>
      <c r="D65" s="26">
        <v>0.844078299729247</v>
      </c>
      <c r="E65" s="124">
        <f t="shared" si="36"/>
        <v>1.9803771308151468</v>
      </c>
      <c r="F65" s="3">
        <v>11.99618349562379</v>
      </c>
      <c r="G65" s="26">
        <v>11.746382743875648</v>
      </c>
      <c r="H65" s="124">
        <f t="shared" si="37"/>
        <v>-2.0823352013519045</v>
      </c>
      <c r="I65" s="125">
        <f>(G65/G$184)*100</f>
        <v>0.6120885743690131</v>
      </c>
      <c r="J65" s="9">
        <v>0</v>
      </c>
      <c r="K65" s="27">
        <v>0</v>
      </c>
      <c r="L65" s="126" t="s">
        <v>55</v>
      </c>
      <c r="M65" s="9">
        <v>0</v>
      </c>
      <c r="N65" s="27">
        <v>0</v>
      </c>
      <c r="O65" s="126" t="s">
        <v>55</v>
      </c>
      <c r="P65" s="125">
        <f>(N65/N$184)*100</f>
        <v>0</v>
      </c>
      <c r="Q65" s="9">
        <v>57522</v>
      </c>
      <c r="R65" s="27">
        <v>27476</v>
      </c>
      <c r="S65" s="124">
        <f t="shared" si="38"/>
        <v>-52.233927888460066</v>
      </c>
      <c r="T65" s="9">
        <v>299132</v>
      </c>
      <c r="U65" s="27">
        <v>213247</v>
      </c>
      <c r="V65" s="124">
        <f t="shared" si="39"/>
        <v>-28.71140499846222</v>
      </c>
      <c r="W65" s="125">
        <f>(U65/U$184)*100</f>
        <v>0.4886049311551123</v>
      </c>
      <c r="X65" s="15">
        <v>1439.6862886180002</v>
      </c>
      <c r="Y65" s="26">
        <v>1859.2542363094676</v>
      </c>
      <c r="Z65" s="124">
        <f>((Y65-X65)/X65)*100</f>
        <v>29.143011988689832</v>
      </c>
      <c r="AA65" s="3">
        <v>7581.914287859956</v>
      </c>
      <c r="AB65" s="26">
        <v>17799.816895418666</v>
      </c>
      <c r="AC65" s="124">
        <f>((AB65-AA65)/AA65)*100</f>
        <v>134.76679133552668</v>
      </c>
      <c r="AD65" s="125">
        <f>(AB65/AB$184)*100</f>
        <v>2.7115739894095507</v>
      </c>
    </row>
    <row r="66" spans="1:30" s="40" customFormat="1" ht="12.75">
      <c r="A66" s="5"/>
      <c r="B66" s="37"/>
      <c r="C66" s="15"/>
      <c r="D66" s="26"/>
      <c r="E66" s="124"/>
      <c r="F66" s="3"/>
      <c r="G66" s="26"/>
      <c r="H66" s="124"/>
      <c r="I66" s="125"/>
      <c r="J66" s="9"/>
      <c r="K66" s="27"/>
      <c r="L66" s="124"/>
      <c r="M66" s="9"/>
      <c r="N66" s="27"/>
      <c r="O66" s="124"/>
      <c r="P66" s="125"/>
      <c r="Q66" s="9"/>
      <c r="R66" s="27"/>
      <c r="S66" s="124"/>
      <c r="T66" s="9"/>
      <c r="U66" s="27"/>
      <c r="V66" s="124"/>
      <c r="W66" s="125"/>
      <c r="X66" s="15"/>
      <c r="Y66" s="26"/>
      <c r="Z66" s="124"/>
      <c r="AA66" s="3"/>
      <c r="AB66" s="26"/>
      <c r="AC66" s="124"/>
      <c r="AD66" s="125"/>
    </row>
    <row r="67" spans="1:30" s="42" customFormat="1" ht="15">
      <c r="A67" s="29">
        <v>10</v>
      </c>
      <c r="B67" s="41" t="s">
        <v>17</v>
      </c>
      <c r="C67" s="19">
        <f>C68+C69+C70+C71+C72</f>
        <v>68.28715866600001</v>
      </c>
      <c r="D67" s="19">
        <f>D68+D69+D70+D71+D72</f>
        <v>60.217375261</v>
      </c>
      <c r="E67" s="122">
        <f aca="true" t="shared" si="40" ref="E67:E72">((D67-C67)/C67)*100</f>
        <v>-11.817424480157692</v>
      </c>
      <c r="F67" s="19">
        <f>F68+F69+F70+F71+F72</f>
        <v>178.396271345</v>
      </c>
      <c r="G67" s="19">
        <f>G68+G69+G70+G71+G72</f>
        <v>196.155443366</v>
      </c>
      <c r="H67" s="122">
        <f aca="true" t="shared" si="41" ref="H67:H72">((G67-F67)/F67)*100</f>
        <v>9.954900899613298</v>
      </c>
      <c r="I67" s="123">
        <f>(G67/G$179)*100</f>
        <v>0.2595048777883844</v>
      </c>
      <c r="J67" s="34">
        <f>J68+J69+J70+J71+J72</f>
        <v>6000</v>
      </c>
      <c r="K67" s="34">
        <f>K68+K69+K70+K71+K72</f>
        <v>4935</v>
      </c>
      <c r="L67" s="122">
        <f aca="true" t="shared" si="42" ref="L67:L72">((K67-J67)/J67)*100</f>
        <v>-17.75</v>
      </c>
      <c r="M67" s="34">
        <f>M68+M69+M70+M71+M72</f>
        <v>21917</v>
      </c>
      <c r="N67" s="34">
        <f>N68+N69+N70+N71+N72</f>
        <v>21142</v>
      </c>
      <c r="O67" s="122">
        <f aca="true" t="shared" si="43" ref="O67:O72">((N67-M67)/M67)*100</f>
        <v>-3.536067892503536</v>
      </c>
      <c r="P67" s="123">
        <f>(N67/N$179)*100</f>
        <v>0.2252524847878395</v>
      </c>
      <c r="Q67" s="34">
        <f>Q68+Q69+Q70+Q71+Q72</f>
        <v>39518</v>
      </c>
      <c r="R67" s="34">
        <f>R68+R69+R70+R71+R72</f>
        <v>51612</v>
      </c>
      <c r="S67" s="122">
        <f aca="true" t="shared" si="44" ref="S67:S72">((R67-Q67)/Q67)*100</f>
        <v>30.60377549471127</v>
      </c>
      <c r="T67" s="34">
        <f>T68+T69+T70+T71+T72</f>
        <v>238302</v>
      </c>
      <c r="U67" s="34">
        <f>U68+U69+U70+U71+U72</f>
        <v>241013</v>
      </c>
      <c r="V67" s="122">
        <f aca="true" t="shared" si="45" ref="V67:V72">((U67-T67)/T67)*100</f>
        <v>1.1376320803014661</v>
      </c>
      <c r="W67" s="123">
        <f>(U67/U$179)*100</f>
        <v>0.2876083479154436</v>
      </c>
      <c r="X67" s="19">
        <f>X68+X69+X70+X71+X72</f>
        <v>4311.0414462</v>
      </c>
      <c r="Y67" s="19">
        <f>Y68+Y69+Y70+Y71+Y72</f>
        <v>5522.4780575</v>
      </c>
      <c r="Z67" s="122">
        <f>((Y67-X67)/X67)*100</f>
        <v>28.10078785876277</v>
      </c>
      <c r="AA67" s="19">
        <f>AA68+AA69+AA70+AA71+AA72</f>
        <v>23993.3753035</v>
      </c>
      <c r="AB67" s="19">
        <f>AB68+AB69+AB70+AB71+AB72</f>
        <v>25036.7920926</v>
      </c>
      <c r="AC67" s="122">
        <f>((AB67-AA67)/AA67)*100</f>
        <v>4.348770341402498</v>
      </c>
      <c r="AD67" s="123">
        <f>(AB67/AB$179)*100</f>
        <v>1.5006747057074925</v>
      </c>
    </row>
    <row r="68" spans="1:30" ht="12.75">
      <c r="A68" s="5"/>
      <c r="B68" s="8" t="s">
        <v>3</v>
      </c>
      <c r="C68" s="15">
        <v>0.48365657999999995</v>
      </c>
      <c r="D68" s="15">
        <v>0.7572390340000001</v>
      </c>
      <c r="E68" s="124">
        <f t="shared" si="40"/>
        <v>56.565436161335846</v>
      </c>
      <c r="F68" s="3">
        <v>3.667115619</v>
      </c>
      <c r="G68" s="3">
        <v>2.051907951</v>
      </c>
      <c r="H68" s="124">
        <f t="shared" si="41"/>
        <v>-44.045725191518706</v>
      </c>
      <c r="I68" s="125">
        <f>(G68/G$180)*100</f>
        <v>0.0220672144795308</v>
      </c>
      <c r="J68" s="9">
        <v>37</v>
      </c>
      <c r="K68" s="9">
        <v>25</v>
      </c>
      <c r="L68" s="124">
        <f t="shared" si="42"/>
        <v>-32.432432432432435</v>
      </c>
      <c r="M68" s="9">
        <v>522</v>
      </c>
      <c r="N68" s="9">
        <v>110</v>
      </c>
      <c r="O68" s="124">
        <f t="shared" si="43"/>
        <v>-78.9272030651341</v>
      </c>
      <c r="P68" s="125">
        <f>(N68/N$180)*100</f>
        <v>0.023457258742093836</v>
      </c>
      <c r="Q68" s="9">
        <v>0</v>
      </c>
      <c r="R68" s="9">
        <v>0</v>
      </c>
      <c r="S68" s="126" t="s">
        <v>55</v>
      </c>
      <c r="T68" s="9">
        <v>0</v>
      </c>
      <c r="U68" s="9">
        <v>0</v>
      </c>
      <c r="V68" s="126" t="s">
        <v>55</v>
      </c>
      <c r="W68" s="126" t="s">
        <v>55</v>
      </c>
      <c r="X68" s="15">
        <v>2.9053661999999996</v>
      </c>
      <c r="Y68" s="15">
        <v>1.2393867</v>
      </c>
      <c r="Z68" s="124">
        <f>((Y68-X68)/X68)*100</f>
        <v>-57.34146353048368</v>
      </c>
      <c r="AA68" s="3">
        <v>16.5279679</v>
      </c>
      <c r="AB68" s="3">
        <v>4.9952556</v>
      </c>
      <c r="AC68" s="124">
        <f>((AB68-AA68)/AA68)*100</f>
        <v>-69.77695243466681</v>
      </c>
      <c r="AD68" s="125">
        <f>(AB68/AB$180)*100</f>
        <v>0.03131617827082314</v>
      </c>
    </row>
    <row r="69" spans="1:30" ht="12.75">
      <c r="A69" s="5"/>
      <c r="B69" s="8" t="s">
        <v>4</v>
      </c>
      <c r="C69" s="26">
        <v>19.277675791</v>
      </c>
      <c r="D69" s="15">
        <v>23.9262751</v>
      </c>
      <c r="E69" s="124">
        <f t="shared" si="40"/>
        <v>24.113899203400095</v>
      </c>
      <c r="F69" s="26">
        <v>67.34447772399999</v>
      </c>
      <c r="G69" s="3">
        <v>86.4471935</v>
      </c>
      <c r="H69" s="124">
        <f t="shared" si="41"/>
        <v>28.365675140119546</v>
      </c>
      <c r="I69" s="125">
        <f>(G69/G$181)*100</f>
        <v>0.4172780767806973</v>
      </c>
      <c r="J69" s="27">
        <v>5960</v>
      </c>
      <c r="K69" s="9">
        <v>4902</v>
      </c>
      <c r="L69" s="124">
        <f t="shared" si="42"/>
        <v>-17.751677852348994</v>
      </c>
      <c r="M69" s="27">
        <v>21363</v>
      </c>
      <c r="N69" s="9">
        <v>21005</v>
      </c>
      <c r="O69" s="124">
        <f t="shared" si="43"/>
        <v>-1.675794598136966</v>
      </c>
      <c r="P69" s="125">
        <f>(N69/N$181)*100</f>
        <v>0.2358905871963014</v>
      </c>
      <c r="Q69" s="27">
        <v>0</v>
      </c>
      <c r="R69" s="9">
        <v>0</v>
      </c>
      <c r="S69" s="126" t="s">
        <v>55</v>
      </c>
      <c r="T69" s="27">
        <v>0</v>
      </c>
      <c r="U69" s="9">
        <v>0</v>
      </c>
      <c r="V69" s="126" t="s">
        <v>55</v>
      </c>
      <c r="W69" s="126" t="s">
        <v>55</v>
      </c>
      <c r="X69" s="26">
        <v>443.8809775000001</v>
      </c>
      <c r="Y69" s="15">
        <v>549.7371801</v>
      </c>
      <c r="Z69" s="124">
        <f>((Y69-X69)/X69)*100</f>
        <v>23.847879942095503</v>
      </c>
      <c r="AA69" s="26">
        <v>1973.4107145000003</v>
      </c>
      <c r="AB69" s="3">
        <v>2113.4377654</v>
      </c>
      <c r="AC69" s="124">
        <f>((AB69-AA69)/AA69)*100</f>
        <v>7.095687171004244</v>
      </c>
      <c r="AD69" s="125">
        <f>(AB69/AB$181)*100</f>
        <v>0.3829585157190003</v>
      </c>
    </row>
    <row r="70" spans="1:30" ht="12.75">
      <c r="A70" s="5"/>
      <c r="B70" s="8" t="s">
        <v>5</v>
      </c>
      <c r="C70" s="18">
        <v>3.9324797260000013</v>
      </c>
      <c r="D70" s="26">
        <v>5.686253862000001</v>
      </c>
      <c r="E70" s="124">
        <f t="shared" si="40"/>
        <v>44.59715645588045</v>
      </c>
      <c r="F70" s="3">
        <v>15.390499911000001</v>
      </c>
      <c r="G70" s="26">
        <v>23.669127429</v>
      </c>
      <c r="H70" s="124">
        <f t="shared" si="41"/>
        <v>53.790504310279374</v>
      </c>
      <c r="I70" s="125">
        <f>(G70/G$182)*100</f>
        <v>0.05476306755791462</v>
      </c>
      <c r="J70" s="9">
        <v>0</v>
      </c>
      <c r="K70" s="27">
        <v>6</v>
      </c>
      <c r="L70" s="126" t="s">
        <v>55</v>
      </c>
      <c r="M70" s="9">
        <v>7</v>
      </c>
      <c r="N70" s="27">
        <v>11</v>
      </c>
      <c r="O70" s="124">
        <f t="shared" si="43"/>
        <v>57.14285714285714</v>
      </c>
      <c r="P70" s="125">
        <f>(N70/N$182)*100</f>
        <v>1.8121911037891267</v>
      </c>
      <c r="Q70" s="9">
        <v>2204</v>
      </c>
      <c r="R70" s="27">
        <v>3232</v>
      </c>
      <c r="S70" s="124">
        <f t="shared" si="44"/>
        <v>46.64246823956443</v>
      </c>
      <c r="T70" s="9">
        <v>11825</v>
      </c>
      <c r="U70" s="27">
        <v>12433</v>
      </c>
      <c r="V70" s="124">
        <f t="shared" si="45"/>
        <v>5.141649048625792</v>
      </c>
      <c r="W70" s="125">
        <f>(U70/U$182)*100</f>
        <v>0.034072296299024585</v>
      </c>
      <c r="X70" s="18">
        <v>357.0226045</v>
      </c>
      <c r="Y70" s="26">
        <v>493.41395750000004</v>
      </c>
      <c r="Z70" s="124">
        <f>((Y70-X70)/X70)*100</f>
        <v>38.20244188488072</v>
      </c>
      <c r="AA70" s="3">
        <v>1360.1260971</v>
      </c>
      <c r="AB70" s="26">
        <v>2007.8931592</v>
      </c>
      <c r="AC70" s="124">
        <f>((AB70-AA70)/AA70)*100</f>
        <v>47.625515272528034</v>
      </c>
      <c r="AD70" s="125">
        <f>(AB70/AB$182)*100</f>
        <v>0.5291476093008425</v>
      </c>
    </row>
    <row r="71" spans="1:30" ht="12.75">
      <c r="A71" s="5"/>
      <c r="B71" s="8" t="s">
        <v>6</v>
      </c>
      <c r="C71" s="18">
        <v>0</v>
      </c>
      <c r="D71" s="21">
        <v>0</v>
      </c>
      <c r="E71" s="126" t="s">
        <v>55</v>
      </c>
      <c r="F71" s="3">
        <v>0</v>
      </c>
      <c r="G71" s="21">
        <v>0</v>
      </c>
      <c r="H71" s="126" t="s">
        <v>55</v>
      </c>
      <c r="I71" s="125">
        <f>(G71/G$183)*100</f>
        <v>0</v>
      </c>
      <c r="J71" s="9">
        <v>0</v>
      </c>
      <c r="K71" s="23">
        <v>0</v>
      </c>
      <c r="L71" s="126" t="s">
        <v>55</v>
      </c>
      <c r="M71" s="9">
        <v>0</v>
      </c>
      <c r="N71" s="23">
        <v>0</v>
      </c>
      <c r="O71" s="126" t="s">
        <v>55</v>
      </c>
      <c r="P71" s="125">
        <f>(N71/N$183)*100</f>
        <v>0</v>
      </c>
      <c r="Q71" s="9">
        <v>0</v>
      </c>
      <c r="R71" s="23">
        <v>0</v>
      </c>
      <c r="S71" s="126" t="s">
        <v>55</v>
      </c>
      <c r="T71" s="9">
        <v>0</v>
      </c>
      <c r="U71" s="23">
        <v>0</v>
      </c>
      <c r="V71" s="126" t="s">
        <v>55</v>
      </c>
      <c r="W71" s="125">
        <f>(U71/U$183)*100</f>
        <v>0</v>
      </c>
      <c r="X71" s="18">
        <v>0</v>
      </c>
      <c r="Y71" s="21">
        <v>0</v>
      </c>
      <c r="Z71" s="126" t="s">
        <v>55</v>
      </c>
      <c r="AA71" s="3">
        <v>0</v>
      </c>
      <c r="AB71" s="21">
        <v>0</v>
      </c>
      <c r="AC71" s="126" t="s">
        <v>55</v>
      </c>
      <c r="AD71" s="125">
        <f>(AB71/AB$183)*100</f>
        <v>0</v>
      </c>
    </row>
    <row r="72" spans="1:30" ht="12.75">
      <c r="A72" s="5"/>
      <c r="B72" s="37" t="s">
        <v>25</v>
      </c>
      <c r="C72" s="21">
        <v>44.593346569000005</v>
      </c>
      <c r="D72" s="16">
        <v>29.847607264999994</v>
      </c>
      <c r="E72" s="124">
        <f t="shared" si="40"/>
        <v>-33.06712870536346</v>
      </c>
      <c r="F72" s="21">
        <v>91.99417809100001</v>
      </c>
      <c r="G72" s="10">
        <v>83.98721448599997</v>
      </c>
      <c r="H72" s="124">
        <f t="shared" si="41"/>
        <v>-8.703772098577375</v>
      </c>
      <c r="I72" s="125">
        <f>(G72/G$184)*100</f>
        <v>4.376463418643774</v>
      </c>
      <c r="J72" s="23">
        <v>3</v>
      </c>
      <c r="K72" s="11">
        <v>2</v>
      </c>
      <c r="L72" s="124">
        <f t="shared" si="42"/>
        <v>-33.33333333333333</v>
      </c>
      <c r="M72" s="23">
        <v>25</v>
      </c>
      <c r="N72" s="11">
        <v>16</v>
      </c>
      <c r="O72" s="124">
        <f t="shared" si="43"/>
        <v>-36</v>
      </c>
      <c r="P72" s="125">
        <f>(N72/N$184)*100</f>
        <v>0.15171629053669639</v>
      </c>
      <c r="Q72" s="23">
        <v>37314</v>
      </c>
      <c r="R72" s="11">
        <v>48380</v>
      </c>
      <c r="S72" s="124">
        <f t="shared" si="44"/>
        <v>29.656429222275822</v>
      </c>
      <c r="T72" s="23">
        <v>226477</v>
      </c>
      <c r="U72" s="11">
        <v>228580</v>
      </c>
      <c r="V72" s="124">
        <f t="shared" si="45"/>
        <v>0.928571113181471</v>
      </c>
      <c r="W72" s="125">
        <f>(U72/U$184)*100</f>
        <v>0.5237368645909933</v>
      </c>
      <c r="X72" s="21">
        <v>3507.232498</v>
      </c>
      <c r="Y72" s="16">
        <v>4478.0875332000005</v>
      </c>
      <c r="Z72" s="124">
        <f>((Y72-X72)/X72)*100</f>
        <v>27.681513436980037</v>
      </c>
      <c r="AA72" s="21">
        <v>20643.310524</v>
      </c>
      <c r="AB72" s="10">
        <v>20910.4659124</v>
      </c>
      <c r="AC72" s="124">
        <f>((AB72-AA72)/AA72)*100</f>
        <v>1.294149928565976</v>
      </c>
      <c r="AD72" s="125">
        <f>(AB72/AB$184)*100</f>
        <v>3.185441502439975</v>
      </c>
    </row>
    <row r="73" spans="1:30" ht="12.75">
      <c r="A73" s="5"/>
      <c r="B73" s="37"/>
      <c r="C73" s="21"/>
      <c r="D73" s="16"/>
      <c r="E73" s="124"/>
      <c r="F73" s="21"/>
      <c r="G73" s="10"/>
      <c r="H73" s="124"/>
      <c r="I73" s="125"/>
      <c r="J73" s="23"/>
      <c r="K73" s="11"/>
      <c r="L73" s="124"/>
      <c r="M73" s="23"/>
      <c r="N73" s="11"/>
      <c r="O73" s="124"/>
      <c r="P73" s="125"/>
      <c r="Q73" s="23"/>
      <c r="R73" s="11"/>
      <c r="S73" s="124"/>
      <c r="T73" s="23"/>
      <c r="U73" s="11"/>
      <c r="V73" s="124"/>
      <c r="W73" s="125"/>
      <c r="X73" s="21"/>
      <c r="Y73" s="16"/>
      <c r="Z73" s="124"/>
      <c r="AA73" s="21"/>
      <c r="AB73" s="10"/>
      <c r="AC73" s="124"/>
      <c r="AD73" s="125"/>
    </row>
    <row r="74" spans="1:30" s="36" customFormat="1" ht="15">
      <c r="A74" s="28">
        <v>11</v>
      </c>
      <c r="B74" s="6" t="s">
        <v>35</v>
      </c>
      <c r="C74" s="19">
        <f>C75+C76+C77+C78+C79</f>
        <v>750.9708528129929</v>
      </c>
      <c r="D74" s="19">
        <f>D75+D76+D77+D78+D79</f>
        <v>1034.4407071430157</v>
      </c>
      <c r="E74" s="122">
        <f aca="true" t="shared" si="46" ref="E74:E79">((D74-C74)/C74)*100</f>
        <v>37.74711804968183</v>
      </c>
      <c r="F74" s="19">
        <f>F75+F76+F77+F78+F79</f>
        <v>3283.0344202546576</v>
      </c>
      <c r="G74" s="19">
        <f>G75+G76+G77+G78+G79</f>
        <v>4827.042262583019</v>
      </c>
      <c r="H74" s="122">
        <f aca="true" t="shared" si="47" ref="H74:H79">((G74-F74)/F74)*100</f>
        <v>47.02990114275427</v>
      </c>
      <c r="I74" s="123">
        <f>(G74/G$179)*100</f>
        <v>6.385961005903421</v>
      </c>
      <c r="J74" s="34">
        <f>J75+J76+J77+J78+J79</f>
        <v>73472</v>
      </c>
      <c r="K74" s="34">
        <f>K75+K76+K77+K78+K79</f>
        <v>76676</v>
      </c>
      <c r="L74" s="122">
        <f aca="true" t="shared" si="48" ref="L74:L79">((K74-J74)/J74)*100</f>
        <v>4.360844947735192</v>
      </c>
      <c r="M74" s="34">
        <f>M75+M76+M77+M78+M79</f>
        <v>335792</v>
      </c>
      <c r="N74" s="34">
        <f>N75+N76+N77+N78+N79</f>
        <v>356296</v>
      </c>
      <c r="O74" s="122">
        <f aca="true" t="shared" si="49" ref="O74:O79">((N74-M74)/M74)*100</f>
        <v>6.10616095678277</v>
      </c>
      <c r="P74" s="123">
        <f>(N74/N$179)*100</f>
        <v>3.796072241035288</v>
      </c>
      <c r="Q74" s="34">
        <f>Q75+Q76+Q77+Q78+Q79</f>
        <v>1985974</v>
      </c>
      <c r="R74" s="34">
        <f>R75+R76+R77+R78+R79</f>
        <v>4072769</v>
      </c>
      <c r="S74" s="122">
        <f aca="true" t="shared" si="50" ref="S74:S79">((R74-Q74)/Q74)*100</f>
        <v>105.07665256443437</v>
      </c>
      <c r="T74" s="34">
        <f>T75+T76+T77+T78+T79</f>
        <v>8908923</v>
      </c>
      <c r="U74" s="34">
        <f>U75+U76+U77+U78+U79</f>
        <v>17509112</v>
      </c>
      <c r="V74" s="122">
        <f aca="true" t="shared" si="51" ref="V74:V79">((U74-T74)/T74)*100</f>
        <v>96.53455305428052</v>
      </c>
      <c r="W74" s="123">
        <f>(U74/U$179)*100</f>
        <v>20.894170753388693</v>
      </c>
      <c r="X74" s="19">
        <f>X75+X76+X77+X78+X79</f>
        <v>30768.298102060005</v>
      </c>
      <c r="Y74" s="19">
        <f>Y75+Y76+Y77+Y78+Y79</f>
        <v>45954.63608230001</v>
      </c>
      <c r="Z74" s="122">
        <f>((Y74-X74)/X74)*100</f>
        <v>49.35709453238573</v>
      </c>
      <c r="AA74" s="19">
        <f>AA75+AA76+AA77+AA78+AA79</f>
        <v>159597.460456707</v>
      </c>
      <c r="AB74" s="19">
        <f>AB75+AB76+AB77+AB78+AB79</f>
        <v>214065.91474351697</v>
      </c>
      <c r="AC74" s="122">
        <f>((AB74-AA74)/AA74)*100</f>
        <v>34.12864724221931</v>
      </c>
      <c r="AD74" s="123">
        <f>(AB74/AB$179)*100</f>
        <v>12.830849192723887</v>
      </c>
    </row>
    <row r="75" spans="1:30" ht="12.75">
      <c r="A75" s="5"/>
      <c r="B75" s="8" t="s">
        <v>3</v>
      </c>
      <c r="C75" s="15">
        <v>54.156890699999984</v>
      </c>
      <c r="D75" s="16">
        <v>241.20538410900008</v>
      </c>
      <c r="E75" s="124">
        <f t="shared" si="46"/>
        <v>345.38262996882156</v>
      </c>
      <c r="F75" s="3">
        <v>220.54063366099996</v>
      </c>
      <c r="G75" s="10">
        <v>925.1018238069998</v>
      </c>
      <c r="H75" s="124">
        <f t="shared" si="47"/>
        <v>319.4700126004913</v>
      </c>
      <c r="I75" s="125">
        <f>(G75/G$180)*100</f>
        <v>9.948994228228019</v>
      </c>
      <c r="J75" s="9">
        <v>1345</v>
      </c>
      <c r="K75" s="11">
        <v>3604</v>
      </c>
      <c r="L75" s="124">
        <f t="shared" si="48"/>
        <v>167.95539033457248</v>
      </c>
      <c r="M75" s="9">
        <v>4917</v>
      </c>
      <c r="N75" s="11">
        <v>16813</v>
      </c>
      <c r="O75" s="124">
        <f t="shared" si="49"/>
        <v>241.93613992271713</v>
      </c>
      <c r="P75" s="125">
        <f>(N75/N$180)*100</f>
        <v>3.5853353748256698</v>
      </c>
      <c r="Q75" s="9">
        <v>0</v>
      </c>
      <c r="R75" s="11">
        <v>0</v>
      </c>
      <c r="S75" s="126" t="s">
        <v>55</v>
      </c>
      <c r="T75" s="9">
        <v>0</v>
      </c>
      <c r="U75" s="11">
        <v>0</v>
      </c>
      <c r="V75" s="126" t="s">
        <v>55</v>
      </c>
      <c r="W75" s="126" t="s">
        <v>55</v>
      </c>
      <c r="X75" s="15">
        <v>35.5676024</v>
      </c>
      <c r="Y75" s="16">
        <v>61.054847599999995</v>
      </c>
      <c r="Z75" s="124">
        <f>((Y75-X75)/X75)*100</f>
        <v>71.65859793799314</v>
      </c>
      <c r="AA75" s="3">
        <v>174.02394489999998</v>
      </c>
      <c r="AB75" s="10">
        <v>271.3277308</v>
      </c>
      <c r="AC75" s="124">
        <f>((AB75-AA75)/AA75)*100</f>
        <v>55.91402146176725</v>
      </c>
      <c r="AD75" s="125">
        <f>(AB75/AB$180)*100</f>
        <v>1.7010035657736333</v>
      </c>
    </row>
    <row r="76" spans="1:30" ht="12.75">
      <c r="A76" s="5"/>
      <c r="B76" s="8" t="s">
        <v>4</v>
      </c>
      <c r="C76" s="15">
        <v>325.9734477399999</v>
      </c>
      <c r="D76" s="16">
        <v>329.11082831</v>
      </c>
      <c r="E76" s="124">
        <f t="shared" si="46"/>
        <v>0.9624650693949991</v>
      </c>
      <c r="F76" s="3">
        <v>1317.3166034909998</v>
      </c>
      <c r="G76" s="10">
        <v>1403.622727507</v>
      </c>
      <c r="H76" s="124">
        <f t="shared" si="47"/>
        <v>6.551661444734072</v>
      </c>
      <c r="I76" s="125">
        <f>(G76/G$181)*100</f>
        <v>6.775245887650449</v>
      </c>
      <c r="J76" s="9">
        <v>72101</v>
      </c>
      <c r="K76" s="11">
        <v>73031</v>
      </c>
      <c r="L76" s="124">
        <f t="shared" si="48"/>
        <v>1.2898572835328221</v>
      </c>
      <c r="M76" s="9">
        <v>330658</v>
      </c>
      <c r="N76" s="11">
        <v>339259</v>
      </c>
      <c r="O76" s="124">
        <f t="shared" si="49"/>
        <v>2.601177046979054</v>
      </c>
      <c r="P76" s="125">
        <f>(N76/N$181)*100</f>
        <v>3.809950236687932</v>
      </c>
      <c r="Q76" s="9">
        <v>0</v>
      </c>
      <c r="R76" s="11">
        <v>0</v>
      </c>
      <c r="S76" s="126" t="s">
        <v>55</v>
      </c>
      <c r="T76" s="9">
        <v>0</v>
      </c>
      <c r="U76" s="11">
        <v>0</v>
      </c>
      <c r="V76" s="126" t="s">
        <v>55</v>
      </c>
      <c r="W76" s="126" t="s">
        <v>55</v>
      </c>
      <c r="X76" s="15">
        <v>12253.0145298</v>
      </c>
      <c r="Y76" s="16">
        <v>14690.599154800002</v>
      </c>
      <c r="Z76" s="124">
        <f>((Y76-X76)/X76)*100</f>
        <v>19.8937544640273</v>
      </c>
      <c r="AA76" s="3">
        <v>52252.218867899996</v>
      </c>
      <c r="AB76" s="10">
        <v>66254.07790969999</v>
      </c>
      <c r="AC76" s="124">
        <f>((AB76-AA76)/AA76)*100</f>
        <v>26.79667839024867</v>
      </c>
      <c r="AD76" s="125">
        <f>(AB76/AB$181)*100</f>
        <v>12.005351542408714</v>
      </c>
    </row>
    <row r="77" spans="1:30" ht="12.75">
      <c r="A77" s="5"/>
      <c r="B77" s="8" t="s">
        <v>5</v>
      </c>
      <c r="C77" s="15">
        <v>363.455041114993</v>
      </c>
      <c r="D77" s="16">
        <v>441.64398274900896</v>
      </c>
      <c r="E77" s="124">
        <f t="shared" si="46"/>
        <v>21.51268596912318</v>
      </c>
      <c r="F77" s="3">
        <v>1703.261887875657</v>
      </c>
      <c r="G77" s="10">
        <v>2409.810610436052</v>
      </c>
      <c r="H77" s="124">
        <f t="shared" si="47"/>
        <v>41.48209547749681</v>
      </c>
      <c r="I77" s="125">
        <f>(G77/G$182)*100</f>
        <v>5.575559202887969</v>
      </c>
      <c r="J77" s="9">
        <v>12</v>
      </c>
      <c r="K77" s="11">
        <v>22</v>
      </c>
      <c r="L77" s="124">
        <f t="shared" si="48"/>
        <v>83.33333333333334</v>
      </c>
      <c r="M77" s="9">
        <v>68</v>
      </c>
      <c r="N77" s="11">
        <v>112</v>
      </c>
      <c r="O77" s="124">
        <f t="shared" si="49"/>
        <v>64.70588235294117</v>
      </c>
      <c r="P77" s="125">
        <f>(N77/N$182)*100</f>
        <v>18.451400329489292</v>
      </c>
      <c r="Q77" s="9">
        <v>1415073</v>
      </c>
      <c r="R77" s="11">
        <v>2630572</v>
      </c>
      <c r="S77" s="124">
        <f t="shared" si="50"/>
        <v>85.8965579867611</v>
      </c>
      <c r="T77" s="9">
        <v>6186633</v>
      </c>
      <c r="U77" s="11">
        <v>12259703</v>
      </c>
      <c r="V77" s="124">
        <f t="shared" si="51"/>
        <v>98.16438117470358</v>
      </c>
      <c r="W77" s="125">
        <f>(U77/U$182)*100</f>
        <v>33.59738061240575</v>
      </c>
      <c r="X77" s="15">
        <v>15264.348392460002</v>
      </c>
      <c r="Y77" s="16">
        <v>24377.904221200002</v>
      </c>
      <c r="Z77" s="124">
        <f>((Y77-X77)/X77)*100</f>
        <v>59.70484683933016</v>
      </c>
      <c r="AA77" s="3">
        <v>72756.450674007</v>
      </c>
      <c r="AB77" s="10">
        <v>113726.178773517</v>
      </c>
      <c r="AC77" s="124">
        <f>((AB77-AA77)/AA77)*100</f>
        <v>56.31078443213124</v>
      </c>
      <c r="AD77" s="125">
        <f>(AB77/AB$182)*100</f>
        <v>29.970686108071256</v>
      </c>
    </row>
    <row r="78" spans="1:30" ht="12.75">
      <c r="A78" s="5"/>
      <c r="B78" s="8" t="s">
        <v>6</v>
      </c>
      <c r="C78" s="26">
        <v>0</v>
      </c>
      <c r="D78" s="16">
        <v>0</v>
      </c>
      <c r="E78" s="126" t="s">
        <v>55</v>
      </c>
      <c r="F78" s="26">
        <v>0</v>
      </c>
      <c r="G78" s="10">
        <v>0</v>
      </c>
      <c r="H78" s="126" t="s">
        <v>55</v>
      </c>
      <c r="I78" s="125">
        <f>(G78/G$183)*100</f>
        <v>0</v>
      </c>
      <c r="J78" s="27">
        <v>0</v>
      </c>
      <c r="K78" s="11">
        <v>0</v>
      </c>
      <c r="L78" s="126" t="s">
        <v>55</v>
      </c>
      <c r="M78" s="27">
        <v>0</v>
      </c>
      <c r="N78" s="11">
        <v>0</v>
      </c>
      <c r="O78" s="126" t="s">
        <v>55</v>
      </c>
      <c r="P78" s="125">
        <f>(N78/N$183)*100</f>
        <v>0</v>
      </c>
      <c r="Q78" s="27">
        <v>0</v>
      </c>
      <c r="R78" s="11">
        <v>0</v>
      </c>
      <c r="S78" s="126" t="s">
        <v>55</v>
      </c>
      <c r="T78" s="27">
        <v>0</v>
      </c>
      <c r="U78" s="11">
        <v>0</v>
      </c>
      <c r="V78" s="126" t="s">
        <v>55</v>
      </c>
      <c r="W78" s="125">
        <f>(U78/U$183)*100</f>
        <v>0</v>
      </c>
      <c r="X78" s="26">
        <v>0</v>
      </c>
      <c r="Y78" s="16">
        <v>0</v>
      </c>
      <c r="Z78" s="126" t="s">
        <v>55</v>
      </c>
      <c r="AA78" s="26">
        <v>0</v>
      </c>
      <c r="AB78" s="10">
        <v>0</v>
      </c>
      <c r="AC78" s="126" t="s">
        <v>55</v>
      </c>
      <c r="AD78" s="125">
        <f>(AB78/AB$183)*100</f>
        <v>0</v>
      </c>
    </row>
    <row r="79" spans="1:30" ht="12.75">
      <c r="A79" s="5"/>
      <c r="B79" s="37" t="s">
        <v>25</v>
      </c>
      <c r="C79" s="20">
        <v>7.385473258000084</v>
      </c>
      <c r="D79" s="26">
        <v>22.480511975006703</v>
      </c>
      <c r="E79" s="124">
        <f t="shared" si="46"/>
        <v>204.38823877204334</v>
      </c>
      <c r="F79" s="10">
        <v>41.91529522700063</v>
      </c>
      <c r="G79" s="26">
        <v>88.5071008329675</v>
      </c>
      <c r="H79" s="124">
        <f t="shared" si="47"/>
        <v>111.15704983977727</v>
      </c>
      <c r="I79" s="125">
        <f>(G79/G$184)*100</f>
        <v>4.611988758720723</v>
      </c>
      <c r="J79" s="11">
        <v>14</v>
      </c>
      <c r="K79" s="27">
        <v>19</v>
      </c>
      <c r="L79" s="124">
        <f t="shared" si="48"/>
        <v>35.714285714285715</v>
      </c>
      <c r="M79" s="11">
        <v>149</v>
      </c>
      <c r="N79" s="27">
        <v>112</v>
      </c>
      <c r="O79" s="124">
        <f t="shared" si="49"/>
        <v>-24.832214765100673</v>
      </c>
      <c r="P79" s="125">
        <f>(N79/N$184)*100</f>
        <v>1.0620140337568746</v>
      </c>
      <c r="Q79" s="11">
        <v>570901</v>
      </c>
      <c r="R79" s="27">
        <v>1442197</v>
      </c>
      <c r="S79" s="124">
        <f t="shared" si="50"/>
        <v>152.61770429549082</v>
      </c>
      <c r="T79" s="11">
        <v>2722290</v>
      </c>
      <c r="U79" s="27">
        <v>5249409</v>
      </c>
      <c r="V79" s="124">
        <f t="shared" si="51"/>
        <v>92.83063156386719</v>
      </c>
      <c r="W79" s="125">
        <f>(U79/U$184)*100</f>
        <v>12.027775879848376</v>
      </c>
      <c r="X79" s="20">
        <v>3215.3675774000003</v>
      </c>
      <c r="Y79" s="26">
        <v>6825.0778587</v>
      </c>
      <c r="Z79" s="124">
        <f>((Y79-X79)/X79)*100</f>
        <v>112.2643117593066</v>
      </c>
      <c r="AA79" s="10">
        <v>34414.766969899996</v>
      </c>
      <c r="AB79" s="26">
        <v>33814.3303295</v>
      </c>
      <c r="AC79" s="124">
        <f>((AB79-AA79)/AA79)*100</f>
        <v>-1.7447063957316704</v>
      </c>
      <c r="AD79" s="125">
        <f>(AB79/AB$184)*100</f>
        <v>5.151179876146589</v>
      </c>
    </row>
    <row r="80" spans="1:30" ht="12.75">
      <c r="A80" s="5"/>
      <c r="B80" s="37"/>
      <c r="C80" s="20"/>
      <c r="D80" s="26"/>
      <c r="E80" s="124"/>
      <c r="F80" s="10"/>
      <c r="G80" s="26"/>
      <c r="H80" s="124"/>
      <c r="I80" s="125"/>
      <c r="J80" s="11"/>
      <c r="K80" s="27"/>
      <c r="L80" s="124"/>
      <c r="M80" s="11"/>
      <c r="N80" s="27"/>
      <c r="O80" s="124"/>
      <c r="P80" s="125"/>
      <c r="Q80" s="11"/>
      <c r="R80" s="27"/>
      <c r="S80" s="124"/>
      <c r="T80" s="11"/>
      <c r="U80" s="27"/>
      <c r="V80" s="124"/>
      <c r="W80" s="125"/>
      <c r="X80" s="20"/>
      <c r="Y80" s="26"/>
      <c r="Z80" s="124"/>
      <c r="AA80" s="10"/>
      <c r="AB80" s="26"/>
      <c r="AC80" s="124"/>
      <c r="AD80" s="125"/>
    </row>
    <row r="81" spans="1:30" s="36" customFormat="1" ht="15">
      <c r="A81" s="28">
        <v>12</v>
      </c>
      <c r="B81" s="6" t="s">
        <v>36</v>
      </c>
      <c r="C81" s="19">
        <f>C82+C83+C84+C85+C86</f>
        <v>768.1927545829999</v>
      </c>
      <c r="D81" s="19">
        <f>D82+D83+D84+D85+D86</f>
        <v>918.98600668</v>
      </c>
      <c r="E81" s="122">
        <f aca="true" t="shared" si="52" ref="E81:E86">((D81-C81)/C81)*100</f>
        <v>19.62961134394655</v>
      </c>
      <c r="F81" s="19">
        <f>F82+F83+F84+F85+F86</f>
        <v>3501.1225011840006</v>
      </c>
      <c r="G81" s="19">
        <f>G82+G83+G84+G85+G86</f>
        <v>3445.77954243</v>
      </c>
      <c r="H81" s="122">
        <f aca="true" t="shared" si="53" ref="H81:H86">((G81-F81)/F81)*100</f>
        <v>-1.5807204328121809</v>
      </c>
      <c r="I81" s="123">
        <f>(G81/G$179)*100</f>
        <v>4.558612209275071</v>
      </c>
      <c r="J81" s="34">
        <f>J82+J83+J84+J85+J86</f>
        <v>67680</v>
      </c>
      <c r="K81" s="34">
        <f>K82+K83+K84+K85+K86</f>
        <v>76843</v>
      </c>
      <c r="L81" s="122">
        <f aca="true" t="shared" si="54" ref="L81:L86">((K81-J81)/J81)*100</f>
        <v>13.538711583924352</v>
      </c>
      <c r="M81" s="34">
        <f>M82+M83+M84+M85+M86</f>
        <v>314990</v>
      </c>
      <c r="N81" s="34">
        <f>N82+N83+N84+N85+N86</f>
        <v>315793</v>
      </c>
      <c r="O81" s="122">
        <f aca="true" t="shared" si="55" ref="O81:O86">((N81-M81)/M81)*100</f>
        <v>0.2549287278961237</v>
      </c>
      <c r="P81" s="123">
        <f>(N81/N$179)*100</f>
        <v>3.364542518617264</v>
      </c>
      <c r="Q81" s="34">
        <f>Q82+Q83+Q84+Q85+Q86</f>
        <v>161695</v>
      </c>
      <c r="R81" s="34">
        <f>R82+R83+R84+R85+R86</f>
        <v>1873229</v>
      </c>
      <c r="S81" s="122">
        <f aca="true" t="shared" si="56" ref="S81:S86">((R81-Q81)/Q81)*100</f>
        <v>1058.4953152540277</v>
      </c>
      <c r="T81" s="34">
        <f>T82+T83+T84+T85+T86</f>
        <v>944117</v>
      </c>
      <c r="U81" s="34">
        <f>U82+U83+U84+U85+U86</f>
        <v>6730718</v>
      </c>
      <c r="V81" s="122">
        <f aca="true" t="shared" si="57" ref="V81:V86">((U81-T81)/T81)*100</f>
        <v>612.9114294097024</v>
      </c>
      <c r="W81" s="123">
        <f>(U81/U$179)*100</f>
        <v>8.031976218148975</v>
      </c>
      <c r="X81" s="19">
        <f>X82+X83+X84+X85+X86</f>
        <v>19599.277385429</v>
      </c>
      <c r="Y81" s="19">
        <f>Y82+Y83+Y84+Y85+Y86</f>
        <v>36304.37249031</v>
      </c>
      <c r="Z81" s="122">
        <f>((Y81-X81)/X81)*100</f>
        <v>85.23321945175559</v>
      </c>
      <c r="AA81" s="19">
        <f>AA82+AA83+AA84+AA85+AA86</f>
        <v>107771.75725397101</v>
      </c>
      <c r="AB81" s="19">
        <f>AB82+AB83+AB84+AB85+AB86</f>
        <v>142590.75459351</v>
      </c>
      <c r="AC81" s="122">
        <f>((AB81-AA81)/AA81)*100</f>
        <v>32.30809093841331</v>
      </c>
      <c r="AD81" s="123">
        <f>(AB81/AB$179)*100</f>
        <v>8.546715485546194</v>
      </c>
    </row>
    <row r="82" spans="1:30" ht="12.75">
      <c r="A82" s="5"/>
      <c r="B82" s="8" t="s">
        <v>3</v>
      </c>
      <c r="C82" s="21">
        <v>72.76924559999999</v>
      </c>
      <c r="D82" s="16">
        <v>106.06297968000001</v>
      </c>
      <c r="E82" s="124">
        <f t="shared" si="52"/>
        <v>45.75247936883933</v>
      </c>
      <c r="F82" s="21">
        <v>345.90467067</v>
      </c>
      <c r="G82" s="10">
        <v>417.55680093</v>
      </c>
      <c r="H82" s="124">
        <f t="shared" si="53"/>
        <v>20.71441536803</v>
      </c>
      <c r="I82" s="125">
        <f>(G82/G$180)*100</f>
        <v>4.490608596266927</v>
      </c>
      <c r="J82" s="23">
        <v>3016</v>
      </c>
      <c r="K82" s="11">
        <v>5953</v>
      </c>
      <c r="L82" s="124">
        <f t="shared" si="54"/>
        <v>97.38063660477454</v>
      </c>
      <c r="M82" s="23">
        <v>15945</v>
      </c>
      <c r="N82" s="11">
        <v>23687</v>
      </c>
      <c r="O82" s="124">
        <f t="shared" si="55"/>
        <v>48.5544057698338</v>
      </c>
      <c r="P82" s="125">
        <f>(N82/N$180)*100</f>
        <v>5.051200798399789</v>
      </c>
      <c r="Q82" s="23">
        <v>0</v>
      </c>
      <c r="R82" s="11">
        <v>0</v>
      </c>
      <c r="S82" s="126" t="s">
        <v>55</v>
      </c>
      <c r="T82" s="23">
        <v>0</v>
      </c>
      <c r="U82" s="11">
        <v>0</v>
      </c>
      <c r="V82" s="126" t="s">
        <v>55</v>
      </c>
      <c r="W82" s="126" t="s">
        <v>55</v>
      </c>
      <c r="X82" s="21">
        <v>912.93314143</v>
      </c>
      <c r="Y82" s="16">
        <v>1557.24635584</v>
      </c>
      <c r="Z82" s="124">
        <f>((Y82-X82)/X82)*100</f>
        <v>70.57616655265257</v>
      </c>
      <c r="AA82" s="21">
        <v>4526.953168790001</v>
      </c>
      <c r="AB82" s="10">
        <v>6088.236972809999</v>
      </c>
      <c r="AC82" s="124">
        <f>((AB82-AA82)/AA82)*100</f>
        <v>34.48862282879128</v>
      </c>
      <c r="AD82" s="125">
        <f>(AB82/AB$180)*100</f>
        <v>38.16827999663011</v>
      </c>
    </row>
    <row r="83" spans="1:30" ht="12.75">
      <c r="A83" s="5"/>
      <c r="B83" s="8" t="s">
        <v>4</v>
      </c>
      <c r="C83" s="20">
        <v>593.6790470299999</v>
      </c>
      <c r="D83" s="21">
        <v>626.45293219</v>
      </c>
      <c r="E83" s="124">
        <f t="shared" si="52"/>
        <v>5.52047193242849</v>
      </c>
      <c r="F83" s="10">
        <v>2786.5587574600004</v>
      </c>
      <c r="G83" s="21">
        <v>2484.30024162</v>
      </c>
      <c r="H83" s="124">
        <f t="shared" si="53"/>
        <v>-10.847017491765163</v>
      </c>
      <c r="I83" s="125">
        <f>(G83/G$181)*100</f>
        <v>11.99164466766657</v>
      </c>
      <c r="J83" s="11">
        <v>64631</v>
      </c>
      <c r="K83" s="23">
        <v>70662</v>
      </c>
      <c r="L83" s="124">
        <f t="shared" si="54"/>
        <v>9.331435379307143</v>
      </c>
      <c r="M83" s="11">
        <v>298887</v>
      </c>
      <c r="N83" s="23">
        <v>291607</v>
      </c>
      <c r="O83" s="124">
        <f t="shared" si="55"/>
        <v>-2.4357031252613863</v>
      </c>
      <c r="P83" s="125">
        <f>(N83/N$181)*100</f>
        <v>3.2748082104523615</v>
      </c>
      <c r="Q83" s="11">
        <v>0</v>
      </c>
      <c r="R83" s="23">
        <v>0</v>
      </c>
      <c r="S83" s="126" t="s">
        <v>55</v>
      </c>
      <c r="T83" s="11">
        <v>0</v>
      </c>
      <c r="U83" s="23">
        <v>0</v>
      </c>
      <c r="V83" s="126" t="s">
        <v>55</v>
      </c>
      <c r="W83" s="126" t="s">
        <v>55</v>
      </c>
      <c r="X83" s="20">
        <v>13458.825724100001</v>
      </c>
      <c r="Y83" s="21">
        <v>19444.3196322</v>
      </c>
      <c r="Z83" s="124">
        <f>((Y83-X83)/X83)*100</f>
        <v>44.47263105117777</v>
      </c>
      <c r="AA83" s="10">
        <v>69153.8079238</v>
      </c>
      <c r="AB83" s="21">
        <v>78505.191254</v>
      </c>
      <c r="AC83" s="124">
        <f>((AB83-AA83)/AA83)*100</f>
        <v>13.522586262356237</v>
      </c>
      <c r="AD83" s="125">
        <f>(AB83/AB$181)*100</f>
        <v>14.22527410603831</v>
      </c>
    </row>
    <row r="84" spans="1:30" ht="12.75">
      <c r="A84" s="5"/>
      <c r="B84" s="8" t="s">
        <v>5</v>
      </c>
      <c r="C84" s="20">
        <v>12.4722651</v>
      </c>
      <c r="D84" s="21">
        <v>92.4621766</v>
      </c>
      <c r="E84" s="124">
        <f t="shared" si="52"/>
        <v>641.3422971581963</v>
      </c>
      <c r="F84" s="10">
        <v>54.734911499999995</v>
      </c>
      <c r="G84" s="21">
        <v>309.37383616</v>
      </c>
      <c r="H84" s="124">
        <f t="shared" si="53"/>
        <v>465.2221364421134</v>
      </c>
      <c r="I84" s="125">
        <f>(G84/G$182)*100</f>
        <v>0.7157957276246363</v>
      </c>
      <c r="J84" s="11">
        <v>12</v>
      </c>
      <c r="K84" s="23">
        <v>17</v>
      </c>
      <c r="L84" s="124">
        <f t="shared" si="54"/>
        <v>41.66666666666667</v>
      </c>
      <c r="M84" s="11">
        <v>16</v>
      </c>
      <c r="N84" s="23">
        <v>63</v>
      </c>
      <c r="O84" s="124">
        <f t="shared" si="55"/>
        <v>293.75</v>
      </c>
      <c r="P84" s="125">
        <f>(N84/N$182)*100</f>
        <v>10.378912685337728</v>
      </c>
      <c r="Q84" s="11">
        <v>12945</v>
      </c>
      <c r="R84" s="23">
        <v>1660598</v>
      </c>
      <c r="S84" s="124">
        <f t="shared" si="56"/>
        <v>12728.103514870607</v>
      </c>
      <c r="T84" s="11">
        <v>62470</v>
      </c>
      <c r="U84" s="23">
        <v>5199170</v>
      </c>
      <c r="V84" s="124">
        <f t="shared" si="57"/>
        <v>8222.666880102448</v>
      </c>
      <c r="W84" s="125">
        <f>(U84/U$182)*100</f>
        <v>14.24818312145095</v>
      </c>
      <c r="X84" s="20">
        <v>646.8639545000001</v>
      </c>
      <c r="Y84" s="21">
        <v>5834.2243833</v>
      </c>
      <c r="Z84" s="124">
        <f>((Y84-X84)/X84)*100</f>
        <v>801.924483921758</v>
      </c>
      <c r="AA84" s="10">
        <v>3406.9537473</v>
      </c>
      <c r="AB84" s="21">
        <v>19189.3355304</v>
      </c>
      <c r="AC84" s="124">
        <f>((AB84-AA84)/AA84)*100</f>
        <v>463.24027133058337</v>
      </c>
      <c r="AD84" s="125">
        <f>(AB84/AB$182)*100</f>
        <v>5.05703750892229</v>
      </c>
    </row>
    <row r="85" spans="1:30" ht="12.75">
      <c r="A85" s="5"/>
      <c r="B85" s="8" t="s">
        <v>6</v>
      </c>
      <c r="C85" s="20">
        <v>0</v>
      </c>
      <c r="D85" s="17">
        <v>0</v>
      </c>
      <c r="E85" s="126" t="s">
        <v>55</v>
      </c>
      <c r="F85" s="10">
        <v>0</v>
      </c>
      <c r="G85" s="119">
        <v>0</v>
      </c>
      <c r="H85" s="126" t="s">
        <v>55</v>
      </c>
      <c r="I85" s="125">
        <f>(G85/G$183)*100</f>
        <v>0</v>
      </c>
      <c r="J85" s="11">
        <v>0</v>
      </c>
      <c r="K85" s="120">
        <v>0</v>
      </c>
      <c r="L85" s="126" t="s">
        <v>55</v>
      </c>
      <c r="M85" s="11">
        <v>0</v>
      </c>
      <c r="N85" s="120">
        <v>0</v>
      </c>
      <c r="O85" s="126" t="s">
        <v>55</v>
      </c>
      <c r="P85" s="125">
        <f>(N85/N$183)*100</f>
        <v>0</v>
      </c>
      <c r="Q85" s="11">
        <v>0</v>
      </c>
      <c r="R85" s="120">
        <v>0</v>
      </c>
      <c r="S85" s="126" t="s">
        <v>55</v>
      </c>
      <c r="T85" s="11">
        <v>0</v>
      </c>
      <c r="U85" s="120">
        <v>0</v>
      </c>
      <c r="V85" s="126" t="s">
        <v>55</v>
      </c>
      <c r="W85" s="125">
        <f>(U85/U$183)*100</f>
        <v>0</v>
      </c>
      <c r="X85" s="20">
        <v>0</v>
      </c>
      <c r="Y85" s="17">
        <v>0</v>
      </c>
      <c r="Z85" s="126" t="s">
        <v>55</v>
      </c>
      <c r="AA85" s="10">
        <v>0</v>
      </c>
      <c r="AB85" s="119">
        <v>0</v>
      </c>
      <c r="AC85" s="126" t="s">
        <v>55</v>
      </c>
      <c r="AD85" s="125">
        <f>(AB85/AB$183)*100</f>
        <v>0</v>
      </c>
    </row>
    <row r="86" spans="1:30" ht="12.75">
      <c r="A86" s="5"/>
      <c r="B86" s="37" t="s">
        <v>25</v>
      </c>
      <c r="C86" s="20">
        <v>89.27219685300014</v>
      </c>
      <c r="D86" s="15">
        <v>94.00791821000001</v>
      </c>
      <c r="E86" s="124">
        <f t="shared" si="52"/>
        <v>5.304811043014814</v>
      </c>
      <c r="F86" s="10">
        <v>313.924161554</v>
      </c>
      <c r="G86" s="3">
        <v>234.54866371999998</v>
      </c>
      <c r="H86" s="124">
        <f t="shared" si="53"/>
        <v>-25.28492787591508</v>
      </c>
      <c r="I86" s="125">
        <f>(G86/G$184)*100</f>
        <v>12.222022756016852</v>
      </c>
      <c r="J86" s="11">
        <v>21</v>
      </c>
      <c r="K86" s="9">
        <v>211</v>
      </c>
      <c r="L86" s="124">
        <f t="shared" si="54"/>
        <v>904.7619047619047</v>
      </c>
      <c r="M86" s="11">
        <v>142</v>
      </c>
      <c r="N86" s="9">
        <v>436</v>
      </c>
      <c r="O86" s="124">
        <f t="shared" si="55"/>
        <v>207.04225352112675</v>
      </c>
      <c r="P86" s="125">
        <f>(N86/N$184)*100</f>
        <v>4.1342689171249765</v>
      </c>
      <c r="Q86" s="11">
        <v>148750</v>
      </c>
      <c r="R86" s="9">
        <v>212631</v>
      </c>
      <c r="S86" s="124">
        <f t="shared" si="56"/>
        <v>42.94521008403361</v>
      </c>
      <c r="T86" s="11">
        <v>881647</v>
      </c>
      <c r="U86" s="9">
        <v>1531548</v>
      </c>
      <c r="V86" s="124">
        <f t="shared" si="57"/>
        <v>73.71442311945711</v>
      </c>
      <c r="W86" s="125">
        <f>(U86/U$184)*100</f>
        <v>3.50917905105699</v>
      </c>
      <c r="X86" s="20">
        <v>4580.654565398996</v>
      </c>
      <c r="Y86" s="15">
        <v>9468.58211897</v>
      </c>
      <c r="Z86" s="124">
        <f>((Y86-X86)/X86)*100</f>
        <v>106.70805850528575</v>
      </c>
      <c r="AA86" s="10">
        <v>30684.042414081</v>
      </c>
      <c r="AB86" s="3">
        <v>38807.9908363</v>
      </c>
      <c r="AC86" s="124">
        <f>((AB86-AA86)/AA86)*100</f>
        <v>26.476134769292642</v>
      </c>
      <c r="AD86" s="125">
        <f>(AB86/AB$184)*100</f>
        <v>5.911900057805632</v>
      </c>
    </row>
    <row r="87" spans="1:30" ht="12.75">
      <c r="A87" s="5"/>
      <c r="B87" s="37"/>
      <c r="C87" s="20"/>
      <c r="D87" s="15"/>
      <c r="E87" s="124"/>
      <c r="F87" s="10"/>
      <c r="G87" s="3"/>
      <c r="H87" s="124"/>
      <c r="I87" s="125"/>
      <c r="J87" s="11"/>
      <c r="K87" s="9"/>
      <c r="L87" s="124"/>
      <c r="M87" s="11"/>
      <c r="N87" s="9"/>
      <c r="O87" s="124"/>
      <c r="P87" s="125"/>
      <c r="Q87" s="11"/>
      <c r="R87" s="9"/>
      <c r="S87" s="124"/>
      <c r="T87" s="11"/>
      <c r="U87" s="9"/>
      <c r="V87" s="124"/>
      <c r="W87" s="125"/>
      <c r="X87" s="20"/>
      <c r="Y87" s="15"/>
      <c r="Z87" s="124"/>
      <c r="AA87" s="10"/>
      <c r="AB87" s="3"/>
      <c r="AC87" s="124"/>
      <c r="AD87" s="125"/>
    </row>
    <row r="88" spans="1:30" s="36" customFormat="1" ht="15">
      <c r="A88" s="28">
        <v>13</v>
      </c>
      <c r="B88" s="6" t="s">
        <v>37</v>
      </c>
      <c r="C88" s="19">
        <f>C89+C90+C91+C92+C93</f>
        <v>56.65044786800001</v>
      </c>
      <c r="D88" s="19">
        <f>D89+D90+D91+D92+D93</f>
        <v>52.4293440385</v>
      </c>
      <c r="E88" s="122">
        <f>((D88-C88)/C88)*100</f>
        <v>-7.45113937904871</v>
      </c>
      <c r="F88" s="19">
        <f>F89+F90+F91+F92+F93</f>
        <v>272.81827745985</v>
      </c>
      <c r="G88" s="19">
        <f>G89+G90+G91+G92+G93</f>
        <v>230.5068173515</v>
      </c>
      <c r="H88" s="122">
        <f>((G88-F88)/F88)*100</f>
        <v>-15.509026925286143</v>
      </c>
      <c r="I88" s="123">
        <f>(G88/G$179)*100</f>
        <v>0.304950209077699</v>
      </c>
      <c r="J88" s="34">
        <f>J89+J90+J91+J92+J93</f>
        <v>8298</v>
      </c>
      <c r="K88" s="34">
        <f>K89+K90+K91+K92+K93</f>
        <v>8663</v>
      </c>
      <c r="L88" s="122">
        <f>((K88-J88)/J88)*100</f>
        <v>4.398650277175223</v>
      </c>
      <c r="M88" s="34">
        <f>M89+M90+M91+M92+M93</f>
        <v>41983</v>
      </c>
      <c r="N88" s="34">
        <f>N89+N90+N91+N92+N93</f>
        <v>35704</v>
      </c>
      <c r="O88" s="122">
        <f>((N88-M88)/M88)*100</f>
        <v>-14.956053640759354</v>
      </c>
      <c r="P88" s="123">
        <f>(N88/N$179)*100</f>
        <v>0.3803999014693511</v>
      </c>
      <c r="Q88" s="34">
        <f>Q89+Q90+Q91+Q92+Q93</f>
        <v>1921</v>
      </c>
      <c r="R88" s="34">
        <f>R89+R90+R91+R92+R93</f>
        <v>16536</v>
      </c>
      <c r="S88" s="122">
        <f>((R88-Q88)/Q88)*100</f>
        <v>760.801665799063</v>
      </c>
      <c r="T88" s="34">
        <f>T89+T90+T91+T92+T93</f>
        <v>57648</v>
      </c>
      <c r="U88" s="34">
        <f>U89+U90+U91+U92+U93</f>
        <v>84221</v>
      </c>
      <c r="V88" s="122">
        <f>((U88-T88)/T88)*100</f>
        <v>46.09526783236192</v>
      </c>
      <c r="W88" s="123">
        <f>(U88/U$179)*100</f>
        <v>0.10050355238010637</v>
      </c>
      <c r="X88" s="19">
        <f>X89+X90+X91+X92+X93</f>
        <v>942.2852707</v>
      </c>
      <c r="Y88" s="19">
        <f>Y89+Y90+Y91+Y92+Y93</f>
        <v>1184.5010794930001</v>
      </c>
      <c r="Z88" s="122">
        <f>((Y88-X88)/X88)*100</f>
        <v>25.705146448173195</v>
      </c>
      <c r="AA88" s="19">
        <f>AA89+AA90+AA91+AA92+AA93</f>
        <v>4540.102460456</v>
      </c>
      <c r="AB88" s="19">
        <f>AB89+AB90+AB91+AB92+AB93</f>
        <v>4507.522047414001</v>
      </c>
      <c r="AC88" s="122">
        <f>((AB88-AA88)/AA88)*100</f>
        <v>-0.7176140478276105</v>
      </c>
      <c r="AD88" s="123">
        <f>(AB88/AB$179)*100</f>
        <v>0.2701753602040869</v>
      </c>
    </row>
    <row r="89" spans="1:30" s="40" customFormat="1" ht="12.75">
      <c r="A89" s="5"/>
      <c r="B89" s="8" t="s">
        <v>3</v>
      </c>
      <c r="C89" s="15">
        <v>19.6327633</v>
      </c>
      <c r="D89" s="26">
        <v>8.407561000000001</v>
      </c>
      <c r="E89" s="124">
        <f>((D89-C89)/C89)*100</f>
        <v>-57.17586530470725</v>
      </c>
      <c r="F89" s="3">
        <v>97.0942804</v>
      </c>
      <c r="G89" s="26">
        <v>61.297098224</v>
      </c>
      <c r="H89" s="124">
        <f>((G89-F89)/F89)*100</f>
        <v>-36.86847673058195</v>
      </c>
      <c r="I89" s="125">
        <f>(G89/G$180)*100</f>
        <v>0.6592187592151274</v>
      </c>
      <c r="J89" s="9">
        <v>984</v>
      </c>
      <c r="K89" s="27">
        <v>417</v>
      </c>
      <c r="L89" s="124">
        <f>((K89-J89)/J89)*100</f>
        <v>-57.62195121951219</v>
      </c>
      <c r="M89" s="9">
        <v>5060</v>
      </c>
      <c r="N89" s="27">
        <v>3014</v>
      </c>
      <c r="O89" s="124">
        <f>((N89-M89)/M89)*100</f>
        <v>-40.43478260869565</v>
      </c>
      <c r="P89" s="125">
        <f>(N89/N$180)*100</f>
        <v>0.6427288895333712</v>
      </c>
      <c r="Q89" s="9">
        <v>0</v>
      </c>
      <c r="R89" s="27">
        <v>0</v>
      </c>
      <c r="S89" s="126" t="s">
        <v>55</v>
      </c>
      <c r="T89" s="9">
        <v>0</v>
      </c>
      <c r="U89" s="27">
        <v>0</v>
      </c>
      <c r="V89" s="126" t="s">
        <v>55</v>
      </c>
      <c r="W89" s="126" t="s">
        <v>55</v>
      </c>
      <c r="X89" s="15">
        <v>68.8626189</v>
      </c>
      <c r="Y89" s="26">
        <v>14.166913100000002</v>
      </c>
      <c r="Z89" s="124">
        <f>((Y89-X89)/X89)*100</f>
        <v>-79.42728097435166</v>
      </c>
      <c r="AA89" s="3">
        <v>325.25992840000004</v>
      </c>
      <c r="AB89" s="26">
        <v>213.2417725</v>
      </c>
      <c r="AC89" s="124">
        <f>((AB89-AA89)/AA89)*100</f>
        <v>-34.43958081496031</v>
      </c>
      <c r="AD89" s="125">
        <f>(AB89/AB$180)*100</f>
        <v>1.3368519845904003</v>
      </c>
    </row>
    <row r="90" spans="1:30" ht="12.75">
      <c r="A90" s="5"/>
      <c r="B90" s="8" t="s">
        <v>4</v>
      </c>
      <c r="C90" s="15">
        <v>31.147003649000002</v>
      </c>
      <c r="D90" s="15">
        <v>34.940477786</v>
      </c>
      <c r="E90" s="124">
        <f>((D90-C90)/C90)*100</f>
        <v>12.179258652771862</v>
      </c>
      <c r="F90" s="3">
        <v>144.870624031</v>
      </c>
      <c r="G90" s="3">
        <v>135.200142782</v>
      </c>
      <c r="H90" s="124">
        <f>((G90-F90)/F90)*100</f>
        <v>-6.675253395008967</v>
      </c>
      <c r="I90" s="125">
        <f>(G90/G$181)*100</f>
        <v>0.6526071382589028</v>
      </c>
      <c r="J90" s="9">
        <v>7313</v>
      </c>
      <c r="K90" s="9">
        <v>8246</v>
      </c>
      <c r="L90" s="124">
        <f>((K90-J90)/J90)*100</f>
        <v>12.758102010118966</v>
      </c>
      <c r="M90" s="9">
        <v>36914</v>
      </c>
      <c r="N90" s="9">
        <v>32690</v>
      </c>
      <c r="O90" s="124">
        <f>((N90-M90)/M90)*100</f>
        <v>-11.442813024868613</v>
      </c>
      <c r="P90" s="125">
        <f>(N90/N$181)*100</f>
        <v>0.36711560559138745</v>
      </c>
      <c r="Q90" s="9">
        <v>0</v>
      </c>
      <c r="R90" s="9">
        <v>0</v>
      </c>
      <c r="S90" s="126" t="s">
        <v>55</v>
      </c>
      <c r="T90" s="9">
        <v>0</v>
      </c>
      <c r="U90" s="9">
        <v>0</v>
      </c>
      <c r="V90" s="126" t="s">
        <v>55</v>
      </c>
      <c r="W90" s="126" t="s">
        <v>55</v>
      </c>
      <c r="X90" s="15">
        <v>544.1528059999999</v>
      </c>
      <c r="Y90" s="15">
        <v>727.6791138000001</v>
      </c>
      <c r="Z90" s="124">
        <f>((Y90-X90)/X90)*100</f>
        <v>33.72697995423002</v>
      </c>
      <c r="AA90" s="3">
        <v>2664.7409836999996</v>
      </c>
      <c r="AB90" s="3">
        <v>2526.2554502</v>
      </c>
      <c r="AC90" s="124">
        <f>((AB90-AA90)/AA90)*100</f>
        <v>-5.196960393040237</v>
      </c>
      <c r="AD90" s="125">
        <f>(AB90/AB$181)*100</f>
        <v>0.4577617819526955</v>
      </c>
    </row>
    <row r="91" spans="1:30" ht="12.75">
      <c r="A91" s="5"/>
      <c r="B91" s="8" t="s">
        <v>5</v>
      </c>
      <c r="C91" s="21">
        <v>5.870680919</v>
      </c>
      <c r="D91" s="26">
        <v>8.974385856</v>
      </c>
      <c r="E91" s="124">
        <f>((D91-C91)/C91)*100</f>
        <v>52.86788670382513</v>
      </c>
      <c r="F91" s="21">
        <v>30.557045929000004</v>
      </c>
      <c r="G91" s="26">
        <v>33.429730495</v>
      </c>
      <c r="H91" s="124">
        <f>((G91-F91)/F91)*100</f>
        <v>9.401054580585914</v>
      </c>
      <c r="I91" s="125">
        <f>(G91/G$182)*100</f>
        <v>0.07734609545840407</v>
      </c>
      <c r="J91" s="23">
        <v>1</v>
      </c>
      <c r="K91" s="27">
        <v>0</v>
      </c>
      <c r="L91" s="124">
        <f>((K91-J91)/J91)*100</f>
        <v>-100</v>
      </c>
      <c r="M91" s="23">
        <v>9</v>
      </c>
      <c r="N91" s="27">
        <v>0</v>
      </c>
      <c r="O91" s="124">
        <f>((N91-M91)/M91)*100</f>
        <v>-100</v>
      </c>
      <c r="P91" s="125">
        <f>(N91/N$182)*100</f>
        <v>0</v>
      </c>
      <c r="Q91" s="23">
        <v>1921</v>
      </c>
      <c r="R91" s="27">
        <v>1644</v>
      </c>
      <c r="S91" s="124">
        <f>((R91-Q91)/Q91)*100</f>
        <v>-14.41957313899011</v>
      </c>
      <c r="T91" s="23">
        <v>12898</v>
      </c>
      <c r="U91" s="27">
        <v>6515</v>
      </c>
      <c r="V91" s="124">
        <f>((U91-T91)/T91)*100</f>
        <v>-49.48829275856722</v>
      </c>
      <c r="W91" s="125">
        <f>(U91/U$182)*100</f>
        <v>0.01785417923173371</v>
      </c>
      <c r="X91" s="21">
        <v>329.2698458</v>
      </c>
      <c r="Y91" s="26">
        <v>406.09245259299996</v>
      </c>
      <c r="Z91" s="124">
        <f>((Y91-X91)/X91)*100</f>
        <v>23.331200160874246</v>
      </c>
      <c r="AA91" s="21">
        <v>1454.039223356</v>
      </c>
      <c r="AB91" s="26">
        <v>1569.7006247140005</v>
      </c>
      <c r="AC91" s="124">
        <f>((AB91-AA91)/AA91)*100</f>
        <v>7.954489775801762</v>
      </c>
      <c r="AD91" s="125">
        <f>(AB91/AB$182)*100</f>
        <v>0.41366908845707095</v>
      </c>
    </row>
    <row r="92" spans="1:30" ht="12.75">
      <c r="A92" s="5"/>
      <c r="B92" s="8" t="s">
        <v>6</v>
      </c>
      <c r="C92" s="15">
        <v>0</v>
      </c>
      <c r="D92" s="26">
        <v>0.1069193965</v>
      </c>
      <c r="E92" s="126" t="s">
        <v>55</v>
      </c>
      <c r="F92" s="3">
        <v>0.29632709985000005</v>
      </c>
      <c r="G92" s="26">
        <v>0.5798458505000027</v>
      </c>
      <c r="H92" s="124">
        <f>((G92-F92)/F92)*100</f>
        <v>95.67763150704712</v>
      </c>
      <c r="I92" s="125">
        <f>(G92/G$183)*100</f>
        <v>0.13393214739524537</v>
      </c>
      <c r="J92" s="9">
        <v>0</v>
      </c>
      <c r="K92" s="27">
        <v>0</v>
      </c>
      <c r="L92" s="126" t="s">
        <v>55</v>
      </c>
      <c r="M92" s="9">
        <v>0</v>
      </c>
      <c r="N92" s="27">
        <v>0</v>
      </c>
      <c r="O92" s="126" t="s">
        <v>55</v>
      </c>
      <c r="P92" s="125">
        <f>(N92/N$183)*100</f>
        <v>0</v>
      </c>
      <c r="Q92" s="9">
        <v>0</v>
      </c>
      <c r="R92" s="27">
        <v>14892</v>
      </c>
      <c r="S92" s="126" t="s">
        <v>55</v>
      </c>
      <c r="T92" s="9">
        <v>44750</v>
      </c>
      <c r="U92" s="27">
        <v>77706</v>
      </c>
      <c r="V92" s="124">
        <f>((U92-T92)/T92)*100</f>
        <v>73.64469273743018</v>
      </c>
      <c r="W92" s="125">
        <f>(U92/U$183)*100</f>
        <v>2.120265719451295</v>
      </c>
      <c r="X92" s="15">
        <v>0</v>
      </c>
      <c r="Y92" s="26">
        <v>36.5626</v>
      </c>
      <c r="Z92" s="126" t="s">
        <v>55</v>
      </c>
      <c r="AA92" s="3">
        <v>96.062325</v>
      </c>
      <c r="AB92" s="26">
        <v>198.3242</v>
      </c>
      <c r="AC92" s="124">
        <f>((AB92-AA92)/AA92)*100</f>
        <v>106.45367473668786</v>
      </c>
      <c r="AD92" s="125">
        <f>(AB92/AB$183)*100</f>
        <v>0.306765002114895</v>
      </c>
    </row>
    <row r="93" spans="1:30" ht="12.75">
      <c r="A93" s="5"/>
      <c r="B93" s="37" t="s">
        <v>25</v>
      </c>
      <c r="C93" s="15">
        <v>0</v>
      </c>
      <c r="D93" s="18">
        <v>0</v>
      </c>
      <c r="E93" s="126" t="s">
        <v>55</v>
      </c>
      <c r="F93" s="3">
        <v>0</v>
      </c>
      <c r="G93" s="3">
        <v>0</v>
      </c>
      <c r="H93" s="126" t="s">
        <v>55</v>
      </c>
      <c r="I93" s="125">
        <f>(G93/G$184)*100</f>
        <v>0</v>
      </c>
      <c r="J93" s="9">
        <v>0</v>
      </c>
      <c r="K93" s="9">
        <v>0</v>
      </c>
      <c r="L93" s="126" t="s">
        <v>55</v>
      </c>
      <c r="M93" s="9">
        <v>0</v>
      </c>
      <c r="N93" s="9">
        <v>0</v>
      </c>
      <c r="O93" s="126" t="s">
        <v>55</v>
      </c>
      <c r="P93" s="125">
        <f>(N93/N$184)*100</f>
        <v>0</v>
      </c>
      <c r="Q93" s="9">
        <v>0</v>
      </c>
      <c r="R93" s="9">
        <v>0</v>
      </c>
      <c r="S93" s="126" t="s">
        <v>55</v>
      </c>
      <c r="T93" s="9">
        <v>0</v>
      </c>
      <c r="U93" s="9">
        <v>0</v>
      </c>
      <c r="V93" s="126" t="s">
        <v>55</v>
      </c>
      <c r="W93" s="125">
        <f>(U93/U$184)*100</f>
        <v>0</v>
      </c>
      <c r="X93" s="15">
        <v>0</v>
      </c>
      <c r="Y93" s="18">
        <v>0</v>
      </c>
      <c r="Z93" s="126" t="s">
        <v>55</v>
      </c>
      <c r="AA93" s="3">
        <v>0</v>
      </c>
      <c r="AB93" s="3">
        <v>0</v>
      </c>
      <c r="AC93" s="126" t="s">
        <v>55</v>
      </c>
      <c r="AD93" s="125">
        <f>(AB93/AB$184)*100</f>
        <v>0</v>
      </c>
    </row>
    <row r="94" spans="1:30" ht="12.75">
      <c r="A94" s="5"/>
      <c r="B94" s="37"/>
      <c r="C94" s="15"/>
      <c r="D94" s="18"/>
      <c r="E94" s="124"/>
      <c r="F94" s="3"/>
      <c r="G94" s="3"/>
      <c r="H94" s="124"/>
      <c r="I94" s="125"/>
      <c r="J94" s="9"/>
      <c r="K94" s="9"/>
      <c r="L94" s="124"/>
      <c r="M94" s="9"/>
      <c r="N94" s="9"/>
      <c r="O94" s="124"/>
      <c r="P94" s="125"/>
      <c r="Q94" s="9"/>
      <c r="R94" s="9"/>
      <c r="S94" s="124"/>
      <c r="T94" s="9"/>
      <c r="U94" s="9"/>
      <c r="V94" s="124"/>
      <c r="W94" s="125"/>
      <c r="X94" s="15"/>
      <c r="Y94" s="18"/>
      <c r="Z94" s="124"/>
      <c r="AA94" s="3"/>
      <c r="AB94" s="3"/>
      <c r="AC94" s="124"/>
      <c r="AD94" s="125"/>
    </row>
    <row r="95" spans="1:30" s="36" customFormat="1" ht="15">
      <c r="A95" s="28">
        <v>14</v>
      </c>
      <c r="B95" s="6" t="s">
        <v>38</v>
      </c>
      <c r="C95" s="19">
        <f>C96+C97+C98+C99+C100</f>
        <v>72.6237813729</v>
      </c>
      <c r="D95" s="19">
        <f>D96+D97+D98+D99+D100</f>
        <v>111.66730321699998</v>
      </c>
      <c r="E95" s="122">
        <f>((D95-C95)/C95)*100</f>
        <v>53.76134525910173</v>
      </c>
      <c r="F95" s="19">
        <f>F96+F97+F98+F99+F100</f>
        <v>378.3726449080057</v>
      </c>
      <c r="G95" s="19">
        <f>G96+G97+G98+G99+G100</f>
        <v>601.981906204</v>
      </c>
      <c r="H95" s="122">
        <f aca="true" t="shared" si="58" ref="H95:H100">((G95-F95)/F95)*100</f>
        <v>59.09762883370194</v>
      </c>
      <c r="I95" s="123">
        <f>(G95/G$179)*100</f>
        <v>0.79639513601877</v>
      </c>
      <c r="J95" s="34">
        <f>J96+J97+J98+J99+J100</f>
        <v>11576</v>
      </c>
      <c r="K95" s="34">
        <f>K96+K97+K98+K99+K100</f>
        <v>17289</v>
      </c>
      <c r="L95" s="122">
        <f>((K95-J95)/J95)*100</f>
        <v>49.35210780926054</v>
      </c>
      <c r="M95" s="34">
        <f>M96+M97+M98+M99+M100</f>
        <v>51736</v>
      </c>
      <c r="N95" s="34">
        <f>N96+N97+N98+N99+N100</f>
        <v>60714</v>
      </c>
      <c r="O95" s="122">
        <f>((N95-M95)/M95)*100</f>
        <v>17.353486933663213</v>
      </c>
      <c r="P95" s="123">
        <f>(N95/N$179)*100</f>
        <v>0.6468630858674149</v>
      </c>
      <c r="Q95" s="34">
        <f>Q96+Q97+Q98+Q99+Q100</f>
        <v>69989</v>
      </c>
      <c r="R95" s="34">
        <f>R96+R97+R98+R99+R100</f>
        <v>199988</v>
      </c>
      <c r="S95" s="122">
        <f>((R95-Q95)/Q95)*100</f>
        <v>185.74204517852806</v>
      </c>
      <c r="T95" s="34">
        <f>T96+T97+T98+T99+T100</f>
        <v>318942</v>
      </c>
      <c r="U95" s="34">
        <f>U96+U97+U98+U99+U100</f>
        <v>2953127</v>
      </c>
      <c r="V95" s="122">
        <f aca="true" t="shared" si="59" ref="V95:V100">((U95-T95)/T95)*100</f>
        <v>825.9134889729166</v>
      </c>
      <c r="W95" s="123">
        <f>(U95/U$179)*100</f>
        <v>3.5240587754788755</v>
      </c>
      <c r="X95" s="19">
        <f>X96+X97+X98+X99+X100</f>
        <v>2792.8962702000013</v>
      </c>
      <c r="Y95" s="19">
        <f>Y96+Y97+Y98+Y99+Y100</f>
        <v>12974.77584166</v>
      </c>
      <c r="Z95" s="122">
        <f>((Y95-X95)/X95)*100</f>
        <v>364.5634705484736</v>
      </c>
      <c r="AA95" s="19">
        <f>AA96+AA97+AA98+AA99+AA100</f>
        <v>44270.2351869</v>
      </c>
      <c r="AB95" s="19">
        <f>AB96+AB97+AB98+AB99+AB100</f>
        <v>106633.61270900001</v>
      </c>
      <c r="AC95" s="122">
        <f>((AB95-AA95)/AA95)*100</f>
        <v>140.86976782213696</v>
      </c>
      <c r="AD95" s="123">
        <f>(AB95/AB$179)*100</f>
        <v>6.391488365552324</v>
      </c>
    </row>
    <row r="96" spans="1:30" ht="12.75">
      <c r="A96" s="5"/>
      <c r="B96" s="8" t="s">
        <v>3</v>
      </c>
      <c r="C96" s="15">
        <v>1.3481187299999993</v>
      </c>
      <c r="D96" s="21">
        <v>1.5928692</v>
      </c>
      <c r="E96" s="124">
        <f>((D96-C96)/C96)*100</f>
        <v>18.154963991932732</v>
      </c>
      <c r="F96" s="3">
        <v>7.9245224</v>
      </c>
      <c r="G96" s="21">
        <v>9.3557883</v>
      </c>
      <c r="H96" s="124">
        <f t="shared" si="58"/>
        <v>18.06122599893213</v>
      </c>
      <c r="I96" s="125">
        <f>(G96/G$180)*100</f>
        <v>0.10061669040298234</v>
      </c>
      <c r="J96" s="9">
        <v>203</v>
      </c>
      <c r="K96" s="23">
        <v>3666</v>
      </c>
      <c r="L96" s="124">
        <f>((K96-J96)/J96)*100</f>
        <v>1705.9113300492613</v>
      </c>
      <c r="M96" s="9">
        <v>1193</v>
      </c>
      <c r="N96" s="23">
        <v>9081</v>
      </c>
      <c r="O96" s="124">
        <f>((N96-M96)/M96)*100</f>
        <v>661.1902766135792</v>
      </c>
      <c r="P96" s="125">
        <f>(N96/N$180)*100</f>
        <v>1.9365033330632195</v>
      </c>
      <c r="Q96" s="9">
        <v>0</v>
      </c>
      <c r="R96" s="23">
        <v>0</v>
      </c>
      <c r="S96" s="126" t="s">
        <v>55</v>
      </c>
      <c r="T96" s="9">
        <v>0</v>
      </c>
      <c r="U96" s="23">
        <v>0</v>
      </c>
      <c r="V96" s="126" t="s">
        <v>55</v>
      </c>
      <c r="W96" s="126" t="s">
        <v>55</v>
      </c>
      <c r="X96" s="15">
        <v>2.6449752</v>
      </c>
      <c r="Y96" s="21">
        <v>1.85719983</v>
      </c>
      <c r="Z96" s="124">
        <f>((Y96-X96)/X96)*100</f>
        <v>-29.78384712264977</v>
      </c>
      <c r="AA96" s="3">
        <v>14.2244499</v>
      </c>
      <c r="AB96" s="21">
        <v>14.928840500000002</v>
      </c>
      <c r="AC96" s="124">
        <f>((AB96-AA96)/AA96)*100</f>
        <v>4.951970761273529</v>
      </c>
      <c r="AD96" s="125">
        <f>(AB96/AB$180)*100</f>
        <v>0.09359165334296096</v>
      </c>
    </row>
    <row r="97" spans="1:30" ht="12.75">
      <c r="A97" s="5"/>
      <c r="B97" s="8" t="s">
        <v>4</v>
      </c>
      <c r="C97" s="26">
        <v>44.195405400000006</v>
      </c>
      <c r="D97" s="21">
        <v>52.39447679999999</v>
      </c>
      <c r="E97" s="124">
        <f>((D97-C97)/C97)*100</f>
        <v>18.551863764553193</v>
      </c>
      <c r="F97" s="26">
        <v>188.0450384</v>
      </c>
      <c r="G97" s="21">
        <v>196.51467369999997</v>
      </c>
      <c r="H97" s="124">
        <f t="shared" si="58"/>
        <v>4.5040461434477095</v>
      </c>
      <c r="I97" s="125">
        <f>(G97/G$181)*100</f>
        <v>0.9485705872073483</v>
      </c>
      <c r="J97" s="27">
        <v>11370</v>
      </c>
      <c r="K97" s="23">
        <v>13608</v>
      </c>
      <c r="L97" s="124">
        <f>((K97-J97)/J97)*100</f>
        <v>19.683377308707122</v>
      </c>
      <c r="M97" s="27">
        <v>50498</v>
      </c>
      <c r="N97" s="23">
        <v>51575</v>
      </c>
      <c r="O97" s="124">
        <f>((N97-M97)/M97)*100</f>
        <v>2.132757732979524</v>
      </c>
      <c r="P97" s="125">
        <f>(N97/N$181)*100</f>
        <v>0.5791981449487857</v>
      </c>
      <c r="Q97" s="27">
        <v>0</v>
      </c>
      <c r="R97" s="23">
        <v>0</v>
      </c>
      <c r="S97" s="126" t="s">
        <v>55</v>
      </c>
      <c r="T97" s="27">
        <v>0</v>
      </c>
      <c r="U97" s="23">
        <v>0</v>
      </c>
      <c r="V97" s="126" t="s">
        <v>55</v>
      </c>
      <c r="W97" s="126" t="s">
        <v>55</v>
      </c>
      <c r="X97" s="26">
        <v>521.5329708000002</v>
      </c>
      <c r="Y97" s="21">
        <v>413.33253322999997</v>
      </c>
      <c r="Z97" s="124">
        <f>((Y97-X97)/X97)*100</f>
        <v>-20.746615003846685</v>
      </c>
      <c r="AA97" s="26">
        <v>2311.626909</v>
      </c>
      <c r="AB97" s="21">
        <v>2261.9043499000004</v>
      </c>
      <c r="AC97" s="124">
        <f>((AB97-AA97)/AA97)*100</f>
        <v>-2.1509768253004737</v>
      </c>
      <c r="AD97" s="125">
        <f>(AB97/AB$181)*100</f>
        <v>0.4098609132084427</v>
      </c>
    </row>
    <row r="98" spans="1:30" ht="12.75">
      <c r="A98" s="5"/>
      <c r="B98" s="8" t="s">
        <v>5</v>
      </c>
      <c r="C98" s="15">
        <v>27.080257242900004</v>
      </c>
      <c r="D98" s="26">
        <v>57.63467613399998</v>
      </c>
      <c r="E98" s="124">
        <f>((D98-C98)/C98)*100</f>
        <v>112.82913089428219</v>
      </c>
      <c r="F98" s="3">
        <v>181.7915601080057</v>
      </c>
      <c r="G98" s="26">
        <v>396.052434724</v>
      </c>
      <c r="H98" s="124">
        <f t="shared" si="58"/>
        <v>117.86073813806206</v>
      </c>
      <c r="I98" s="125">
        <f>(G98/G$182)*100</f>
        <v>0.9163432958957765</v>
      </c>
      <c r="J98" s="9">
        <v>3</v>
      </c>
      <c r="K98" s="27">
        <v>13</v>
      </c>
      <c r="L98" s="124">
        <f>((K98-J98)/J98)*100</f>
        <v>333.33333333333337</v>
      </c>
      <c r="M98" s="9">
        <v>45</v>
      </c>
      <c r="N98" s="27">
        <v>56</v>
      </c>
      <c r="O98" s="124">
        <f>((N98-M98)/M98)*100</f>
        <v>24.444444444444443</v>
      </c>
      <c r="P98" s="125">
        <f>(N98/N$182)*100</f>
        <v>9.225700164744646</v>
      </c>
      <c r="Q98" s="9">
        <v>69989</v>
      </c>
      <c r="R98" s="27">
        <v>199870</v>
      </c>
      <c r="S98" s="124">
        <f>((R98-Q98)/Q98)*100</f>
        <v>185.5734472559974</v>
      </c>
      <c r="T98" s="9">
        <v>297782</v>
      </c>
      <c r="U98" s="27">
        <v>2952655</v>
      </c>
      <c r="V98" s="124">
        <f t="shared" si="59"/>
        <v>891.5491869891398</v>
      </c>
      <c r="W98" s="125">
        <f>(U98/U$182)*100</f>
        <v>8.09167023476204</v>
      </c>
      <c r="X98" s="15">
        <v>2268.718324200001</v>
      </c>
      <c r="Y98" s="26">
        <v>12541.02281</v>
      </c>
      <c r="Z98" s="124">
        <f>((Y98-X98)/X98)*100</f>
        <v>452.78007305830863</v>
      </c>
      <c r="AA98" s="3">
        <v>41521.183828</v>
      </c>
      <c r="AB98" s="26">
        <v>104312.15482000001</v>
      </c>
      <c r="AC98" s="124">
        <f>((AB98-AA98)/AA98)*100</f>
        <v>151.2263505108846</v>
      </c>
      <c r="AD98" s="125">
        <f>(AB98/AB$182)*100</f>
        <v>27.489773094308557</v>
      </c>
    </row>
    <row r="99" spans="1:30" ht="12.75">
      <c r="A99" s="5"/>
      <c r="B99" s="8" t="s">
        <v>6</v>
      </c>
      <c r="C99" s="15">
        <v>0</v>
      </c>
      <c r="D99" s="15">
        <v>0.04528108299999999</v>
      </c>
      <c r="E99" s="126" t="s">
        <v>55</v>
      </c>
      <c r="F99" s="3">
        <v>0</v>
      </c>
      <c r="G99" s="3">
        <v>0.059009479999999996</v>
      </c>
      <c r="H99" s="126" t="s">
        <v>55</v>
      </c>
      <c r="I99" s="125">
        <f>(G99/G$183)*100</f>
        <v>0.013629943831212682</v>
      </c>
      <c r="J99" s="9">
        <v>0</v>
      </c>
      <c r="K99" s="9">
        <v>2</v>
      </c>
      <c r="L99" s="126" t="s">
        <v>55</v>
      </c>
      <c r="M99" s="9">
        <v>0</v>
      </c>
      <c r="N99" s="9">
        <v>2</v>
      </c>
      <c r="O99" s="126" t="s">
        <v>55</v>
      </c>
      <c r="P99" s="125">
        <f>(N99/N$183)*100</f>
        <v>0.15760441292356187</v>
      </c>
      <c r="Q99" s="9">
        <v>0</v>
      </c>
      <c r="R99" s="9">
        <v>118</v>
      </c>
      <c r="S99" s="126" t="s">
        <v>55</v>
      </c>
      <c r="T99" s="9">
        <v>0</v>
      </c>
      <c r="U99" s="9">
        <v>472</v>
      </c>
      <c r="V99" s="126" t="s">
        <v>55</v>
      </c>
      <c r="W99" s="125">
        <f>(U99/U$183)*100</f>
        <v>0.012878869322587846</v>
      </c>
      <c r="X99" s="15">
        <v>0</v>
      </c>
      <c r="Y99" s="15">
        <v>18.5632986</v>
      </c>
      <c r="Z99" s="126" t="s">
        <v>55</v>
      </c>
      <c r="AA99" s="3">
        <v>0</v>
      </c>
      <c r="AB99" s="3">
        <v>44.6246986</v>
      </c>
      <c r="AC99" s="126" t="s">
        <v>55</v>
      </c>
      <c r="AD99" s="125">
        <f>(AB99/AB$183)*100</f>
        <v>0.06902483791895066</v>
      </c>
    </row>
    <row r="100" spans="1:30" ht="12.75">
      <c r="A100" s="5"/>
      <c r="B100" s="37" t="s">
        <v>25</v>
      </c>
      <c r="C100" s="21">
        <v>0</v>
      </c>
      <c r="D100" s="15">
        <v>0</v>
      </c>
      <c r="E100" s="126" t="s">
        <v>55</v>
      </c>
      <c r="F100" s="21">
        <v>0.611524</v>
      </c>
      <c r="G100" s="3">
        <v>0</v>
      </c>
      <c r="H100" s="124">
        <f t="shared" si="58"/>
        <v>-100</v>
      </c>
      <c r="I100" s="125">
        <f>(G100/G$184)*100</f>
        <v>0</v>
      </c>
      <c r="J100" s="23">
        <v>0</v>
      </c>
      <c r="K100" s="9">
        <v>0</v>
      </c>
      <c r="L100" s="126" t="s">
        <v>55</v>
      </c>
      <c r="M100" s="23">
        <v>0</v>
      </c>
      <c r="N100" s="9">
        <v>0</v>
      </c>
      <c r="O100" s="126" t="s">
        <v>55</v>
      </c>
      <c r="P100" s="125">
        <f>(N100/N$184)*100</f>
        <v>0</v>
      </c>
      <c r="Q100" s="23">
        <v>0</v>
      </c>
      <c r="R100" s="9">
        <v>0</v>
      </c>
      <c r="S100" s="126" t="s">
        <v>55</v>
      </c>
      <c r="T100" s="23">
        <v>21160</v>
      </c>
      <c r="U100" s="9">
        <v>0</v>
      </c>
      <c r="V100" s="124">
        <f t="shared" si="59"/>
        <v>-100</v>
      </c>
      <c r="W100" s="125">
        <f>(U100/U$184)*100</f>
        <v>0</v>
      </c>
      <c r="X100" s="21">
        <v>0</v>
      </c>
      <c r="Y100" s="15">
        <v>0</v>
      </c>
      <c r="Z100" s="126" t="s">
        <v>55</v>
      </c>
      <c r="AA100" s="21">
        <v>423.2</v>
      </c>
      <c r="AB100" s="3">
        <v>0</v>
      </c>
      <c r="AC100" s="124">
        <f>((AB100-AA100)/AA100)*100</f>
        <v>-100</v>
      </c>
      <c r="AD100" s="125">
        <f>(AB100/AB$184)*100</f>
        <v>0</v>
      </c>
    </row>
    <row r="101" spans="1:30" ht="12.75">
      <c r="A101" s="5"/>
      <c r="B101" s="37"/>
      <c r="C101" s="21"/>
      <c r="D101" s="15"/>
      <c r="E101" s="124"/>
      <c r="F101" s="21"/>
      <c r="G101" s="3"/>
      <c r="H101" s="124"/>
      <c r="I101" s="125"/>
      <c r="J101" s="23"/>
      <c r="K101" s="9"/>
      <c r="L101" s="124"/>
      <c r="M101" s="23"/>
      <c r="N101" s="9"/>
      <c r="O101" s="124"/>
      <c r="P101" s="125"/>
      <c r="Q101" s="23"/>
      <c r="R101" s="9"/>
      <c r="S101" s="124"/>
      <c r="T101" s="23"/>
      <c r="U101" s="9"/>
      <c r="V101" s="124"/>
      <c r="W101" s="125"/>
      <c r="X101" s="21"/>
      <c r="Y101" s="15"/>
      <c r="Z101" s="124"/>
      <c r="AA101" s="21"/>
      <c r="AB101" s="3"/>
      <c r="AC101" s="124"/>
      <c r="AD101" s="125"/>
    </row>
    <row r="102" spans="1:30" s="36" customFormat="1" ht="15">
      <c r="A102" s="28">
        <v>15</v>
      </c>
      <c r="B102" s="6" t="s">
        <v>39</v>
      </c>
      <c r="C102" s="19">
        <f>C103+C104+C105+C106+C107</f>
        <v>199.2539217120016</v>
      </c>
      <c r="D102" s="19">
        <f>D103+D104+D105+D106+D107</f>
        <v>208.69580754700178</v>
      </c>
      <c r="E102" s="122">
        <f aca="true" t="shared" si="60" ref="E102:E107">((D102-C102)/C102)*100</f>
        <v>4.738619824330139</v>
      </c>
      <c r="F102" s="19">
        <f>F103+F104+F105+F106+F107</f>
        <v>907.3386567880036</v>
      </c>
      <c r="G102" s="19">
        <f>G103+G104+G105+G106+G107</f>
        <v>1159.4885731770203</v>
      </c>
      <c r="H102" s="122">
        <f aca="true" t="shared" si="61" ref="H102:H107">((G102-F102)/F102)*100</f>
        <v>27.790055510434463</v>
      </c>
      <c r="I102" s="123">
        <f>(G102/G$179)*100</f>
        <v>1.5339515198561406</v>
      </c>
      <c r="J102" s="34">
        <f>J103+J104+J105+J106+J107</f>
        <v>23505</v>
      </c>
      <c r="K102" s="34">
        <f>K103+K104+K105+K106+K107</f>
        <v>24873</v>
      </c>
      <c r="L102" s="122">
        <f aca="true" t="shared" si="62" ref="L102:L107">((K102-J102)/J102)*100</f>
        <v>5.8200382897255905</v>
      </c>
      <c r="M102" s="34">
        <f>M103+M104+M105+M106+M107</f>
        <v>91001</v>
      </c>
      <c r="N102" s="34">
        <f>N103+N104+N105+N106+N107</f>
        <v>90065</v>
      </c>
      <c r="O102" s="122">
        <f aca="true" t="shared" si="63" ref="O102:O107">((N102-M102)/M102)*100</f>
        <v>-1.0285601257129042</v>
      </c>
      <c r="P102" s="123">
        <f>(N102/N$179)*100</f>
        <v>0.9595764375374497</v>
      </c>
      <c r="Q102" s="34">
        <f>Q103+Q104+Q105+Q106+Q107</f>
        <v>610047</v>
      </c>
      <c r="R102" s="34">
        <f>R103+R104+R105+R106+R107</f>
        <v>892572</v>
      </c>
      <c r="S102" s="122">
        <f aca="true" t="shared" si="64" ref="S102:S107">((R102-Q102)/Q102)*100</f>
        <v>46.312005468431124</v>
      </c>
      <c r="T102" s="34">
        <f>T103+T104+T105+T106+T107</f>
        <v>2913077</v>
      </c>
      <c r="U102" s="34">
        <f>U103+U104+U105+U106+U107</f>
        <v>4851222</v>
      </c>
      <c r="V102" s="122">
        <f aca="true" t="shared" si="65" ref="V102:V107">((U102-T102)/T102)*100</f>
        <v>66.5325701998265</v>
      </c>
      <c r="W102" s="123">
        <f>(U102/U$179)*100</f>
        <v>5.789114880902915</v>
      </c>
      <c r="X102" s="19">
        <f>X103+X104+X105+X106+X107</f>
        <v>12139.123873003999</v>
      </c>
      <c r="Y102" s="19">
        <f>Y103+Y104+Y105+Y106+Y107</f>
        <v>11787.370564673998</v>
      </c>
      <c r="Z102" s="122">
        <f>((Y102-X102)/X102)*100</f>
        <v>-2.8976828312318235</v>
      </c>
      <c r="AA102" s="19">
        <f>AA103+AA104+AA105+AA106+AA107</f>
        <v>49501.13464367801</v>
      </c>
      <c r="AB102" s="19">
        <f>AB103+AB104+AB105+AB106+AB107</f>
        <v>72930.95704627398</v>
      </c>
      <c r="AC102" s="122">
        <f>((AB102-AA102)/AA102)*100</f>
        <v>47.331889604652304</v>
      </c>
      <c r="AD102" s="123">
        <f>(AB102/AB$179)*100</f>
        <v>4.371392393146536</v>
      </c>
    </row>
    <row r="103" spans="1:30" ht="12.75">
      <c r="A103" s="5"/>
      <c r="B103" s="8" t="s">
        <v>3</v>
      </c>
      <c r="C103" s="15">
        <v>17.2896733</v>
      </c>
      <c r="D103" s="15">
        <v>15.7194758</v>
      </c>
      <c r="E103" s="124">
        <f t="shared" si="60"/>
        <v>-9.081707171413129</v>
      </c>
      <c r="F103" s="3">
        <v>95.72854290000001</v>
      </c>
      <c r="G103" s="3">
        <v>114.31420639999999</v>
      </c>
      <c r="H103" s="124">
        <f t="shared" si="61"/>
        <v>19.414965418845814</v>
      </c>
      <c r="I103" s="125">
        <f>(G103/G$180)*100</f>
        <v>1.2293904848201216</v>
      </c>
      <c r="J103" s="9">
        <v>3267</v>
      </c>
      <c r="K103" s="9">
        <v>4853</v>
      </c>
      <c r="L103" s="124">
        <f t="shared" si="62"/>
        <v>48.54606672788491</v>
      </c>
      <c r="M103" s="9">
        <v>13472</v>
      </c>
      <c r="N103" s="9">
        <v>13863</v>
      </c>
      <c r="O103" s="124">
        <f t="shared" si="63"/>
        <v>2.902315914489311</v>
      </c>
      <c r="P103" s="125">
        <f>(N103/N$180)*100</f>
        <v>2.9562543449240626</v>
      </c>
      <c r="Q103" s="9">
        <v>0</v>
      </c>
      <c r="R103" s="9">
        <v>0</v>
      </c>
      <c r="S103" s="126" t="s">
        <v>55</v>
      </c>
      <c r="T103" s="9">
        <v>0</v>
      </c>
      <c r="U103" s="9">
        <v>0</v>
      </c>
      <c r="V103" s="126" t="s">
        <v>55</v>
      </c>
      <c r="W103" s="126" t="s">
        <v>55</v>
      </c>
      <c r="X103" s="15">
        <v>145.595992</v>
      </c>
      <c r="Y103" s="15">
        <v>156.541696</v>
      </c>
      <c r="Z103" s="124">
        <f>((Y103-X103)/X103)*100</f>
        <v>7.517860793860319</v>
      </c>
      <c r="AA103" s="3">
        <v>850.7294076</v>
      </c>
      <c r="AB103" s="3">
        <v>1107.5182803999999</v>
      </c>
      <c r="AC103" s="124">
        <f>((AB103-AA103)/AA103)*100</f>
        <v>30.1845534556551</v>
      </c>
      <c r="AD103" s="125">
        <f>(AB103/AB$180)*100</f>
        <v>6.943236279481252</v>
      </c>
    </row>
    <row r="104" spans="1:30" ht="12.75">
      <c r="A104" s="5"/>
      <c r="B104" s="8" t="s">
        <v>4</v>
      </c>
      <c r="C104" s="15">
        <v>98.78700519999953</v>
      </c>
      <c r="D104" s="26">
        <v>95.71757420000164</v>
      </c>
      <c r="E104" s="124">
        <f t="shared" si="60"/>
        <v>-3.1071202065328993</v>
      </c>
      <c r="F104" s="3">
        <v>369.30505590000183</v>
      </c>
      <c r="G104" s="26">
        <v>390.1763545900065</v>
      </c>
      <c r="H104" s="124">
        <f t="shared" si="61"/>
        <v>5.6515063513390045</v>
      </c>
      <c r="I104" s="125">
        <f>(G104/G$181)*100</f>
        <v>1.8833698614937837</v>
      </c>
      <c r="J104" s="9">
        <v>20218</v>
      </c>
      <c r="K104" s="27">
        <v>19977</v>
      </c>
      <c r="L104" s="124">
        <f t="shared" si="62"/>
        <v>-1.1920071223662083</v>
      </c>
      <c r="M104" s="9">
        <v>77397</v>
      </c>
      <c r="N104" s="27">
        <v>75871</v>
      </c>
      <c r="O104" s="124">
        <f t="shared" si="63"/>
        <v>-1.9716526480354535</v>
      </c>
      <c r="P104" s="125">
        <f>(N104/N$181)*100</f>
        <v>0.8520473573516106</v>
      </c>
      <c r="Q104" s="9">
        <v>0</v>
      </c>
      <c r="R104" s="27">
        <v>0</v>
      </c>
      <c r="S104" s="126" t="s">
        <v>55</v>
      </c>
      <c r="T104" s="9">
        <v>0</v>
      </c>
      <c r="U104" s="27">
        <v>0</v>
      </c>
      <c r="V104" s="126" t="s">
        <v>55</v>
      </c>
      <c r="W104" s="126" t="s">
        <v>55</v>
      </c>
      <c r="X104" s="15">
        <v>2035.0215856000002</v>
      </c>
      <c r="Y104" s="26">
        <v>3018.1134958</v>
      </c>
      <c r="Z104" s="124">
        <f>((Y104-X104)/X104)*100</f>
        <v>48.30867235789774</v>
      </c>
      <c r="AA104" s="3">
        <v>8367.5027543</v>
      </c>
      <c r="AB104" s="26">
        <v>13772.881631400001</v>
      </c>
      <c r="AC104" s="124">
        <f>((AB104-AA104)/AA104)*100</f>
        <v>64.59966654115789</v>
      </c>
      <c r="AD104" s="125">
        <f>(AB104/AB$181)*100</f>
        <v>2.4956695641029016</v>
      </c>
    </row>
    <row r="105" spans="1:30" ht="12.75">
      <c r="A105" s="5"/>
      <c r="B105" s="8" t="s">
        <v>5</v>
      </c>
      <c r="C105" s="15">
        <v>48.50158573200208</v>
      </c>
      <c r="D105" s="20">
        <v>72.02113787500008</v>
      </c>
      <c r="E105" s="124">
        <f t="shared" si="60"/>
        <v>48.49233646288692</v>
      </c>
      <c r="F105" s="3">
        <v>225.28160194000182</v>
      </c>
      <c r="G105" s="10">
        <v>366.30342130901323</v>
      </c>
      <c r="H105" s="124">
        <f t="shared" si="61"/>
        <v>62.59801872616703</v>
      </c>
      <c r="I105" s="125">
        <f>(G105/G$182)*100</f>
        <v>0.8475132455986896</v>
      </c>
      <c r="J105" s="9">
        <v>8</v>
      </c>
      <c r="K105" s="11">
        <v>11</v>
      </c>
      <c r="L105" s="124">
        <f t="shared" si="62"/>
        <v>37.5</v>
      </c>
      <c r="M105" s="9">
        <v>38</v>
      </c>
      <c r="N105" s="11">
        <v>48</v>
      </c>
      <c r="O105" s="124">
        <f t="shared" si="63"/>
        <v>26.31578947368421</v>
      </c>
      <c r="P105" s="125">
        <f>(N105/N$182)*100</f>
        <v>7.907742998352553</v>
      </c>
      <c r="Q105" s="9">
        <v>449139</v>
      </c>
      <c r="R105" s="11">
        <v>731089</v>
      </c>
      <c r="S105" s="124">
        <f t="shared" si="64"/>
        <v>62.77566633046785</v>
      </c>
      <c r="T105" s="9">
        <v>2257687</v>
      </c>
      <c r="U105" s="11">
        <v>3767435</v>
      </c>
      <c r="V105" s="124">
        <f t="shared" si="65"/>
        <v>66.87144852231509</v>
      </c>
      <c r="W105" s="125">
        <f>(U105/U$182)*100</f>
        <v>10.324552530146844</v>
      </c>
      <c r="X105" s="15">
        <v>4344.041370999998</v>
      </c>
      <c r="Y105" s="20">
        <v>6392.433815399999</v>
      </c>
      <c r="Z105" s="124">
        <f>((Y105-X105)/X105)*100</f>
        <v>47.154073118978154</v>
      </c>
      <c r="AA105" s="3">
        <v>20170.618411800002</v>
      </c>
      <c r="AB105" s="10">
        <v>31630.72834069997</v>
      </c>
      <c r="AC105" s="124">
        <f>((AB105-AA105)/AA105)*100</f>
        <v>56.81585807104306</v>
      </c>
      <c r="AD105" s="125">
        <f>(AB105/AB$182)*100</f>
        <v>8.33576438329737</v>
      </c>
    </row>
    <row r="106" spans="1:30" s="43" customFormat="1" ht="12.75">
      <c r="A106" s="5"/>
      <c r="B106" s="8" t="s">
        <v>6</v>
      </c>
      <c r="C106" s="26">
        <v>2.054324290999999</v>
      </c>
      <c r="D106" s="20">
        <v>1.749246270000057</v>
      </c>
      <c r="E106" s="124">
        <f t="shared" si="60"/>
        <v>-14.850528825292564</v>
      </c>
      <c r="F106" s="26">
        <v>6.830002284</v>
      </c>
      <c r="G106" s="10">
        <v>10.726640550000614</v>
      </c>
      <c r="H106" s="124">
        <f t="shared" si="61"/>
        <v>57.05178569455093</v>
      </c>
      <c r="I106" s="125">
        <f>(G106/G$183)*100</f>
        <v>2.47762746247072</v>
      </c>
      <c r="J106" s="27">
        <v>5</v>
      </c>
      <c r="K106" s="11">
        <v>7</v>
      </c>
      <c r="L106" s="124">
        <f t="shared" si="62"/>
        <v>40</v>
      </c>
      <c r="M106" s="27">
        <v>13</v>
      </c>
      <c r="N106" s="11">
        <v>22</v>
      </c>
      <c r="O106" s="124">
        <f t="shared" si="63"/>
        <v>69.23076923076923</v>
      </c>
      <c r="P106" s="125">
        <f>(N106/N$183)*100</f>
        <v>1.7336485421591805</v>
      </c>
      <c r="Q106" s="27">
        <v>114381</v>
      </c>
      <c r="R106" s="11">
        <v>104426</v>
      </c>
      <c r="S106" s="124">
        <f t="shared" si="64"/>
        <v>-8.703368566457716</v>
      </c>
      <c r="T106" s="27">
        <v>233578</v>
      </c>
      <c r="U106" s="11">
        <v>567939</v>
      </c>
      <c r="V106" s="124">
        <f t="shared" si="65"/>
        <v>143.14747108032435</v>
      </c>
      <c r="W106" s="125">
        <f>(U106/U$183)*100</f>
        <v>15.496635941104275</v>
      </c>
      <c r="X106" s="26">
        <v>491.3174785</v>
      </c>
      <c r="Y106" s="20">
        <v>379.5942899999999</v>
      </c>
      <c r="Z106" s="124">
        <f>((Y106-X106)/X106)*100</f>
        <v>-22.739510273701796</v>
      </c>
      <c r="AA106" s="26">
        <v>1865.1435157</v>
      </c>
      <c r="AB106" s="10">
        <v>2747.2567164</v>
      </c>
      <c r="AC106" s="124">
        <f>((AB106-AA106)/AA106)*100</f>
        <v>47.29465551978918</v>
      </c>
      <c r="AD106" s="125">
        <f>(AB106/AB$183)*100</f>
        <v>4.249416926510258</v>
      </c>
    </row>
    <row r="107" spans="1:30" s="43" customFormat="1" ht="12.75">
      <c r="A107" s="5"/>
      <c r="B107" s="37" t="s">
        <v>25</v>
      </c>
      <c r="C107" s="16">
        <v>32.621333189</v>
      </c>
      <c r="D107" s="26">
        <v>23.488373402000008</v>
      </c>
      <c r="E107" s="124">
        <f t="shared" si="60"/>
        <v>-27.99689311925378</v>
      </c>
      <c r="F107" s="10">
        <v>210.193453764</v>
      </c>
      <c r="G107" s="26">
        <v>277.9679503279999</v>
      </c>
      <c r="H107" s="124">
        <f t="shared" si="61"/>
        <v>32.24386647173867</v>
      </c>
      <c r="I107" s="125">
        <f>(G107/G$184)*100</f>
        <v>14.484544744232053</v>
      </c>
      <c r="J107" s="11">
        <v>7</v>
      </c>
      <c r="K107" s="27">
        <v>25</v>
      </c>
      <c r="L107" s="124">
        <f t="shared" si="62"/>
        <v>257.14285714285717</v>
      </c>
      <c r="M107" s="11">
        <v>81</v>
      </c>
      <c r="N107" s="27">
        <v>261</v>
      </c>
      <c r="O107" s="124">
        <f t="shared" si="63"/>
        <v>222.22222222222223</v>
      </c>
      <c r="P107" s="125">
        <f>(N107/N$184)*100</f>
        <v>2.4748719893798596</v>
      </c>
      <c r="Q107" s="11">
        <v>46527</v>
      </c>
      <c r="R107" s="27">
        <v>57057</v>
      </c>
      <c r="S107" s="124">
        <f t="shared" si="64"/>
        <v>22.632020117351214</v>
      </c>
      <c r="T107" s="11">
        <v>421812</v>
      </c>
      <c r="U107" s="27">
        <v>515848</v>
      </c>
      <c r="V107" s="124">
        <f t="shared" si="65"/>
        <v>22.29334395417864</v>
      </c>
      <c r="W107" s="125">
        <f>(U107/U$184)*100</f>
        <v>1.1819433639230672</v>
      </c>
      <c r="X107" s="16">
        <v>5123.147445904</v>
      </c>
      <c r="Y107" s="26">
        <v>1840.6872674739998</v>
      </c>
      <c r="Z107" s="124">
        <f>((Y107-X107)/X107)*100</f>
        <v>-64.07116353940496</v>
      </c>
      <c r="AA107" s="10">
        <v>18247.140554278005</v>
      </c>
      <c r="AB107" s="26">
        <v>23672.572077374007</v>
      </c>
      <c r="AC107" s="124">
        <f>((AB107-AA107)/AA107)*100</f>
        <v>29.73305053993252</v>
      </c>
      <c r="AD107" s="125">
        <f>(AB107/AB$184)*100</f>
        <v>3.606212978738643</v>
      </c>
    </row>
    <row r="108" spans="1:30" s="43" customFormat="1" ht="12.75">
      <c r="A108" s="5"/>
      <c r="B108" s="37"/>
      <c r="C108" s="16"/>
      <c r="D108" s="26"/>
      <c r="E108" s="124"/>
      <c r="F108" s="10"/>
      <c r="G108" s="26"/>
      <c r="H108" s="124"/>
      <c r="I108" s="125"/>
      <c r="J108" s="11"/>
      <c r="K108" s="27"/>
      <c r="L108" s="124"/>
      <c r="M108" s="11"/>
      <c r="N108" s="27"/>
      <c r="O108" s="124"/>
      <c r="P108" s="125"/>
      <c r="Q108" s="11"/>
      <c r="R108" s="27"/>
      <c r="S108" s="124"/>
      <c r="T108" s="11"/>
      <c r="U108" s="27"/>
      <c r="V108" s="124"/>
      <c r="W108" s="125"/>
      <c r="X108" s="16"/>
      <c r="Y108" s="26"/>
      <c r="Z108" s="124"/>
      <c r="AA108" s="10"/>
      <c r="AB108" s="26"/>
      <c r="AC108" s="124"/>
      <c r="AD108" s="125"/>
    </row>
    <row r="109" spans="1:30" s="44" customFormat="1" ht="15">
      <c r="A109" s="28">
        <v>16</v>
      </c>
      <c r="B109" s="6" t="s">
        <v>19</v>
      </c>
      <c r="C109" s="19">
        <f>C110+C111+C112+C113+C114</f>
        <v>295.9113617309999</v>
      </c>
      <c r="D109" s="19">
        <f>D110+D111+D112+D113+D114</f>
        <v>356.64341474600013</v>
      </c>
      <c r="E109" s="122">
        <f aca="true" t="shared" si="66" ref="E109:E114">((D109-C109)/C109)*100</f>
        <v>20.523731383524606</v>
      </c>
      <c r="F109" s="19">
        <f>F110+F111+F112+F113+F114</f>
        <v>1201.205544839</v>
      </c>
      <c r="G109" s="19">
        <f>G110+G111+G112+G113+G114</f>
        <v>1443.590185455</v>
      </c>
      <c r="H109" s="122">
        <f aca="true" t="shared" si="67" ref="H109:H114">((G109-F109)/F109)*100</f>
        <v>20.178448364429368</v>
      </c>
      <c r="I109" s="123">
        <f>(G109/G$179)*100</f>
        <v>1.9098052453941958</v>
      </c>
      <c r="J109" s="34">
        <f>J110+J111+J112+J113+J114</f>
        <v>39517</v>
      </c>
      <c r="K109" s="34">
        <f>K110+K111+K112+K113+K114</f>
        <v>47616</v>
      </c>
      <c r="L109" s="122">
        <f aca="true" t="shared" si="68" ref="L109:L114">((K109-J109)/J109)*100</f>
        <v>20.494976845408306</v>
      </c>
      <c r="M109" s="34">
        <f>M110+M111+M112+M113+M114</f>
        <v>170155</v>
      </c>
      <c r="N109" s="34">
        <f>N110+N111+N112+N113+N114</f>
        <v>194451</v>
      </c>
      <c r="O109" s="122">
        <f aca="true" t="shared" si="69" ref="O109:O114">((N109-M109)/M109)*100</f>
        <v>14.278745849372632</v>
      </c>
      <c r="P109" s="123">
        <f>(N109/N$179)*100</f>
        <v>2.071732613730024</v>
      </c>
      <c r="Q109" s="34">
        <f>Q110+Q111+Q112+Q113+Q114</f>
        <v>226089</v>
      </c>
      <c r="R109" s="34">
        <f>R110+R111+R112+R113+R114</f>
        <v>307199</v>
      </c>
      <c r="S109" s="122">
        <f aca="true" t="shared" si="70" ref="S109:S114">((R109-Q109)/Q109)*100</f>
        <v>35.87525266598552</v>
      </c>
      <c r="T109" s="34">
        <f>T110+T111+T112+T113+T114</f>
        <v>1406870</v>
      </c>
      <c r="U109" s="34">
        <f>U110+U111+U112+U113+U114</f>
        <v>1453455</v>
      </c>
      <c r="V109" s="122">
        <f aca="true" t="shared" si="71" ref="V109:V114">((U109-T109)/T109)*100</f>
        <v>3.3112512172411095</v>
      </c>
      <c r="W109" s="123">
        <f>(U109/U$179)*100</f>
        <v>1.7344532922267306</v>
      </c>
      <c r="X109" s="19">
        <f>X110+X111+X112+X113+X114</f>
        <v>12713.410414661299</v>
      </c>
      <c r="Y109" s="19">
        <f>Y110+Y111+Y112+Y113+Y114</f>
        <v>19568.15359838374</v>
      </c>
      <c r="Z109" s="122">
        <f>((Y109-X109)/X109)*100</f>
        <v>53.91742231350799</v>
      </c>
      <c r="AA109" s="19">
        <f>AA110+AA111+AA112+AA113+AA114</f>
        <v>58159.02125639172</v>
      </c>
      <c r="AB109" s="19">
        <f>AB110+AB111+AB112+AB113+AB114</f>
        <v>96446.0641071027</v>
      </c>
      <c r="AC109" s="122">
        <f>((AB109-AA109)/AA109)*100</f>
        <v>65.83164919836612</v>
      </c>
      <c r="AD109" s="123">
        <f>(AB109/AB$179)*100</f>
        <v>5.780859158604056</v>
      </c>
    </row>
    <row r="110" spans="1:30" s="43" customFormat="1" ht="12.75">
      <c r="A110" s="5"/>
      <c r="B110" s="8" t="s">
        <v>3</v>
      </c>
      <c r="C110" s="21">
        <v>62.76596480300019</v>
      </c>
      <c r="D110" s="21">
        <v>70.25800120400032</v>
      </c>
      <c r="E110" s="124">
        <f t="shared" si="66"/>
        <v>11.936463375517201</v>
      </c>
      <c r="F110" s="21">
        <v>267.0960852680002</v>
      </c>
      <c r="G110" s="21">
        <v>301.8447981580004</v>
      </c>
      <c r="H110" s="124">
        <f t="shared" si="67"/>
        <v>13.009817367833703</v>
      </c>
      <c r="I110" s="125">
        <f>(G110/G$180)*100</f>
        <v>3.246185530514219</v>
      </c>
      <c r="J110" s="23">
        <v>59</v>
      </c>
      <c r="K110" s="23">
        <v>70</v>
      </c>
      <c r="L110" s="124">
        <f t="shared" si="68"/>
        <v>18.64406779661017</v>
      </c>
      <c r="M110" s="23">
        <v>253</v>
      </c>
      <c r="N110" s="23">
        <v>359</v>
      </c>
      <c r="O110" s="124">
        <f t="shared" si="69"/>
        <v>41.89723320158103</v>
      </c>
      <c r="P110" s="125">
        <f>(N110/N$180)*100</f>
        <v>0.07655596262192443</v>
      </c>
      <c r="Q110" s="23">
        <v>0</v>
      </c>
      <c r="R110" s="23">
        <v>0</v>
      </c>
      <c r="S110" s="126" t="s">
        <v>55</v>
      </c>
      <c r="T110" s="23">
        <v>0</v>
      </c>
      <c r="U110" s="23">
        <v>0</v>
      </c>
      <c r="V110" s="126" t="s">
        <v>55</v>
      </c>
      <c r="W110" s="126" t="s">
        <v>55</v>
      </c>
      <c r="X110" s="21">
        <v>165.89677167299996</v>
      </c>
      <c r="Y110" s="21">
        <v>180.28752442700173</v>
      </c>
      <c r="Z110" s="124">
        <f>((Y110-X110)/X110)*100</f>
        <v>8.674522480984415</v>
      </c>
      <c r="AA110" s="21">
        <v>735.7651056029994</v>
      </c>
      <c r="AB110" s="21">
        <v>803.6527052560009</v>
      </c>
      <c r="AC110" s="124">
        <f>((AB110-AA110)/AA110)*100</f>
        <v>9.22680338276765</v>
      </c>
      <c r="AD110" s="125">
        <f>(AB110/AB$180)*100</f>
        <v>5.0382469689091005</v>
      </c>
    </row>
    <row r="111" spans="1:30" s="43" customFormat="1" ht="12.75">
      <c r="A111" s="5"/>
      <c r="B111" s="8" t="s">
        <v>4</v>
      </c>
      <c r="C111" s="15">
        <v>208.40811190199972</v>
      </c>
      <c r="D111" s="20">
        <v>255.3023244269997</v>
      </c>
      <c r="E111" s="124">
        <f t="shared" si="66"/>
        <v>22.501145515416002</v>
      </c>
      <c r="F111" s="3">
        <v>811.1426755769997</v>
      </c>
      <c r="G111" s="10">
        <v>991.8560565279996</v>
      </c>
      <c r="H111" s="124">
        <f t="shared" si="67"/>
        <v>22.278864913925393</v>
      </c>
      <c r="I111" s="125">
        <f>(G111/G$181)*100</f>
        <v>4.787660199880176</v>
      </c>
      <c r="J111" s="9">
        <v>39438</v>
      </c>
      <c r="K111" s="11">
        <v>47520</v>
      </c>
      <c r="L111" s="124">
        <f t="shared" si="68"/>
        <v>20.49292560474669</v>
      </c>
      <c r="M111" s="9">
        <v>169682</v>
      </c>
      <c r="N111" s="11">
        <v>193671</v>
      </c>
      <c r="O111" s="124">
        <f t="shared" si="69"/>
        <v>14.1376221402388</v>
      </c>
      <c r="P111" s="125">
        <f>(N111/N$181)*100</f>
        <v>2.174966241984998</v>
      </c>
      <c r="Q111" s="9">
        <v>0</v>
      </c>
      <c r="R111" s="11">
        <v>0</v>
      </c>
      <c r="S111" s="126" t="s">
        <v>55</v>
      </c>
      <c r="T111" s="9">
        <v>0</v>
      </c>
      <c r="U111" s="11">
        <v>0</v>
      </c>
      <c r="V111" s="126" t="s">
        <v>55</v>
      </c>
      <c r="W111" s="126" t="s">
        <v>55</v>
      </c>
      <c r="X111" s="15">
        <v>8065.902370222999</v>
      </c>
      <c r="Y111" s="20">
        <v>14025.492034258004</v>
      </c>
      <c r="Z111" s="124">
        <f>((Y111-X111)/X111)*100</f>
        <v>73.88621124446166</v>
      </c>
      <c r="AA111" s="3">
        <v>39567.110285894</v>
      </c>
      <c r="AB111" s="10">
        <v>57091.649476606006</v>
      </c>
      <c r="AC111" s="124">
        <f>((AB111-AA111)/AA111)*100</f>
        <v>44.2906723894862</v>
      </c>
      <c r="AD111" s="125">
        <f>(AB111/AB$181)*100</f>
        <v>10.345103935138793</v>
      </c>
    </row>
    <row r="112" spans="1:30" s="46" customFormat="1" ht="12.75">
      <c r="A112" s="45"/>
      <c r="B112" s="37" t="s">
        <v>5</v>
      </c>
      <c r="C112" s="15">
        <v>21.27475034299998</v>
      </c>
      <c r="D112" s="20">
        <v>26.53492187200007</v>
      </c>
      <c r="E112" s="124">
        <f t="shared" si="66"/>
        <v>24.72495067718076</v>
      </c>
      <c r="F112" s="3">
        <v>107.085598382</v>
      </c>
      <c r="G112" s="10">
        <v>113.73897157700004</v>
      </c>
      <c r="H112" s="124">
        <f t="shared" si="67"/>
        <v>6.213135375371267</v>
      </c>
      <c r="I112" s="125">
        <f>(G112/G$182)*100</f>
        <v>0.26315693314521743</v>
      </c>
      <c r="J112" s="9">
        <v>0</v>
      </c>
      <c r="K112" s="11">
        <v>3</v>
      </c>
      <c r="L112" s="126" t="s">
        <v>55</v>
      </c>
      <c r="M112" s="9">
        <v>33</v>
      </c>
      <c r="N112" s="11">
        <v>63</v>
      </c>
      <c r="O112" s="124">
        <f t="shared" si="69"/>
        <v>90.9090909090909</v>
      </c>
      <c r="P112" s="125">
        <f>(N112/N$182)*100</f>
        <v>10.378912685337728</v>
      </c>
      <c r="Q112" s="9">
        <v>11569</v>
      </c>
      <c r="R112" s="11">
        <v>14229</v>
      </c>
      <c r="S112" s="124">
        <f t="shared" si="70"/>
        <v>22.992479903189558</v>
      </c>
      <c r="T112" s="9">
        <v>56844</v>
      </c>
      <c r="U112" s="11">
        <v>62050</v>
      </c>
      <c r="V112" s="124">
        <f t="shared" si="71"/>
        <v>9.158398423756244</v>
      </c>
      <c r="W112" s="125">
        <f>(U112/U$182)*100</f>
        <v>0.17004632714183832</v>
      </c>
      <c r="X112" s="15">
        <v>1284.3667536</v>
      </c>
      <c r="Y112" s="20">
        <v>1513.9808790229995</v>
      </c>
      <c r="Z112" s="124">
        <f>((Y112-X112)/X112)*100</f>
        <v>17.877613600586077</v>
      </c>
      <c r="AA112" s="3">
        <v>6194.5883378</v>
      </c>
      <c r="AB112" s="10">
        <v>6969.1332659</v>
      </c>
      <c r="AC112" s="124">
        <f>((AB112-AA112)/AA112)*100</f>
        <v>12.503573859358003</v>
      </c>
      <c r="AD112" s="125">
        <f>(AB112/AB$182)*100</f>
        <v>1.8366018080460214</v>
      </c>
    </row>
    <row r="113" spans="1:30" s="43" customFormat="1" ht="12.75">
      <c r="A113" s="5"/>
      <c r="B113" s="8" t="s">
        <v>6</v>
      </c>
      <c r="C113" s="15">
        <v>0</v>
      </c>
      <c r="D113" s="20">
        <v>0</v>
      </c>
      <c r="E113" s="126" t="s">
        <v>55</v>
      </c>
      <c r="F113" s="3">
        <v>0</v>
      </c>
      <c r="G113" s="10">
        <v>0</v>
      </c>
      <c r="H113" s="126" t="s">
        <v>55</v>
      </c>
      <c r="I113" s="125">
        <f>(G113/G$183)*100</f>
        <v>0</v>
      </c>
      <c r="J113" s="9">
        <v>0</v>
      </c>
      <c r="K113" s="11">
        <v>0</v>
      </c>
      <c r="L113" s="126" t="s">
        <v>55</v>
      </c>
      <c r="M113" s="9">
        <v>0</v>
      </c>
      <c r="N113" s="11">
        <v>0</v>
      </c>
      <c r="O113" s="126" t="s">
        <v>55</v>
      </c>
      <c r="P113" s="125">
        <f>(N113/N$183)*100</f>
        <v>0</v>
      </c>
      <c r="Q113" s="9">
        <v>0</v>
      </c>
      <c r="R113" s="11">
        <v>0</v>
      </c>
      <c r="S113" s="126" t="s">
        <v>55</v>
      </c>
      <c r="T113" s="9">
        <v>0</v>
      </c>
      <c r="U113" s="11">
        <v>0</v>
      </c>
      <c r="V113" s="126" t="s">
        <v>55</v>
      </c>
      <c r="W113" s="125">
        <f>(U113/U$183)*100</f>
        <v>0</v>
      </c>
      <c r="X113" s="15">
        <v>0</v>
      </c>
      <c r="Y113" s="20">
        <v>0</v>
      </c>
      <c r="Z113" s="126" t="s">
        <v>55</v>
      </c>
      <c r="AA113" s="3">
        <v>0</v>
      </c>
      <c r="AB113" s="10">
        <v>0</v>
      </c>
      <c r="AC113" s="126" t="s">
        <v>55</v>
      </c>
      <c r="AD113" s="125">
        <f>(AB113/AB$183)*100</f>
        <v>0</v>
      </c>
    </row>
    <row r="114" spans="1:30" s="43" customFormat="1" ht="12.75">
      <c r="A114" s="5"/>
      <c r="B114" s="37" t="s">
        <v>25</v>
      </c>
      <c r="C114" s="15">
        <v>3.462534682999999</v>
      </c>
      <c r="D114" s="20">
        <v>4.548167243000006</v>
      </c>
      <c r="E114" s="124">
        <f t="shared" si="66"/>
        <v>31.35369489091721</v>
      </c>
      <c r="F114" s="3">
        <v>15.881185611999998</v>
      </c>
      <c r="G114" s="10">
        <v>36.150359191999996</v>
      </c>
      <c r="H114" s="124">
        <f t="shared" si="67"/>
        <v>127.63010316235075</v>
      </c>
      <c r="I114" s="125">
        <f>(G114/G$184)*100</f>
        <v>1.8837477292569713</v>
      </c>
      <c r="J114" s="9">
        <v>20</v>
      </c>
      <c r="K114" s="11">
        <v>23</v>
      </c>
      <c r="L114" s="124">
        <f t="shared" si="68"/>
        <v>15</v>
      </c>
      <c r="M114" s="9">
        <v>187</v>
      </c>
      <c r="N114" s="11">
        <v>358</v>
      </c>
      <c r="O114" s="124">
        <f t="shared" si="69"/>
        <v>91.44385026737967</v>
      </c>
      <c r="P114" s="125">
        <f>(N114/N$184)*100</f>
        <v>3.3946520007585814</v>
      </c>
      <c r="Q114" s="9">
        <v>214520</v>
      </c>
      <c r="R114" s="11">
        <v>292970</v>
      </c>
      <c r="S114" s="124">
        <f t="shared" si="70"/>
        <v>36.57001678165206</v>
      </c>
      <c r="T114" s="9">
        <v>1350026</v>
      </c>
      <c r="U114" s="11">
        <v>1391405</v>
      </c>
      <c r="V114" s="124">
        <f t="shared" si="71"/>
        <v>3.06505208047845</v>
      </c>
      <c r="W114" s="125">
        <f>(U114/U$184)*100</f>
        <v>3.1880746000360096</v>
      </c>
      <c r="X114" s="15">
        <v>3197.2445191653005</v>
      </c>
      <c r="Y114" s="20">
        <v>3848.393160675733</v>
      </c>
      <c r="Z114" s="124">
        <f>((Y114-X114)/X114)*100</f>
        <v>20.36593190189991</v>
      </c>
      <c r="AA114" s="3">
        <v>11661.557527094725</v>
      </c>
      <c r="AB114" s="10">
        <v>31581.628659340702</v>
      </c>
      <c r="AC114" s="124">
        <f>((AB114-AA114)/AA114)*100</f>
        <v>170.81827265323037</v>
      </c>
      <c r="AD114" s="125">
        <f>(AB114/AB$184)*100</f>
        <v>4.8110563900182886</v>
      </c>
    </row>
    <row r="115" spans="1:30" s="43" customFormat="1" ht="12.75">
      <c r="A115" s="5"/>
      <c r="B115" s="37"/>
      <c r="C115" s="15"/>
      <c r="D115" s="20"/>
      <c r="E115" s="124"/>
      <c r="F115" s="3"/>
      <c r="G115" s="10"/>
      <c r="H115" s="124"/>
      <c r="I115" s="125"/>
      <c r="J115" s="9"/>
      <c r="K115" s="11"/>
      <c r="L115" s="124"/>
      <c r="M115" s="9"/>
      <c r="N115" s="11"/>
      <c r="O115" s="124"/>
      <c r="P115" s="125"/>
      <c r="Q115" s="9"/>
      <c r="R115" s="11"/>
      <c r="S115" s="124"/>
      <c r="T115" s="9"/>
      <c r="U115" s="11"/>
      <c r="V115" s="124"/>
      <c r="W115" s="125"/>
      <c r="X115" s="15"/>
      <c r="Y115" s="20"/>
      <c r="Z115" s="124"/>
      <c r="AA115" s="3"/>
      <c r="AB115" s="10"/>
      <c r="AC115" s="124"/>
      <c r="AD115" s="125"/>
    </row>
    <row r="116" spans="1:30" s="44" customFormat="1" ht="15">
      <c r="A116" s="28">
        <v>17</v>
      </c>
      <c r="B116" s="6" t="s">
        <v>21</v>
      </c>
      <c r="C116" s="19">
        <f>C117+C118+C119+C120+C121</f>
        <v>92.06714830499999</v>
      </c>
      <c r="D116" s="19">
        <f>D117+D118+D119+D120+D121</f>
        <v>114.33675307800002</v>
      </c>
      <c r="E116" s="122">
        <f aca="true" t="shared" si="72" ref="E116:E121">((D116-C116)/C116)*100</f>
        <v>24.188437659897204</v>
      </c>
      <c r="F116" s="19">
        <f>F117+F118+F119+F120+F121</f>
        <v>422.9187574649999</v>
      </c>
      <c r="G116" s="19">
        <f>G117+G118+G119+G120+G121</f>
        <v>495.441665426</v>
      </c>
      <c r="H116" s="122">
        <f aca="true" t="shared" si="73" ref="H116:H121">((G116-F116)/F116)*100</f>
        <v>17.148189027062006</v>
      </c>
      <c r="I116" s="123">
        <f>(G116/G$179)*100</f>
        <v>0.6554471628796662</v>
      </c>
      <c r="J116" s="34">
        <f>J117+J118+J119+J120+J121</f>
        <v>15444</v>
      </c>
      <c r="K116" s="34">
        <f>K117+K118+K119+K120+K121</f>
        <v>16154</v>
      </c>
      <c r="L116" s="122">
        <f>((K116-J116)/J116)*100</f>
        <v>4.597254597254597</v>
      </c>
      <c r="M116" s="34">
        <f>M117+M118+M119+M120+M121</f>
        <v>71957</v>
      </c>
      <c r="N116" s="34">
        <f>N117+N118+N119+N120+N121</f>
        <v>69538</v>
      </c>
      <c r="O116" s="122">
        <f>((N116-M116)/M116)*100</f>
        <v>-3.3617299220367722</v>
      </c>
      <c r="P116" s="123">
        <f>(N116/N$179)*100</f>
        <v>0.7408763261364479</v>
      </c>
      <c r="Q116" s="34">
        <f>Q117+Q118+Q119+Q120+Q121</f>
        <v>30953</v>
      </c>
      <c r="R116" s="34">
        <f>R117+R118+R119+R120+R121</f>
        <v>57894</v>
      </c>
      <c r="S116" s="122">
        <f aca="true" t="shared" si="74" ref="S116:S121">((R116-Q116)/Q116)*100</f>
        <v>87.03841307789229</v>
      </c>
      <c r="T116" s="34">
        <f>T117+T118+T119+T120+T121</f>
        <v>230655</v>
      </c>
      <c r="U116" s="34">
        <f>U117+U118+U119+U120+U121</f>
        <v>383598</v>
      </c>
      <c r="V116" s="122">
        <f aca="true" t="shared" si="75" ref="V116:V121">((U116-T116)/T116)*100</f>
        <v>66.30812252064771</v>
      </c>
      <c r="W116" s="123">
        <f>(U116/U$179)*100</f>
        <v>0.45775948618401635</v>
      </c>
      <c r="X116" s="19">
        <f>X117+X118+X119+X120+X121</f>
        <v>6409.673095499999</v>
      </c>
      <c r="Y116" s="19">
        <f>Y117+Y118+Y119+Y120+Y121</f>
        <v>8680.8926753</v>
      </c>
      <c r="Z116" s="122">
        <f>((Y116-X116)/X116)*100</f>
        <v>35.43424985892871</v>
      </c>
      <c r="AA116" s="19">
        <f>AA117+AA118+AA119+AA120+AA121</f>
        <v>29164.7371831</v>
      </c>
      <c r="AB116" s="19">
        <f>AB117+AB118+AB119+AB120+AB121</f>
        <v>47013.394837499996</v>
      </c>
      <c r="AC116" s="122">
        <f>((AB116-AA116)/AA116)*100</f>
        <v>61.19944624339939</v>
      </c>
      <c r="AD116" s="123">
        <f>(AB116/AB$179)*100</f>
        <v>2.8179254035874712</v>
      </c>
    </row>
    <row r="117" spans="1:30" s="43" customFormat="1" ht="12.75">
      <c r="A117" s="5"/>
      <c r="B117" s="8" t="s">
        <v>3</v>
      </c>
      <c r="C117" s="15">
        <v>2.2400709</v>
      </c>
      <c r="D117" s="20">
        <v>1.5477572000000002</v>
      </c>
      <c r="E117" s="124">
        <f t="shared" si="72"/>
        <v>-30.905883380744775</v>
      </c>
      <c r="F117" s="3">
        <v>13.5280797</v>
      </c>
      <c r="G117" s="10">
        <v>10.6328921</v>
      </c>
      <c r="H117" s="124">
        <f t="shared" si="73"/>
        <v>-21.401319804465672</v>
      </c>
      <c r="I117" s="125">
        <f>(G117/G$180)*100</f>
        <v>0.11435128480985582</v>
      </c>
      <c r="J117" s="9">
        <v>52</v>
      </c>
      <c r="K117" s="11">
        <v>67</v>
      </c>
      <c r="L117" s="124">
        <f>((K117-J117)/J117)*100</f>
        <v>28.846153846153843</v>
      </c>
      <c r="M117" s="9">
        <v>279</v>
      </c>
      <c r="N117" s="11">
        <v>414</v>
      </c>
      <c r="O117" s="124">
        <f>((N117-M117)/M117)*100</f>
        <v>48.38709677419355</v>
      </c>
      <c r="P117" s="125">
        <f>(N117/N$180)*100</f>
        <v>0.08828459199297135</v>
      </c>
      <c r="Q117" s="9">
        <v>0</v>
      </c>
      <c r="R117" s="11">
        <v>0</v>
      </c>
      <c r="S117" s="126" t="s">
        <v>55</v>
      </c>
      <c r="T117" s="9">
        <v>0</v>
      </c>
      <c r="U117" s="11">
        <v>0</v>
      </c>
      <c r="V117" s="126" t="s">
        <v>55</v>
      </c>
      <c r="W117" s="126" t="s">
        <v>55</v>
      </c>
      <c r="X117" s="15">
        <v>3.4234615</v>
      </c>
      <c r="Y117" s="20">
        <v>4.0871099</v>
      </c>
      <c r="Z117" s="124">
        <f>((Y117-X117)/X117)*100</f>
        <v>19.38530344214473</v>
      </c>
      <c r="AA117" s="3">
        <v>21.6417793</v>
      </c>
      <c r="AB117" s="10">
        <v>25.1451681</v>
      </c>
      <c r="AC117" s="124">
        <f>((AB117-AA117)/AA117)*100</f>
        <v>16.188081171311083</v>
      </c>
      <c r="AD117" s="125">
        <f>(AB117/AB$180)*100</f>
        <v>0.15763969452722604</v>
      </c>
    </row>
    <row r="118" spans="1:30" s="43" customFormat="1" ht="12.75">
      <c r="A118" s="5"/>
      <c r="B118" s="8" t="s">
        <v>4</v>
      </c>
      <c r="C118" s="15">
        <v>77.69874927299999</v>
      </c>
      <c r="D118" s="26">
        <v>96.518585575</v>
      </c>
      <c r="E118" s="124">
        <f t="shared" si="72"/>
        <v>24.221543432926058</v>
      </c>
      <c r="F118" s="3">
        <v>355.6440168059999</v>
      </c>
      <c r="G118" s="26">
        <v>416.77722779199996</v>
      </c>
      <c r="H118" s="124">
        <f t="shared" si="73"/>
        <v>17.18943890439399</v>
      </c>
      <c r="I118" s="125">
        <f>(G118/G$181)*100</f>
        <v>2.011771499083268</v>
      </c>
      <c r="J118" s="9">
        <v>15383</v>
      </c>
      <c r="K118" s="27">
        <v>16069</v>
      </c>
      <c r="L118" s="124">
        <f>((K118-J118)/J118)*100</f>
        <v>4.459468244165637</v>
      </c>
      <c r="M118" s="9">
        <v>71633</v>
      </c>
      <c r="N118" s="27">
        <v>69051</v>
      </c>
      <c r="O118" s="124">
        <f>((N118-M118)/M118)*100</f>
        <v>-3.60448396688677</v>
      </c>
      <c r="P118" s="125">
        <f>(N118/N$181)*100</f>
        <v>0.7754573166623093</v>
      </c>
      <c r="Q118" s="9">
        <v>0</v>
      </c>
      <c r="R118" s="27">
        <v>0</v>
      </c>
      <c r="S118" s="126" t="s">
        <v>55</v>
      </c>
      <c r="T118" s="9">
        <v>0</v>
      </c>
      <c r="U118" s="27">
        <v>0</v>
      </c>
      <c r="V118" s="126" t="s">
        <v>55</v>
      </c>
      <c r="W118" s="126" t="s">
        <v>55</v>
      </c>
      <c r="X118" s="15">
        <v>1504.5300022</v>
      </c>
      <c r="Y118" s="26">
        <v>2954.9511552000004</v>
      </c>
      <c r="Z118" s="124">
        <f>((Y118-X118)/X118)*100</f>
        <v>96.4036045063323</v>
      </c>
      <c r="AA118" s="3">
        <v>7354.9984171</v>
      </c>
      <c r="AB118" s="26">
        <v>12129.779399000001</v>
      </c>
      <c r="AC118" s="124">
        <f>((AB118-AA118)/AA118)*100</f>
        <v>64.91885804895453</v>
      </c>
      <c r="AD118" s="125">
        <f>(AB118/AB$181)*100</f>
        <v>2.1979366464859087</v>
      </c>
    </row>
    <row r="119" spans="1:30" s="43" customFormat="1" ht="12.75">
      <c r="A119" s="5"/>
      <c r="B119" s="8" t="s">
        <v>5</v>
      </c>
      <c r="C119" s="21">
        <v>9.5343714</v>
      </c>
      <c r="D119" s="15">
        <v>12.287981699999998</v>
      </c>
      <c r="E119" s="124">
        <f t="shared" si="72"/>
        <v>28.880879341452953</v>
      </c>
      <c r="F119" s="21">
        <v>38.9265888</v>
      </c>
      <c r="G119" s="3">
        <v>52.31084678</v>
      </c>
      <c r="H119" s="124">
        <f t="shared" si="73"/>
        <v>34.38333127201735</v>
      </c>
      <c r="I119" s="125">
        <f>(G119/G$182)*100</f>
        <v>0.12103118058821875</v>
      </c>
      <c r="J119" s="23">
        <v>0</v>
      </c>
      <c r="K119" s="9">
        <v>0</v>
      </c>
      <c r="L119" s="126" t="s">
        <v>55</v>
      </c>
      <c r="M119" s="23">
        <v>0</v>
      </c>
      <c r="N119" s="9">
        <v>0</v>
      </c>
      <c r="O119" s="126" t="s">
        <v>55</v>
      </c>
      <c r="P119" s="125">
        <f>(N119/N$182)*100</f>
        <v>0</v>
      </c>
      <c r="Q119" s="23">
        <v>6313</v>
      </c>
      <c r="R119" s="9">
        <v>8308</v>
      </c>
      <c r="S119" s="124">
        <f t="shared" si="74"/>
        <v>31.601457310312053</v>
      </c>
      <c r="T119" s="23">
        <v>29368</v>
      </c>
      <c r="U119" s="9">
        <v>34433</v>
      </c>
      <c r="V119" s="124">
        <f t="shared" si="75"/>
        <v>17.24666303459548</v>
      </c>
      <c r="W119" s="125">
        <f>(U119/U$182)*100</f>
        <v>0.09436269431869329</v>
      </c>
      <c r="X119" s="21">
        <v>588.4755906</v>
      </c>
      <c r="Y119" s="15">
        <v>720.5516396</v>
      </c>
      <c r="Z119" s="124">
        <f>((Y119-X119)/X119)*100</f>
        <v>22.44375996383086</v>
      </c>
      <c r="AA119" s="21">
        <v>2264.9596146000004</v>
      </c>
      <c r="AB119" s="3">
        <v>2971.1404619000004</v>
      </c>
      <c r="AC119" s="124">
        <f>((AB119-AA119)/AA119)*100</f>
        <v>31.17851827237609</v>
      </c>
      <c r="AD119" s="125">
        <f>(AB119/AB$182)*100</f>
        <v>0.782995780979593</v>
      </c>
    </row>
    <row r="120" spans="1:30" s="43" customFormat="1" ht="12.75">
      <c r="A120" s="5"/>
      <c r="B120" s="8" t="s">
        <v>6</v>
      </c>
      <c r="C120" s="15">
        <v>0.566657526</v>
      </c>
      <c r="D120" s="15">
        <v>0.330242287</v>
      </c>
      <c r="E120" s="124">
        <f t="shared" si="72"/>
        <v>-41.72100927853907</v>
      </c>
      <c r="F120" s="3">
        <v>1.2605915209999998</v>
      </c>
      <c r="G120" s="3">
        <v>0.8114125170000002</v>
      </c>
      <c r="H120" s="124">
        <f t="shared" si="73"/>
        <v>-35.632399275831695</v>
      </c>
      <c r="I120" s="125">
        <f>(G120/G$183)*100</f>
        <v>0.18741915757693356</v>
      </c>
      <c r="J120" s="9">
        <v>9</v>
      </c>
      <c r="K120" s="9">
        <v>18</v>
      </c>
      <c r="L120" s="124">
        <f>((K120-J120)/J120)*100</f>
        <v>100</v>
      </c>
      <c r="M120" s="9">
        <v>45</v>
      </c>
      <c r="N120" s="9">
        <v>73</v>
      </c>
      <c r="O120" s="124">
        <f>((N120-M120)/M120)*100</f>
        <v>62.22222222222222</v>
      </c>
      <c r="P120" s="125">
        <f>(N120/N$183)*100</f>
        <v>5.752561071710008</v>
      </c>
      <c r="Q120" s="9">
        <v>21189</v>
      </c>
      <c r="R120" s="9">
        <v>40730</v>
      </c>
      <c r="S120" s="124">
        <f t="shared" si="74"/>
        <v>92.22237953655198</v>
      </c>
      <c r="T120" s="9">
        <v>186134</v>
      </c>
      <c r="U120" s="9">
        <v>324244</v>
      </c>
      <c r="V120" s="124">
        <f t="shared" si="75"/>
        <v>74.19923281077074</v>
      </c>
      <c r="W120" s="125">
        <f>(U120/U$183)*100</f>
        <v>8.847237509816045</v>
      </c>
      <c r="X120" s="15">
        <v>3545.3546816</v>
      </c>
      <c r="Y120" s="15">
        <v>4637.5541736000005</v>
      </c>
      <c r="Z120" s="124">
        <f>((Y120-X120)/X120)*100</f>
        <v>30.806494415591075</v>
      </c>
      <c r="AA120" s="3">
        <v>16008.750876</v>
      </c>
      <c r="AB120" s="3">
        <v>27452.762681999997</v>
      </c>
      <c r="AC120" s="124">
        <f>((AB120-AA120)/AA120)*100</f>
        <v>71.48597598052844</v>
      </c>
      <c r="AD120" s="125">
        <f>(AB120/AB$183)*100</f>
        <v>42.46353597898512</v>
      </c>
    </row>
    <row r="121" spans="1:30" s="43" customFormat="1" ht="12.75">
      <c r="A121" s="5"/>
      <c r="B121" s="37" t="s">
        <v>25</v>
      </c>
      <c r="C121" s="18">
        <v>2.027299206</v>
      </c>
      <c r="D121" s="21">
        <v>3.652186316</v>
      </c>
      <c r="E121" s="124">
        <f t="shared" si="72"/>
        <v>80.15033524360786</v>
      </c>
      <c r="F121" s="3">
        <v>13.559480638000002</v>
      </c>
      <c r="G121" s="21">
        <v>14.909286236999998</v>
      </c>
      <c r="H121" s="124">
        <f t="shared" si="73"/>
        <v>9.95469985197818</v>
      </c>
      <c r="I121" s="125">
        <f>(G121/G$184)*100</f>
        <v>0.7769033205071498</v>
      </c>
      <c r="J121" s="9">
        <v>0</v>
      </c>
      <c r="K121" s="23">
        <v>0</v>
      </c>
      <c r="L121" s="126" t="s">
        <v>55</v>
      </c>
      <c r="M121" s="9">
        <v>0</v>
      </c>
      <c r="N121" s="23">
        <v>0</v>
      </c>
      <c r="O121" s="126" t="s">
        <v>55</v>
      </c>
      <c r="P121" s="125">
        <f>(N121/N$184)*100</f>
        <v>0</v>
      </c>
      <c r="Q121" s="9">
        <v>3451</v>
      </c>
      <c r="R121" s="23">
        <v>8856</v>
      </c>
      <c r="S121" s="124">
        <f t="shared" si="74"/>
        <v>156.6212691973341</v>
      </c>
      <c r="T121" s="9">
        <v>15153</v>
      </c>
      <c r="U121" s="23">
        <v>24921</v>
      </c>
      <c r="V121" s="124">
        <f t="shared" si="75"/>
        <v>64.46248267669769</v>
      </c>
      <c r="W121" s="125">
        <f>(U121/U$184)*100</f>
        <v>0.05710056173975039</v>
      </c>
      <c r="X121" s="18">
        <v>767.8893596</v>
      </c>
      <c r="Y121" s="21">
        <v>363.748597</v>
      </c>
      <c r="Z121" s="124">
        <f>((Y121-X121)/X121)*100</f>
        <v>-52.6300771781133</v>
      </c>
      <c r="AA121" s="3">
        <v>3514.3864960999995</v>
      </c>
      <c r="AB121" s="21">
        <v>4434.5671265</v>
      </c>
      <c r="AC121" s="124">
        <f>((AB121-AA121)/AA121)*100</f>
        <v>26.183250801274916</v>
      </c>
      <c r="AD121" s="125">
        <f>(AB121/AB$184)*100</f>
        <v>0.6755494702646616</v>
      </c>
    </row>
    <row r="122" spans="1:30" s="43" customFormat="1" ht="12.75">
      <c r="A122" s="5"/>
      <c r="B122" s="37"/>
      <c r="C122" s="18"/>
      <c r="D122" s="21"/>
      <c r="E122" s="124"/>
      <c r="F122" s="3"/>
      <c r="G122" s="21"/>
      <c r="H122" s="124"/>
      <c r="I122" s="125"/>
      <c r="J122" s="9"/>
      <c r="K122" s="23"/>
      <c r="L122" s="124"/>
      <c r="M122" s="9"/>
      <c r="N122" s="23"/>
      <c r="O122" s="124"/>
      <c r="P122" s="125"/>
      <c r="Q122" s="9"/>
      <c r="R122" s="23"/>
      <c r="S122" s="124"/>
      <c r="T122" s="9"/>
      <c r="U122" s="23"/>
      <c r="V122" s="124"/>
      <c r="W122" s="125"/>
      <c r="X122" s="18"/>
      <c r="Y122" s="21"/>
      <c r="Z122" s="124"/>
      <c r="AA122" s="3"/>
      <c r="AB122" s="21"/>
      <c r="AC122" s="124"/>
      <c r="AD122" s="125"/>
    </row>
    <row r="123" spans="1:30" s="44" customFormat="1" ht="15">
      <c r="A123" s="28">
        <v>18</v>
      </c>
      <c r="B123" s="6" t="s">
        <v>40</v>
      </c>
      <c r="C123" s="19">
        <f>C124+C125+C126+C127+C128</f>
        <v>65.71540536100001</v>
      </c>
      <c r="D123" s="19">
        <f>D124+D125+D126+D127+D128</f>
        <v>87.772664866</v>
      </c>
      <c r="E123" s="122">
        <f aca="true" t="shared" si="76" ref="E123:E128">((D123-C123)/C123)*100</f>
        <v>33.564823018028996</v>
      </c>
      <c r="F123" s="19">
        <f>F124+F125+F126+F127+F128</f>
        <v>308.1203000148787</v>
      </c>
      <c r="G123" s="19">
        <f>G124+G125+G126+G127+G128</f>
        <v>356.96688415700015</v>
      </c>
      <c r="H123" s="122">
        <f aca="true" t="shared" si="77" ref="H123:H128">((G123-F123)/F123)*100</f>
        <v>15.85308859551374</v>
      </c>
      <c r="I123" s="123">
        <f>(G123/G$179)*100</f>
        <v>0.47225122106256695</v>
      </c>
      <c r="J123" s="34">
        <f>J124+J125+J126+J127+J128</f>
        <v>16628</v>
      </c>
      <c r="K123" s="34">
        <f>K124+K125+K126+K127+K128</f>
        <v>19770</v>
      </c>
      <c r="L123" s="122">
        <f aca="true" t="shared" si="78" ref="L123:L128">((K123-J123)/J123)*100</f>
        <v>18.895838344960307</v>
      </c>
      <c r="M123" s="34">
        <f>M124+M125+M126+M127+M128</f>
        <v>80436</v>
      </c>
      <c r="N123" s="34">
        <f>N124+N125+N126+N127+N128</f>
        <v>82288</v>
      </c>
      <c r="O123" s="122">
        <f aca="true" t="shared" si="79" ref="O123:O128">((N123-M123)/M123)*100</f>
        <v>2.302451638569795</v>
      </c>
      <c r="P123" s="123">
        <f>(N123/N$179)*100</f>
        <v>0.8767182134245451</v>
      </c>
      <c r="Q123" s="34">
        <f>Q124+Q125+Q126+Q127+Q128</f>
        <v>43610</v>
      </c>
      <c r="R123" s="34">
        <f>R124+R125+R126+R127+R128</f>
        <v>135101</v>
      </c>
      <c r="S123" s="122">
        <f aca="true" t="shared" si="80" ref="S123:S128">((R123-Q123)/Q123)*100</f>
        <v>209.79362531529463</v>
      </c>
      <c r="T123" s="34">
        <f>T124+T125+T126+T127+T128</f>
        <v>806995</v>
      </c>
      <c r="U123" s="34">
        <f>U124+U125+U126+U127+U128</f>
        <v>564521</v>
      </c>
      <c r="V123" s="122">
        <f aca="true" t="shared" si="81" ref="V123:V128">((U123-T123)/T123)*100</f>
        <v>-30.046530647649618</v>
      </c>
      <c r="W123" s="123">
        <f>(U123/U$179)*100</f>
        <v>0.673660558449437</v>
      </c>
      <c r="X123" s="19">
        <f>X124+X125+X126+X127+X128</f>
        <v>2047.7639789000002</v>
      </c>
      <c r="Y123" s="19">
        <f>Y124+Y125+Y126+Y127+Y128</f>
        <v>4858.9699454</v>
      </c>
      <c r="Z123" s="122">
        <f>((Y123-X123)/X123)*100</f>
        <v>137.28173732258432</v>
      </c>
      <c r="AA123" s="19">
        <f>AA124+AA125+AA126+AA127+AA128</f>
        <v>10076.856525</v>
      </c>
      <c r="AB123" s="19">
        <f>AB124+AB125+AB126+AB127+AB128</f>
        <v>12774.7737291</v>
      </c>
      <c r="AC123" s="122">
        <f>((AB123-AA123)/AA123)*100</f>
        <v>26.773400984787767</v>
      </c>
      <c r="AD123" s="123">
        <f>(AB123/AB$179)*100</f>
        <v>0.7657043176894519</v>
      </c>
    </row>
    <row r="124" spans="1:30" s="47" customFormat="1" ht="14.25" customHeight="1">
      <c r="A124" s="5"/>
      <c r="B124" s="8" t="s">
        <v>3</v>
      </c>
      <c r="C124" s="18">
        <v>1.5860551000000007</v>
      </c>
      <c r="D124" s="15">
        <v>2.9080066999999996</v>
      </c>
      <c r="E124" s="124">
        <f t="shared" si="76"/>
        <v>83.34840321751736</v>
      </c>
      <c r="F124" s="3">
        <v>7.936843</v>
      </c>
      <c r="G124" s="3">
        <v>12.104103199999999</v>
      </c>
      <c r="H124" s="124">
        <f t="shared" si="77"/>
        <v>52.50526185285509</v>
      </c>
      <c r="I124" s="125">
        <f>(G124/G$180)*100</f>
        <v>0.1301734033764047</v>
      </c>
      <c r="J124" s="9">
        <v>60</v>
      </c>
      <c r="K124" s="9">
        <v>117</v>
      </c>
      <c r="L124" s="124">
        <f t="shared" si="78"/>
        <v>95</v>
      </c>
      <c r="M124" s="9">
        <v>338</v>
      </c>
      <c r="N124" s="9">
        <v>475</v>
      </c>
      <c r="O124" s="124">
        <f t="shared" si="79"/>
        <v>40.532544378698226</v>
      </c>
      <c r="P124" s="125">
        <f>(N124/N$180)*100</f>
        <v>0.10129270820449611</v>
      </c>
      <c r="Q124" s="9">
        <v>0</v>
      </c>
      <c r="R124" s="9">
        <v>0</v>
      </c>
      <c r="S124" s="126" t="s">
        <v>55</v>
      </c>
      <c r="T124" s="9">
        <v>0</v>
      </c>
      <c r="U124" s="9">
        <v>0</v>
      </c>
      <c r="V124" s="126" t="s">
        <v>55</v>
      </c>
      <c r="W124" s="126" t="s">
        <v>55</v>
      </c>
      <c r="X124" s="18">
        <v>2.691384099999999</v>
      </c>
      <c r="Y124" s="15">
        <v>2.7147778000000007</v>
      </c>
      <c r="Z124" s="124">
        <f>((Y124-X124)/X124)*100</f>
        <v>0.869207037375361</v>
      </c>
      <c r="AA124" s="3">
        <v>13.5882843</v>
      </c>
      <c r="AB124" s="3">
        <v>12.8567488</v>
      </c>
      <c r="AC124" s="124">
        <f>((AB124-AA124)/AA124)*100</f>
        <v>-5.383575172915683</v>
      </c>
      <c r="AD124" s="125">
        <f>(AB124/AB$180)*100</f>
        <v>0.0806013284693563</v>
      </c>
    </row>
    <row r="125" spans="1:30" s="43" customFormat="1" ht="12.75">
      <c r="A125" s="5"/>
      <c r="B125" s="8" t="s">
        <v>4</v>
      </c>
      <c r="C125" s="26">
        <v>52.018156205000004</v>
      </c>
      <c r="D125" s="15">
        <v>80.123245269</v>
      </c>
      <c r="E125" s="124">
        <f t="shared" si="76"/>
        <v>54.02938341997312</v>
      </c>
      <c r="F125" s="26">
        <v>240.63649229499998</v>
      </c>
      <c r="G125" s="3">
        <v>305.323870373</v>
      </c>
      <c r="H125" s="124">
        <f t="shared" si="77"/>
        <v>26.88178233528219</v>
      </c>
      <c r="I125" s="125">
        <f>(G125/G$181)*100</f>
        <v>1.473789399819953</v>
      </c>
      <c r="J125" s="27">
        <v>16558</v>
      </c>
      <c r="K125" s="9">
        <v>19644</v>
      </c>
      <c r="L125" s="124">
        <f t="shared" si="78"/>
        <v>18.637516608286024</v>
      </c>
      <c r="M125" s="27">
        <v>80043</v>
      </c>
      <c r="N125" s="9">
        <v>81786</v>
      </c>
      <c r="O125" s="124">
        <f t="shared" si="79"/>
        <v>2.177579550991342</v>
      </c>
      <c r="P125" s="125">
        <f>(N125/N$181)*100</f>
        <v>0.9184740568643993</v>
      </c>
      <c r="Q125" s="27">
        <v>0</v>
      </c>
      <c r="R125" s="9">
        <v>0</v>
      </c>
      <c r="S125" s="126" t="s">
        <v>55</v>
      </c>
      <c r="T125" s="27">
        <v>0</v>
      </c>
      <c r="U125" s="9">
        <v>0</v>
      </c>
      <c r="V125" s="126" t="s">
        <v>55</v>
      </c>
      <c r="W125" s="126" t="s">
        <v>55</v>
      </c>
      <c r="X125" s="26">
        <v>593.3609482000002</v>
      </c>
      <c r="Y125" s="15">
        <v>1083.2149042</v>
      </c>
      <c r="Z125" s="124">
        <f>((Y125-X125)/X125)*100</f>
        <v>82.55581320038071</v>
      </c>
      <c r="AA125" s="26">
        <v>2845.271644</v>
      </c>
      <c r="AB125" s="3">
        <v>4124.3820336</v>
      </c>
      <c r="AC125" s="124">
        <f>((AB125-AA125)/AA125)*100</f>
        <v>44.95565097614982</v>
      </c>
      <c r="AD125" s="125">
        <f>(AB125/AB$181)*100</f>
        <v>0.747345035516875</v>
      </c>
    </row>
    <row r="126" spans="1:30" s="43" customFormat="1" ht="12.75">
      <c r="A126" s="5"/>
      <c r="B126" s="8" t="s">
        <v>5</v>
      </c>
      <c r="C126" s="15">
        <v>3.303628120999999</v>
      </c>
      <c r="D126" s="15">
        <v>0.58461047</v>
      </c>
      <c r="E126" s="124">
        <f t="shared" si="76"/>
        <v>-82.30398675069274</v>
      </c>
      <c r="F126" s="3">
        <v>11.340531240608696</v>
      </c>
      <c r="G126" s="3">
        <v>6.527911240999999</v>
      </c>
      <c r="H126" s="124">
        <f t="shared" si="77"/>
        <v>-42.437341756755146</v>
      </c>
      <c r="I126" s="125">
        <f>(G126/G$182)*100</f>
        <v>0.015103575126514788</v>
      </c>
      <c r="J126" s="9">
        <v>0</v>
      </c>
      <c r="K126" s="9">
        <v>0</v>
      </c>
      <c r="L126" s="126" t="s">
        <v>55</v>
      </c>
      <c r="M126" s="9">
        <v>2</v>
      </c>
      <c r="N126" s="9">
        <v>1</v>
      </c>
      <c r="O126" s="124">
        <f t="shared" si="79"/>
        <v>-50</v>
      </c>
      <c r="P126" s="125">
        <f>(N126/N$182)*100</f>
        <v>0.16474464579901155</v>
      </c>
      <c r="Q126" s="9">
        <v>574</v>
      </c>
      <c r="R126" s="9">
        <v>1007</v>
      </c>
      <c r="S126" s="124">
        <f t="shared" si="80"/>
        <v>75.43554006968641</v>
      </c>
      <c r="T126" s="9">
        <v>1641</v>
      </c>
      <c r="U126" s="9">
        <v>1504</v>
      </c>
      <c r="V126" s="124">
        <f t="shared" si="81"/>
        <v>-8.348567946374162</v>
      </c>
      <c r="W126" s="125">
        <f>(U126/U$182)*100</f>
        <v>0.004121670846435533</v>
      </c>
      <c r="X126" s="15">
        <v>95.1494738</v>
      </c>
      <c r="Y126" s="15">
        <v>22.218092700000003</v>
      </c>
      <c r="Z126" s="124">
        <f>((Y126-X126)/X126)*100</f>
        <v>-76.64927422856647</v>
      </c>
      <c r="AA126" s="3">
        <v>310.2323437</v>
      </c>
      <c r="AB126" s="3">
        <v>-47.44656150000001</v>
      </c>
      <c r="AC126" s="124">
        <f>((AB126-AA126)/AA126)*100</f>
        <v>-115.29387972063985</v>
      </c>
      <c r="AD126" s="125">
        <f>(AB126/AB$182)*100</f>
        <v>-0.01250377016936171</v>
      </c>
    </row>
    <row r="127" spans="1:30" s="43" customFormat="1" ht="12.75">
      <c r="A127" s="5"/>
      <c r="B127" s="8" t="s">
        <v>6</v>
      </c>
      <c r="C127" s="15">
        <v>6.22458486</v>
      </c>
      <c r="D127" s="26">
        <v>2.069872613</v>
      </c>
      <c r="E127" s="124">
        <f t="shared" si="76"/>
        <v>-66.74681670256803</v>
      </c>
      <c r="F127" s="3">
        <v>35.30994668927001</v>
      </c>
      <c r="G127" s="26">
        <v>25.58627586</v>
      </c>
      <c r="H127" s="124">
        <f t="shared" si="77"/>
        <v>-27.538050155779015</v>
      </c>
      <c r="I127" s="125">
        <f>(G127/G$183)*100</f>
        <v>5.909889441861087</v>
      </c>
      <c r="J127" s="9">
        <v>2</v>
      </c>
      <c r="K127" s="27">
        <v>1</v>
      </c>
      <c r="L127" s="124">
        <f t="shared" si="78"/>
        <v>-50</v>
      </c>
      <c r="M127" s="9">
        <v>16</v>
      </c>
      <c r="N127" s="27">
        <v>6</v>
      </c>
      <c r="O127" s="124">
        <f t="shared" si="79"/>
        <v>-62.5</v>
      </c>
      <c r="P127" s="125">
        <f>(N127/N$183)*100</f>
        <v>0.4728132387706856</v>
      </c>
      <c r="Q127" s="9">
        <v>-2254</v>
      </c>
      <c r="R127" s="27">
        <v>8177</v>
      </c>
      <c r="S127" s="124">
        <f t="shared" si="80"/>
        <v>-462.77728482697427</v>
      </c>
      <c r="T127" s="9">
        <v>10363</v>
      </c>
      <c r="U127" s="27">
        <v>12607</v>
      </c>
      <c r="V127" s="124">
        <f t="shared" si="81"/>
        <v>21.65396120814436</v>
      </c>
      <c r="W127" s="125">
        <f>(U127/U$183)*100</f>
        <v>0.34399132531751053</v>
      </c>
      <c r="X127" s="15">
        <v>10.3974001</v>
      </c>
      <c r="Y127" s="26">
        <v>154.8959911</v>
      </c>
      <c r="Z127" s="124">
        <f>((Y127-X127)/X127)*100</f>
        <v>1389.7569547217865</v>
      </c>
      <c r="AA127" s="3">
        <v>-21.686598499999995</v>
      </c>
      <c r="AB127" s="26">
        <v>230.3870308</v>
      </c>
      <c r="AC127" s="124">
        <f>((AB127-AA127)/AA127)*100</f>
        <v>-1162.3474714118954</v>
      </c>
      <c r="AD127" s="125">
        <f>(AB127/AB$183)*100</f>
        <v>0.3563593247349864</v>
      </c>
    </row>
    <row r="128" spans="1:30" s="43" customFormat="1" ht="12.75">
      <c r="A128" s="5"/>
      <c r="B128" s="37" t="s">
        <v>25</v>
      </c>
      <c r="C128" s="21">
        <v>2.582981075</v>
      </c>
      <c r="D128" s="15">
        <v>2.086929814</v>
      </c>
      <c r="E128" s="124">
        <f t="shared" si="76"/>
        <v>-19.204602999268985</v>
      </c>
      <c r="F128" s="21">
        <v>12.896486789999999</v>
      </c>
      <c r="G128" s="3">
        <v>7.424723483000141</v>
      </c>
      <c r="H128" s="124">
        <f t="shared" si="77"/>
        <v>-42.42832483062512</v>
      </c>
      <c r="I128" s="125">
        <f>(G128/G$184)*100</f>
        <v>0.3868925873510427</v>
      </c>
      <c r="J128" s="23">
        <v>8</v>
      </c>
      <c r="K128" s="9">
        <v>8</v>
      </c>
      <c r="L128" s="124">
        <f t="shared" si="78"/>
        <v>0</v>
      </c>
      <c r="M128" s="23">
        <v>37</v>
      </c>
      <c r="N128" s="9">
        <v>20</v>
      </c>
      <c r="O128" s="124">
        <f t="shared" si="79"/>
        <v>-45.94594594594595</v>
      </c>
      <c r="P128" s="125">
        <f>(N128/N$184)*100</f>
        <v>0.18964536317087047</v>
      </c>
      <c r="Q128" s="23">
        <v>45290</v>
      </c>
      <c r="R128" s="9">
        <v>125917</v>
      </c>
      <c r="S128" s="124">
        <f t="shared" si="80"/>
        <v>178.02384632369177</v>
      </c>
      <c r="T128" s="23">
        <v>794991</v>
      </c>
      <c r="U128" s="9">
        <v>550410</v>
      </c>
      <c r="V128" s="124">
        <f t="shared" si="81"/>
        <v>-30.765253946271088</v>
      </c>
      <c r="W128" s="125">
        <f>(U128/U$184)*100</f>
        <v>1.261133990898279</v>
      </c>
      <c r="X128" s="21">
        <v>1346.1647727</v>
      </c>
      <c r="Y128" s="15">
        <v>3595.9261796</v>
      </c>
      <c r="Z128" s="124">
        <f>((Y128-X128)/X128)*100</f>
        <v>167.12377656322548</v>
      </c>
      <c r="AA128" s="21">
        <v>6929.4508515</v>
      </c>
      <c r="AB128" s="3">
        <v>8454.5944774</v>
      </c>
      <c r="AC128" s="124">
        <f>((AB128-AA128)/AA128)*100</f>
        <v>22.00958861797622</v>
      </c>
      <c r="AD128" s="125">
        <f>(AB128/AB$184)*100</f>
        <v>1.2879491182757055</v>
      </c>
    </row>
    <row r="129" spans="1:30" s="43" customFormat="1" ht="12.75">
      <c r="A129" s="5"/>
      <c r="B129" s="37"/>
      <c r="C129" s="21"/>
      <c r="D129" s="15"/>
      <c r="E129" s="124"/>
      <c r="F129" s="21"/>
      <c r="G129" s="3"/>
      <c r="H129" s="124"/>
      <c r="I129" s="125"/>
      <c r="J129" s="23"/>
      <c r="K129" s="9"/>
      <c r="L129" s="124"/>
      <c r="M129" s="23"/>
      <c r="N129" s="9"/>
      <c r="O129" s="124"/>
      <c r="P129" s="125"/>
      <c r="Q129" s="23"/>
      <c r="R129" s="9"/>
      <c r="S129" s="124"/>
      <c r="T129" s="23"/>
      <c r="U129" s="9"/>
      <c r="V129" s="124"/>
      <c r="W129" s="125"/>
      <c r="X129" s="21"/>
      <c r="Y129" s="15"/>
      <c r="Z129" s="124"/>
      <c r="AA129" s="21"/>
      <c r="AB129" s="3"/>
      <c r="AC129" s="124"/>
      <c r="AD129" s="125"/>
    </row>
    <row r="130" spans="1:30" s="44" customFormat="1" ht="15">
      <c r="A130" s="28">
        <v>19</v>
      </c>
      <c r="B130" s="6" t="s">
        <v>12</v>
      </c>
      <c r="C130" s="19">
        <f>C131+C132+C133+C134+C135</f>
        <v>0.14392500000000003</v>
      </c>
      <c r="D130" s="19">
        <f>D131+D132+D133+D134+D135</f>
        <v>0.004724</v>
      </c>
      <c r="E130" s="122">
        <f>((D130-C130)/C130)*100</f>
        <v>-96.71773493138788</v>
      </c>
      <c r="F130" s="19">
        <f>F131+F132+F133+F134+F135</f>
        <v>3.5215375</v>
      </c>
      <c r="G130" s="19">
        <f>G131+G132+G133+G134+G135</f>
        <v>0.039806100000000004</v>
      </c>
      <c r="H130" s="122">
        <f>((G130-F130)/F130)*100</f>
        <v>-98.86963861665538</v>
      </c>
      <c r="I130" s="123">
        <f>(G130/G$179)*100</f>
        <v>5.266168982350406E-05</v>
      </c>
      <c r="J130" s="34">
        <f>J131+J132+J133+J134+J135</f>
        <v>0</v>
      </c>
      <c r="K130" s="34">
        <f>K131+K132+K133+K134+K135</f>
        <v>0</v>
      </c>
      <c r="L130" s="127" t="s">
        <v>55</v>
      </c>
      <c r="M130" s="34">
        <f>M131+M132+M133+M134+M135</f>
        <v>1623</v>
      </c>
      <c r="N130" s="34">
        <f>N131+N132+N133+N134+N135</f>
        <v>0</v>
      </c>
      <c r="O130" s="122">
        <f>((N130-M130)/M130)*100</f>
        <v>-100</v>
      </c>
      <c r="P130" s="123">
        <f>(N130/N$179)*100</f>
        <v>0</v>
      </c>
      <c r="Q130" s="34">
        <f>Q131+Q132+Q133+Q134+Q135</f>
        <v>0</v>
      </c>
      <c r="R130" s="34">
        <f>R131+R132+R133+R134+R135</f>
        <v>0</v>
      </c>
      <c r="S130" s="127" t="s">
        <v>55</v>
      </c>
      <c r="T130" s="34">
        <f>T131+T132+T133+T134+T135</f>
        <v>0</v>
      </c>
      <c r="U130" s="34">
        <f>U131+U132+U133+U134+U135</f>
        <v>0</v>
      </c>
      <c r="V130" s="127" t="s">
        <v>55</v>
      </c>
      <c r="W130" s="123">
        <f>(U130/U$179)*100</f>
        <v>0</v>
      </c>
      <c r="X130" s="19">
        <f>X131+X132+X133+X134+X135</f>
        <v>-0.23349799999999998</v>
      </c>
      <c r="Y130" s="19">
        <f>Y131+Y132+Y133+Y134+Y135</f>
        <v>0</v>
      </c>
      <c r="Z130" s="122">
        <f>((Y130-X130)/X130)*100</f>
        <v>-100</v>
      </c>
      <c r="AA130" s="19">
        <f>AA131+AA132+AA133+AA134+AA135</f>
        <v>32.988586999999995</v>
      </c>
      <c r="AB130" s="19">
        <f>AB131+AB132+AB133+AB134+AB135</f>
        <v>0</v>
      </c>
      <c r="AC130" s="122">
        <f>((AB130-AA130)/AA130)*100</f>
        <v>-100</v>
      </c>
      <c r="AD130" s="123">
        <f>(AB130/AB$179)*100</f>
        <v>0</v>
      </c>
    </row>
    <row r="131" spans="1:30" s="43" customFormat="1" ht="12.75">
      <c r="A131" s="5"/>
      <c r="B131" s="8" t="s">
        <v>3</v>
      </c>
      <c r="C131" s="15">
        <v>-0.016973000000000002</v>
      </c>
      <c r="D131" s="15">
        <v>0</v>
      </c>
      <c r="E131" s="124">
        <f>((D131-C131)/C131)*100</f>
        <v>-100</v>
      </c>
      <c r="F131" s="3">
        <v>1.9057271999999998</v>
      </c>
      <c r="G131" s="3">
        <v>0</v>
      </c>
      <c r="H131" s="124">
        <f>((G131-F131)/F131)*100</f>
        <v>-100</v>
      </c>
      <c r="I131" s="125">
        <f>(G131/G$180)*100</f>
        <v>0</v>
      </c>
      <c r="J131" s="9">
        <v>0</v>
      </c>
      <c r="K131" s="9">
        <v>0</v>
      </c>
      <c r="L131" s="126" t="s">
        <v>55</v>
      </c>
      <c r="M131" s="9">
        <v>367</v>
      </c>
      <c r="N131" s="9">
        <v>0</v>
      </c>
      <c r="O131" s="124">
        <f>((N131-M131)/M131)*100</f>
        <v>-100</v>
      </c>
      <c r="P131" s="125">
        <f>(N131/N$180)*100</f>
        <v>0</v>
      </c>
      <c r="Q131" s="9">
        <v>0</v>
      </c>
      <c r="R131" s="9">
        <v>0</v>
      </c>
      <c r="S131" s="126" t="s">
        <v>55</v>
      </c>
      <c r="T131" s="9">
        <v>0</v>
      </c>
      <c r="U131" s="9">
        <v>0</v>
      </c>
      <c r="V131" s="126" t="s">
        <v>55</v>
      </c>
      <c r="W131" s="126" t="s">
        <v>55</v>
      </c>
      <c r="X131" s="15">
        <v>-0.041998</v>
      </c>
      <c r="Y131" s="15">
        <v>0</v>
      </c>
      <c r="Z131" s="124">
        <f>((Y131-X131)/X131)*100</f>
        <v>-100</v>
      </c>
      <c r="AA131" s="3">
        <v>4.657087000000001</v>
      </c>
      <c r="AB131" s="3">
        <v>0</v>
      </c>
      <c r="AC131" s="124">
        <f>((AB131-AA131)/AA131)*100</f>
        <v>-100</v>
      </c>
      <c r="AD131" s="125">
        <f>(AB131/AB$180)*100</f>
        <v>0</v>
      </c>
    </row>
    <row r="132" spans="1:30" s="43" customFormat="1" ht="12.75">
      <c r="A132" s="5"/>
      <c r="B132" s="8" t="s">
        <v>4</v>
      </c>
      <c r="C132" s="15">
        <v>0.160898</v>
      </c>
      <c r="D132" s="15">
        <v>0.004724</v>
      </c>
      <c r="E132" s="124">
        <f>((D132-C132)/C132)*100</f>
        <v>-97.06397842111151</v>
      </c>
      <c r="F132" s="3">
        <v>1.6158103</v>
      </c>
      <c r="G132" s="3">
        <v>0.039806100000000004</v>
      </c>
      <c r="H132" s="124">
        <f>((G132-F132)/F132)*100</f>
        <v>-97.53646204631818</v>
      </c>
      <c r="I132" s="125">
        <f>(G132/G$181)*100</f>
        <v>0.00019214288144750607</v>
      </c>
      <c r="J132" s="9">
        <v>0</v>
      </c>
      <c r="K132" s="9">
        <v>0</v>
      </c>
      <c r="L132" s="126" t="s">
        <v>55</v>
      </c>
      <c r="M132" s="9">
        <v>1256</v>
      </c>
      <c r="N132" s="9">
        <v>0</v>
      </c>
      <c r="O132" s="124">
        <f>((N132-M132)/M132)*100</f>
        <v>-100</v>
      </c>
      <c r="P132" s="125">
        <f>(N132/N$181)*100</f>
        <v>0</v>
      </c>
      <c r="Q132" s="9">
        <v>0</v>
      </c>
      <c r="R132" s="9">
        <v>0</v>
      </c>
      <c r="S132" s="126" t="s">
        <v>55</v>
      </c>
      <c r="T132" s="9">
        <v>0</v>
      </c>
      <c r="U132" s="9">
        <v>0</v>
      </c>
      <c r="V132" s="126" t="s">
        <v>55</v>
      </c>
      <c r="W132" s="126" t="s">
        <v>55</v>
      </c>
      <c r="X132" s="15">
        <v>-0.19149999999999998</v>
      </c>
      <c r="Y132" s="15">
        <v>0</v>
      </c>
      <c r="Z132" s="124">
        <f>((Y132-X132)/X132)*100</f>
        <v>-100</v>
      </c>
      <c r="AA132" s="3">
        <v>28.331499999999995</v>
      </c>
      <c r="AB132" s="3">
        <v>0</v>
      </c>
      <c r="AC132" s="124">
        <f>((AB132-AA132)/AA132)*100</f>
        <v>-100</v>
      </c>
      <c r="AD132" s="125">
        <f>(AB132/AB$181)*100</f>
        <v>0</v>
      </c>
    </row>
    <row r="133" spans="1:30" s="43" customFormat="1" ht="12.75">
      <c r="A133" s="5"/>
      <c r="B133" s="8" t="s">
        <v>5</v>
      </c>
      <c r="C133" s="15">
        <v>0</v>
      </c>
      <c r="D133" s="15">
        <v>0</v>
      </c>
      <c r="E133" s="126" t="s">
        <v>55</v>
      </c>
      <c r="F133" s="3">
        <v>0</v>
      </c>
      <c r="G133" s="3">
        <v>0</v>
      </c>
      <c r="H133" s="126" t="s">
        <v>55</v>
      </c>
      <c r="I133" s="125">
        <f>(G133/G$182)*100</f>
        <v>0</v>
      </c>
      <c r="J133" s="9">
        <v>0</v>
      </c>
      <c r="K133" s="9">
        <v>0</v>
      </c>
      <c r="L133" s="126" t="s">
        <v>55</v>
      </c>
      <c r="M133" s="9">
        <v>0</v>
      </c>
      <c r="N133" s="9">
        <v>0</v>
      </c>
      <c r="O133" s="126" t="s">
        <v>55</v>
      </c>
      <c r="P133" s="125">
        <f>(N133/N$182)*100</f>
        <v>0</v>
      </c>
      <c r="Q133" s="9">
        <v>0</v>
      </c>
      <c r="R133" s="9">
        <v>0</v>
      </c>
      <c r="S133" s="126" t="s">
        <v>55</v>
      </c>
      <c r="T133" s="9">
        <v>0</v>
      </c>
      <c r="U133" s="9">
        <v>0</v>
      </c>
      <c r="V133" s="126" t="s">
        <v>55</v>
      </c>
      <c r="W133" s="125">
        <f>(U133/U$182)*100</f>
        <v>0</v>
      </c>
      <c r="X133" s="15">
        <v>0</v>
      </c>
      <c r="Y133" s="15">
        <v>0</v>
      </c>
      <c r="Z133" s="126" t="s">
        <v>55</v>
      </c>
      <c r="AA133" s="3">
        <v>0</v>
      </c>
      <c r="AB133" s="3">
        <v>0</v>
      </c>
      <c r="AC133" s="126" t="s">
        <v>55</v>
      </c>
      <c r="AD133" s="125">
        <f>(AB133/AB$182)*100</f>
        <v>0</v>
      </c>
    </row>
    <row r="134" spans="1:30" s="43" customFormat="1" ht="12.75">
      <c r="A134" s="5"/>
      <c r="B134" s="8" t="s">
        <v>6</v>
      </c>
      <c r="C134" s="26">
        <v>0</v>
      </c>
      <c r="D134" s="21">
        <v>0</v>
      </c>
      <c r="E134" s="126" t="s">
        <v>55</v>
      </c>
      <c r="F134" s="26">
        <v>0</v>
      </c>
      <c r="G134" s="21">
        <v>0</v>
      </c>
      <c r="H134" s="126" t="s">
        <v>55</v>
      </c>
      <c r="I134" s="125">
        <f>(G134/G$183)*100</f>
        <v>0</v>
      </c>
      <c r="J134" s="27">
        <v>0</v>
      </c>
      <c r="K134" s="23">
        <v>0</v>
      </c>
      <c r="L134" s="126" t="s">
        <v>55</v>
      </c>
      <c r="M134" s="27">
        <v>0</v>
      </c>
      <c r="N134" s="23">
        <v>0</v>
      </c>
      <c r="O134" s="126" t="s">
        <v>55</v>
      </c>
      <c r="P134" s="125">
        <f>(N134/N$183)*100</f>
        <v>0</v>
      </c>
      <c r="Q134" s="27">
        <v>0</v>
      </c>
      <c r="R134" s="23">
        <v>0</v>
      </c>
      <c r="S134" s="126" t="s">
        <v>55</v>
      </c>
      <c r="T134" s="27">
        <v>0</v>
      </c>
      <c r="U134" s="23">
        <v>0</v>
      </c>
      <c r="V134" s="126" t="s">
        <v>55</v>
      </c>
      <c r="W134" s="125">
        <f>(U134/U$183)*100</f>
        <v>0</v>
      </c>
      <c r="X134" s="26">
        <v>0</v>
      </c>
      <c r="Y134" s="21">
        <v>0</v>
      </c>
      <c r="Z134" s="126" t="s">
        <v>55</v>
      </c>
      <c r="AA134" s="26">
        <v>0</v>
      </c>
      <c r="AB134" s="21">
        <v>0</v>
      </c>
      <c r="AC134" s="126" t="s">
        <v>55</v>
      </c>
      <c r="AD134" s="125">
        <f>(AB134/AB$183)*100</f>
        <v>0</v>
      </c>
    </row>
    <row r="135" spans="1:30" s="43" customFormat="1" ht="12.75">
      <c r="A135" s="5"/>
      <c r="B135" s="37" t="s">
        <v>25</v>
      </c>
      <c r="C135" s="15">
        <v>0</v>
      </c>
      <c r="D135" s="21">
        <v>0</v>
      </c>
      <c r="E135" s="126" t="s">
        <v>55</v>
      </c>
      <c r="F135" s="3">
        <v>0</v>
      </c>
      <c r="G135" s="21">
        <v>0</v>
      </c>
      <c r="H135" s="126" t="s">
        <v>55</v>
      </c>
      <c r="I135" s="125">
        <f>(G135/G$184)*100</f>
        <v>0</v>
      </c>
      <c r="J135" s="9">
        <v>0</v>
      </c>
      <c r="K135" s="23">
        <v>0</v>
      </c>
      <c r="L135" s="126" t="s">
        <v>55</v>
      </c>
      <c r="M135" s="9">
        <v>0</v>
      </c>
      <c r="N135" s="23">
        <v>0</v>
      </c>
      <c r="O135" s="126" t="s">
        <v>55</v>
      </c>
      <c r="P135" s="125">
        <f>(N135/N$184)*100</f>
        <v>0</v>
      </c>
      <c r="Q135" s="9">
        <v>0</v>
      </c>
      <c r="R135" s="23">
        <v>0</v>
      </c>
      <c r="S135" s="126" t="s">
        <v>55</v>
      </c>
      <c r="T135" s="9">
        <v>0</v>
      </c>
      <c r="U135" s="23">
        <v>0</v>
      </c>
      <c r="V135" s="126" t="s">
        <v>55</v>
      </c>
      <c r="W135" s="125">
        <f>(U135/U$184)*100</f>
        <v>0</v>
      </c>
      <c r="X135" s="15">
        <v>0</v>
      </c>
      <c r="Y135" s="21">
        <v>0</v>
      </c>
      <c r="Z135" s="126" t="s">
        <v>55</v>
      </c>
      <c r="AA135" s="3">
        <v>0</v>
      </c>
      <c r="AB135" s="21">
        <v>0</v>
      </c>
      <c r="AC135" s="126" t="s">
        <v>55</v>
      </c>
      <c r="AD135" s="125">
        <f>(AB135/AB$184)*100</f>
        <v>0</v>
      </c>
    </row>
    <row r="136" spans="1:30" s="43" customFormat="1" ht="12.75">
      <c r="A136" s="5"/>
      <c r="B136" s="37"/>
      <c r="C136" s="15"/>
      <c r="D136" s="21"/>
      <c r="E136" s="126"/>
      <c r="F136" s="3"/>
      <c r="G136" s="21"/>
      <c r="H136" s="126"/>
      <c r="I136" s="125"/>
      <c r="J136" s="9"/>
      <c r="K136" s="23"/>
      <c r="L136" s="126"/>
      <c r="M136" s="9"/>
      <c r="N136" s="23"/>
      <c r="O136" s="126"/>
      <c r="P136" s="125"/>
      <c r="Q136" s="9"/>
      <c r="R136" s="23"/>
      <c r="S136" s="126"/>
      <c r="T136" s="9"/>
      <c r="U136" s="23"/>
      <c r="V136" s="126"/>
      <c r="W136" s="125"/>
      <c r="X136" s="15"/>
      <c r="Y136" s="21"/>
      <c r="Z136" s="126"/>
      <c r="AA136" s="3"/>
      <c r="AB136" s="21"/>
      <c r="AC136" s="126"/>
      <c r="AD136" s="125"/>
    </row>
    <row r="137" spans="1:30" s="44" customFormat="1" ht="15">
      <c r="A137" s="31">
        <v>20</v>
      </c>
      <c r="B137" s="6" t="s">
        <v>7</v>
      </c>
      <c r="C137" s="19">
        <f>C138+C139+C140+C141+C142</f>
        <v>820.3290034769991</v>
      </c>
      <c r="D137" s="19">
        <f>D138+D139+D140+D141+D142</f>
        <v>1135.7069651259967</v>
      </c>
      <c r="E137" s="122">
        <f aca="true" t="shared" si="82" ref="E137:E142">((D137-C137)/C137)*100</f>
        <v>38.44530186208884</v>
      </c>
      <c r="F137" s="19">
        <f>F138+F139+F140+F141+F142</f>
        <v>3466.524004781</v>
      </c>
      <c r="G137" s="19">
        <f>G138+G139+G140+G141+G142</f>
        <v>4455.164504073996</v>
      </c>
      <c r="H137" s="122">
        <f aca="true" t="shared" si="83" ref="H137:H142">((G137-F137)/F137)*100</f>
        <v>28.51964959508348</v>
      </c>
      <c r="I137" s="123">
        <f>(G137/G$179)*100</f>
        <v>5.893983365017674</v>
      </c>
      <c r="J137" s="34">
        <f>J138+J139+J140+J141+J142</f>
        <v>117659</v>
      </c>
      <c r="K137" s="34">
        <f>K138+K139+K140+K141+K142</f>
        <v>126920</v>
      </c>
      <c r="L137" s="122">
        <f aca="true" t="shared" si="84" ref="L137:L142">((K137-J137)/J137)*100</f>
        <v>7.871051088314536</v>
      </c>
      <c r="M137" s="34">
        <f>M138+M139+M140+M141+M142</f>
        <v>470494</v>
      </c>
      <c r="N137" s="34">
        <f>N138+N139+N140+N141+N142</f>
        <v>484627</v>
      </c>
      <c r="O137" s="122">
        <f aca="true" t="shared" si="85" ref="O137:O142">((N137-M137)/M137)*100</f>
        <v>3.00386402377076</v>
      </c>
      <c r="P137" s="123">
        <f>(N137/N$179)*100</f>
        <v>5.163344808687744</v>
      </c>
      <c r="Q137" s="34">
        <f>Q138+Q139+Q140+Q141+Q142</f>
        <v>141224</v>
      </c>
      <c r="R137" s="34">
        <f>R138+R139+R140+R141+R142</f>
        <v>255410</v>
      </c>
      <c r="S137" s="122">
        <f aca="true" t="shared" si="86" ref="S137:S142">((R137-Q137)/Q137)*100</f>
        <v>80.854528975245</v>
      </c>
      <c r="T137" s="34">
        <f>T138+T139+T140+T141+T142</f>
        <v>770169</v>
      </c>
      <c r="U137" s="34">
        <f>U138+U139+U140+U141+U142</f>
        <v>1434097</v>
      </c>
      <c r="V137" s="122">
        <f aca="true" t="shared" si="87" ref="V137:V142">((U137-T137)/T137)*100</f>
        <v>86.20549515755633</v>
      </c>
      <c r="W137" s="123">
        <f>(U137/U$179)*100</f>
        <v>1.7113527856194226</v>
      </c>
      <c r="X137" s="19">
        <f>X138+X139+X140+X141+X142</f>
        <v>16103.320966</v>
      </c>
      <c r="Y137" s="19">
        <f>Y138+Y139+Y140+Y141+Y142</f>
        <v>25831.944015999998</v>
      </c>
      <c r="Z137" s="122">
        <f>((Y137-X137)/X137)*100</f>
        <v>60.413768504898336</v>
      </c>
      <c r="AA137" s="19">
        <f>AA138+AA139+AA140+AA141+AA142</f>
        <v>72314.2683776</v>
      </c>
      <c r="AB137" s="19">
        <f>AB138+AB139+AB140+AB141+AB142</f>
        <v>89999.60902100001</v>
      </c>
      <c r="AC137" s="122">
        <f>((AB137-AA137)/AA137)*100</f>
        <v>24.45622563869871</v>
      </c>
      <c r="AD137" s="123">
        <f>(AB137/AB$179)*100</f>
        <v>5.394466522781792</v>
      </c>
    </row>
    <row r="138" spans="1:30" s="43" customFormat="1" ht="12.75">
      <c r="A138" s="12"/>
      <c r="B138" s="8" t="s">
        <v>3</v>
      </c>
      <c r="C138" s="21">
        <v>57.43133922500003</v>
      </c>
      <c r="D138" s="15">
        <v>61.882174852000006</v>
      </c>
      <c r="E138" s="124">
        <f t="shared" si="82"/>
        <v>7.749837783797514</v>
      </c>
      <c r="F138" s="21">
        <v>234.59623765299995</v>
      </c>
      <c r="G138" s="3">
        <v>262.4984278200001</v>
      </c>
      <c r="H138" s="124">
        <f t="shared" si="83"/>
        <v>11.89370743799877</v>
      </c>
      <c r="I138" s="125">
        <f>(G138/G$180)*100</f>
        <v>2.823035557916007</v>
      </c>
      <c r="J138" s="23">
        <v>1608</v>
      </c>
      <c r="K138" s="9">
        <v>1560</v>
      </c>
      <c r="L138" s="124">
        <f t="shared" si="84"/>
        <v>-2.9850746268656714</v>
      </c>
      <c r="M138" s="23">
        <v>8075</v>
      </c>
      <c r="N138" s="9">
        <v>7183</v>
      </c>
      <c r="O138" s="124">
        <f t="shared" si="85"/>
        <v>-11.046439628482972</v>
      </c>
      <c r="P138" s="125">
        <f>(N138/N$180)*100</f>
        <v>1.5317589958587277</v>
      </c>
      <c r="Q138" s="23">
        <v>0</v>
      </c>
      <c r="R138" s="9">
        <v>0</v>
      </c>
      <c r="S138" s="126" t="s">
        <v>55</v>
      </c>
      <c r="T138" s="23">
        <v>0</v>
      </c>
      <c r="U138" s="9">
        <v>0</v>
      </c>
      <c r="V138" s="126" t="s">
        <v>55</v>
      </c>
      <c r="W138" s="126" t="s">
        <v>55</v>
      </c>
      <c r="X138" s="21">
        <v>77.144671</v>
      </c>
      <c r="Y138" s="15">
        <v>68.709555</v>
      </c>
      <c r="Z138" s="124">
        <f>((Y138-X138)/X138)*100</f>
        <v>-10.934152535306046</v>
      </c>
      <c r="AA138" s="21">
        <v>338.66273800000005</v>
      </c>
      <c r="AB138" s="3">
        <v>319.320721</v>
      </c>
      <c r="AC138" s="124">
        <f>((AB138-AA138)/AA138)*100</f>
        <v>-5.711291745358786</v>
      </c>
      <c r="AD138" s="125">
        <f>(AB138/AB$180)*100</f>
        <v>2.0018804692203895</v>
      </c>
    </row>
    <row r="139" spans="1:30" s="43" customFormat="1" ht="12.75">
      <c r="A139" s="12"/>
      <c r="B139" s="8" t="s">
        <v>4</v>
      </c>
      <c r="C139" s="15">
        <v>658.8199753959991</v>
      </c>
      <c r="D139" s="15">
        <v>727.7225661279967</v>
      </c>
      <c r="E139" s="124">
        <f t="shared" si="82"/>
        <v>10.458485368568573</v>
      </c>
      <c r="F139" s="3">
        <v>2391.1035123799998</v>
      </c>
      <c r="G139" s="3">
        <v>2591.576697523996</v>
      </c>
      <c r="H139" s="124">
        <f t="shared" si="83"/>
        <v>8.384128253170177</v>
      </c>
      <c r="I139" s="125">
        <f>(G139/G$181)*100</f>
        <v>12.509464985378429</v>
      </c>
      <c r="J139" s="9">
        <v>115987</v>
      </c>
      <c r="K139" s="9">
        <v>125315</v>
      </c>
      <c r="L139" s="124">
        <f t="shared" si="84"/>
        <v>8.042280600412115</v>
      </c>
      <c r="M139" s="9">
        <v>462060</v>
      </c>
      <c r="N139" s="9">
        <v>477222</v>
      </c>
      <c r="O139" s="124">
        <f t="shared" si="85"/>
        <v>3.281392027009479</v>
      </c>
      <c r="P139" s="125">
        <f>(N139/N$181)*100</f>
        <v>5.359303870649528</v>
      </c>
      <c r="Q139" s="9">
        <v>0</v>
      </c>
      <c r="R139" s="9">
        <v>0</v>
      </c>
      <c r="S139" s="126" t="s">
        <v>55</v>
      </c>
      <c r="T139" s="9">
        <v>0</v>
      </c>
      <c r="U139" s="9">
        <v>0</v>
      </c>
      <c r="V139" s="126" t="s">
        <v>55</v>
      </c>
      <c r="W139" s="126" t="s">
        <v>55</v>
      </c>
      <c r="X139" s="15">
        <v>7645.729372999998</v>
      </c>
      <c r="Y139" s="15">
        <v>10791.787046000001</v>
      </c>
      <c r="Z139" s="124">
        <f>((Y139-X139)/X139)*100</f>
        <v>41.14790779948266</v>
      </c>
      <c r="AA139" s="3">
        <v>28575.760396</v>
      </c>
      <c r="AB139" s="3">
        <v>37764.872304000004</v>
      </c>
      <c r="AC139" s="124">
        <f>((AB139-AA139)/AA139)*100</f>
        <v>32.1570162286435</v>
      </c>
      <c r="AD139" s="125">
        <f>(AB139/AB$181)*100</f>
        <v>6.843059057913732</v>
      </c>
    </row>
    <row r="140" spans="1:30" s="43" customFormat="1" ht="12.75">
      <c r="A140" s="12"/>
      <c r="B140" s="8" t="s">
        <v>5</v>
      </c>
      <c r="C140" s="15">
        <v>78.65497984399998</v>
      </c>
      <c r="D140" s="15">
        <v>333.55169426999987</v>
      </c>
      <c r="E140" s="124">
        <f t="shared" si="82"/>
        <v>324.0693913234079</v>
      </c>
      <c r="F140" s="3">
        <v>714.7725650829999</v>
      </c>
      <c r="G140" s="3">
        <v>1556.00944625</v>
      </c>
      <c r="H140" s="124">
        <f t="shared" si="83"/>
        <v>117.69294489769835</v>
      </c>
      <c r="I140" s="125">
        <f>(G140/G$182)*100</f>
        <v>3.6001263959286653</v>
      </c>
      <c r="J140" s="9">
        <v>9</v>
      </c>
      <c r="K140" s="9">
        <v>8</v>
      </c>
      <c r="L140" s="124">
        <f t="shared" si="84"/>
        <v>-11.11111111111111</v>
      </c>
      <c r="M140" s="9">
        <v>47</v>
      </c>
      <c r="N140" s="9">
        <v>37</v>
      </c>
      <c r="O140" s="124">
        <f t="shared" si="85"/>
        <v>-21.27659574468085</v>
      </c>
      <c r="P140" s="125">
        <f>(N140/N$182)*100</f>
        <v>6.095551894563426</v>
      </c>
      <c r="Q140" s="9">
        <v>15386</v>
      </c>
      <c r="R140" s="9">
        <v>66366</v>
      </c>
      <c r="S140" s="124">
        <f t="shared" si="86"/>
        <v>331.34017938385546</v>
      </c>
      <c r="T140" s="9">
        <v>60552</v>
      </c>
      <c r="U140" s="9">
        <v>169393</v>
      </c>
      <c r="V140" s="124">
        <f t="shared" si="87"/>
        <v>179.74798520280092</v>
      </c>
      <c r="W140" s="125">
        <f>(U140/U$182)*100</f>
        <v>0.46421688144298817</v>
      </c>
      <c r="X140" s="15">
        <v>917.4258960000001</v>
      </c>
      <c r="Y140" s="15">
        <v>3267.152436</v>
      </c>
      <c r="Z140" s="124">
        <f>((Y140-X140)/X140)*100</f>
        <v>256.12167154261357</v>
      </c>
      <c r="AA140" s="3">
        <v>2834.8065249999995</v>
      </c>
      <c r="AB140" s="3">
        <v>13441.905609</v>
      </c>
      <c r="AC140" s="124">
        <f>((AB140-AA140)/AA140)*100</f>
        <v>374.1736513746737</v>
      </c>
      <c r="AD140" s="125">
        <f>(AB140/AB$182)*100</f>
        <v>3.542395761876022</v>
      </c>
    </row>
    <row r="141" spans="1:30" s="43" customFormat="1" ht="12.75">
      <c r="A141" s="12"/>
      <c r="B141" s="8" t="s">
        <v>6</v>
      </c>
      <c r="C141" s="15">
        <v>18.471505157999978</v>
      </c>
      <c r="D141" s="15">
        <v>1.2712688570000001</v>
      </c>
      <c r="E141" s="124">
        <f t="shared" si="82"/>
        <v>-93.1176758681768</v>
      </c>
      <c r="F141" s="3">
        <v>70.85547567699996</v>
      </c>
      <c r="G141" s="3">
        <v>3.846239095</v>
      </c>
      <c r="H141" s="124">
        <f t="shared" si="83"/>
        <v>-94.5717122660592</v>
      </c>
      <c r="I141" s="125">
        <f>(G141/G$183)*100</f>
        <v>0.8884000134599442</v>
      </c>
      <c r="J141" s="9">
        <v>0</v>
      </c>
      <c r="K141" s="9">
        <v>0</v>
      </c>
      <c r="L141" s="126" t="s">
        <v>55</v>
      </c>
      <c r="M141" s="9">
        <v>6</v>
      </c>
      <c r="N141" s="9">
        <v>1</v>
      </c>
      <c r="O141" s="124">
        <f t="shared" si="85"/>
        <v>-83.33333333333334</v>
      </c>
      <c r="P141" s="125">
        <f>(N141/N$183)*100</f>
        <v>0.07880220646178093</v>
      </c>
      <c r="Q141" s="9">
        <v>15763</v>
      </c>
      <c r="R141" s="9">
        <v>1660</v>
      </c>
      <c r="S141" s="124">
        <f t="shared" si="86"/>
        <v>-89.46900970627418</v>
      </c>
      <c r="T141" s="9">
        <v>64020</v>
      </c>
      <c r="U141" s="9">
        <v>5888</v>
      </c>
      <c r="V141" s="124">
        <f t="shared" si="87"/>
        <v>-90.80287410184317</v>
      </c>
      <c r="W141" s="125">
        <f>(U141/U$183)*100</f>
        <v>0.1606584376512653</v>
      </c>
      <c r="X141" s="15">
        <v>2851.301146</v>
      </c>
      <c r="Y141" s="15">
        <v>-2.2046209999999884</v>
      </c>
      <c r="Z141" s="124">
        <f>((Y141-X141)/X141)*100</f>
        <v>-100.0773198230251</v>
      </c>
      <c r="AA141" s="3">
        <v>11245.808193</v>
      </c>
      <c r="AB141" s="3">
        <v>70.07928700000001</v>
      </c>
      <c r="AC141" s="124">
        <f>((AB141-AA141)/AA141)*100</f>
        <v>-99.37684081217371</v>
      </c>
      <c r="AD141" s="125">
        <f>(AB141/AB$183)*100</f>
        <v>0.1083976268391116</v>
      </c>
    </row>
    <row r="142" spans="1:30" s="43" customFormat="1" ht="12.75">
      <c r="A142" s="12"/>
      <c r="B142" s="37" t="s">
        <v>25</v>
      </c>
      <c r="C142" s="15">
        <v>6.951203854000008</v>
      </c>
      <c r="D142" s="26">
        <v>11.279261018999998</v>
      </c>
      <c r="E142" s="124">
        <f t="shared" si="82"/>
        <v>62.26341876751964</v>
      </c>
      <c r="F142" s="3">
        <v>55.196213988</v>
      </c>
      <c r="G142" s="26">
        <v>41.233693384999995</v>
      </c>
      <c r="H142" s="124">
        <f t="shared" si="83"/>
        <v>-25.296156374122948</v>
      </c>
      <c r="I142" s="125">
        <f>(G142/G$184)*100</f>
        <v>2.148633596428027</v>
      </c>
      <c r="J142" s="9">
        <v>55</v>
      </c>
      <c r="K142" s="27">
        <v>37</v>
      </c>
      <c r="L142" s="124">
        <f t="shared" si="84"/>
        <v>-32.72727272727273</v>
      </c>
      <c r="M142" s="9">
        <v>306</v>
      </c>
      <c r="N142" s="27">
        <v>184</v>
      </c>
      <c r="O142" s="124">
        <f t="shared" si="85"/>
        <v>-39.869281045751634</v>
      </c>
      <c r="P142" s="125">
        <f>(N142/N$184)*100</f>
        <v>1.7447373411720084</v>
      </c>
      <c r="Q142" s="9">
        <v>110075</v>
      </c>
      <c r="R142" s="27">
        <v>187384</v>
      </c>
      <c r="S142" s="124">
        <f t="shared" si="86"/>
        <v>70.2330229389053</v>
      </c>
      <c r="T142" s="9">
        <v>645597</v>
      </c>
      <c r="U142" s="27">
        <v>1258816</v>
      </c>
      <c r="V142" s="124">
        <f t="shared" si="87"/>
        <v>94.98479701733434</v>
      </c>
      <c r="W142" s="125">
        <f>(U142/U$184)*100</f>
        <v>2.8842783486611947</v>
      </c>
      <c r="X142" s="15">
        <v>4611.7198800000015</v>
      </c>
      <c r="Y142" s="26">
        <v>11706.499599999997</v>
      </c>
      <c r="Z142" s="124">
        <f>((Y142-X142)/X142)*100</f>
        <v>153.84238211797012</v>
      </c>
      <c r="AA142" s="3">
        <v>29319.230525599996</v>
      </c>
      <c r="AB142" s="26">
        <v>38403.4311</v>
      </c>
      <c r="AC142" s="124">
        <f>((AB142-AA142)/AA142)*100</f>
        <v>30.98376189125483</v>
      </c>
      <c r="AD142" s="125">
        <f>(AB142/AB$184)*100</f>
        <v>5.850270566639585</v>
      </c>
    </row>
    <row r="143" spans="1:30" s="43" customFormat="1" ht="12.75">
      <c r="A143" s="12"/>
      <c r="B143" s="37"/>
      <c r="C143" s="15"/>
      <c r="D143" s="26"/>
      <c r="E143" s="124"/>
      <c r="F143" s="3"/>
      <c r="G143" s="26"/>
      <c r="H143" s="124"/>
      <c r="I143" s="125"/>
      <c r="J143" s="9"/>
      <c r="K143" s="27"/>
      <c r="L143" s="124"/>
      <c r="M143" s="9"/>
      <c r="N143" s="27"/>
      <c r="O143" s="124"/>
      <c r="P143" s="125"/>
      <c r="Q143" s="9"/>
      <c r="R143" s="27"/>
      <c r="S143" s="124"/>
      <c r="T143" s="9"/>
      <c r="U143" s="27"/>
      <c r="V143" s="124"/>
      <c r="W143" s="125"/>
      <c r="X143" s="15"/>
      <c r="Y143" s="26"/>
      <c r="Z143" s="124"/>
      <c r="AA143" s="3"/>
      <c r="AB143" s="26"/>
      <c r="AC143" s="124"/>
      <c r="AD143" s="125"/>
    </row>
    <row r="144" spans="1:30" s="44" customFormat="1" ht="15">
      <c r="A144" s="31">
        <v>21</v>
      </c>
      <c r="B144" s="6" t="s">
        <v>13</v>
      </c>
      <c r="C144" s="19">
        <f>C145+C146+C147+C148+C149</f>
        <v>69.900672315</v>
      </c>
      <c r="D144" s="19">
        <f>D145+D146+D147+D148+D149</f>
        <v>66.10585876554465</v>
      </c>
      <c r="E144" s="122">
        <f aca="true" t="shared" si="88" ref="E144:E149">((D144-C144)/C144)*100</f>
        <v>-5.428865594245524</v>
      </c>
      <c r="F144" s="19">
        <f>F145+F146+F147+F148+F149</f>
        <v>285.89646143399995</v>
      </c>
      <c r="G144" s="19">
        <f>G145+G146+G147+G148+G149</f>
        <v>295.5568027745446</v>
      </c>
      <c r="H144" s="122">
        <f aca="true" t="shared" si="89" ref="H144:H149">((G144-F144)/F144)*100</f>
        <v>3.3789649903641057</v>
      </c>
      <c r="I144" s="123">
        <f>(G144/G$179)*100</f>
        <v>0.39100843018883114</v>
      </c>
      <c r="J144" s="34">
        <f>J145+J146+J147+J148+J149</f>
        <v>17481</v>
      </c>
      <c r="K144" s="34">
        <f>K145+K146+K147+K148+K149</f>
        <v>23732</v>
      </c>
      <c r="L144" s="122">
        <f aca="true" t="shared" si="90" ref="L144:L149">((K144-J144)/J144)*100</f>
        <v>35.75882386591156</v>
      </c>
      <c r="M144" s="34">
        <f>M145+M146+M147+M148+M149</f>
        <v>75773</v>
      </c>
      <c r="N144" s="34">
        <f>N145+N146+N147+N148+N149</f>
        <v>110435</v>
      </c>
      <c r="O144" s="122">
        <f aca="true" t="shared" si="91" ref="O144:O149">((N144-M144)/M144)*100</f>
        <v>45.74452641442202</v>
      </c>
      <c r="P144" s="123">
        <f>(N144/N$179)*100</f>
        <v>1.1766038292283156</v>
      </c>
      <c r="Q144" s="34">
        <f>Q145+Q146+Q147+Q148+Q149</f>
        <v>683938</v>
      </c>
      <c r="R144" s="34">
        <f>R145+R146+R147+R148+R149</f>
        <v>406863</v>
      </c>
      <c r="S144" s="122">
        <f aca="true" t="shared" si="92" ref="S144:S149">((R144-Q144)/Q144)*100</f>
        <v>-40.511713050013306</v>
      </c>
      <c r="T144" s="34">
        <f>T145+T146+T147+T148+T149</f>
        <v>3088120</v>
      </c>
      <c r="U144" s="34">
        <f>U145+U146+U147+U148+U149</f>
        <v>1908201</v>
      </c>
      <c r="V144" s="122">
        <f aca="true" t="shared" si="93" ref="V144:V149">((U144-T144)/T144)*100</f>
        <v>-38.20832739660376</v>
      </c>
      <c r="W144" s="123">
        <f>(U144/U$179)*100</f>
        <v>2.2771159111773946</v>
      </c>
      <c r="X144" s="19">
        <f>X145+X146+X147+X148+X149</f>
        <v>5470.0189905</v>
      </c>
      <c r="Y144" s="19">
        <f>Y145+Y146+Y147+Y148+Y149</f>
        <v>5213.2160331</v>
      </c>
      <c r="Z144" s="122">
        <f>((Y144-X144)/X144)*100</f>
        <v>-4.694736121501592</v>
      </c>
      <c r="AA144" s="19">
        <f>AA145+AA146+AA147+AA148+AA149</f>
        <v>32375.821764099997</v>
      </c>
      <c r="AB144" s="19">
        <f>AB145+AB146+AB147+AB148+AB149</f>
        <v>22239.6445385</v>
      </c>
      <c r="AC144" s="122">
        <f>((AB144-AA144)/AA144)*100</f>
        <v>-31.307860845835023</v>
      </c>
      <c r="AD144" s="123">
        <f>(AB144/AB$179)*100</f>
        <v>1.3330171013688714</v>
      </c>
    </row>
    <row r="145" spans="1:30" s="43" customFormat="1" ht="12.75">
      <c r="A145" s="12"/>
      <c r="B145" s="8" t="s">
        <v>3</v>
      </c>
      <c r="C145" s="15">
        <v>3.0373</v>
      </c>
      <c r="D145" s="16">
        <v>7.4654774</v>
      </c>
      <c r="E145" s="124">
        <f t="shared" si="88"/>
        <v>145.79321766042207</v>
      </c>
      <c r="F145" s="3">
        <v>16.576800000000002</v>
      </c>
      <c r="G145" s="10">
        <v>19.1129774</v>
      </c>
      <c r="H145" s="124">
        <f t="shared" si="89"/>
        <v>15.299559625500676</v>
      </c>
      <c r="I145" s="125">
        <f>(G145/G$180)*100</f>
        <v>0.20555023992312846</v>
      </c>
      <c r="J145" s="9">
        <v>190</v>
      </c>
      <c r="K145" s="11">
        <v>390</v>
      </c>
      <c r="L145" s="124">
        <f t="shared" si="90"/>
        <v>105.26315789473684</v>
      </c>
      <c r="M145" s="9">
        <v>1024</v>
      </c>
      <c r="N145" s="11">
        <v>1058</v>
      </c>
      <c r="O145" s="124">
        <f t="shared" si="91"/>
        <v>3.3203125</v>
      </c>
      <c r="P145" s="125">
        <f>(N145/N$180)*100</f>
        <v>0.22561617953759344</v>
      </c>
      <c r="Q145" s="9">
        <v>0</v>
      </c>
      <c r="R145" s="11">
        <v>0</v>
      </c>
      <c r="S145" s="126" t="s">
        <v>55</v>
      </c>
      <c r="T145" s="9">
        <v>0</v>
      </c>
      <c r="U145" s="11">
        <v>0</v>
      </c>
      <c r="V145" s="126" t="s">
        <v>55</v>
      </c>
      <c r="W145" s="126" t="s">
        <v>55</v>
      </c>
      <c r="X145" s="15">
        <v>4.032799999999998</v>
      </c>
      <c r="Y145" s="16">
        <v>22.29014</v>
      </c>
      <c r="Z145" s="124">
        <f>((Y145-X145)/X145)*100</f>
        <v>452.7211862725652</v>
      </c>
      <c r="AA145" s="3">
        <v>27.732200000000002</v>
      </c>
      <c r="AB145" s="10">
        <v>49.68164000000001</v>
      </c>
      <c r="AC145" s="124">
        <f>((AB145-AA145)/AA145)*100</f>
        <v>79.14784979193863</v>
      </c>
      <c r="AD145" s="125">
        <f>(AB145/AB$180)*100</f>
        <v>0.31146336035874883</v>
      </c>
    </row>
    <row r="146" spans="1:30" s="43" customFormat="1" ht="12.75">
      <c r="A146" s="12"/>
      <c r="B146" s="8" t="s">
        <v>4</v>
      </c>
      <c r="C146" s="15">
        <v>31.8864</v>
      </c>
      <c r="D146" s="26">
        <v>30.81140610954465</v>
      </c>
      <c r="E146" s="124">
        <f t="shared" si="88"/>
        <v>-3.371324108257281</v>
      </c>
      <c r="F146" s="3">
        <v>139.84069999999997</v>
      </c>
      <c r="G146" s="26">
        <v>154.90720610954463</v>
      </c>
      <c r="H146" s="124">
        <f t="shared" si="89"/>
        <v>10.774049407321806</v>
      </c>
      <c r="I146" s="125">
        <f>(G146/G$181)*100</f>
        <v>0.7477325570420267</v>
      </c>
      <c r="J146" s="9">
        <v>17277</v>
      </c>
      <c r="K146" s="27">
        <v>23340</v>
      </c>
      <c r="L146" s="124">
        <f t="shared" si="90"/>
        <v>35.092898072582045</v>
      </c>
      <c r="M146" s="9">
        <v>74671</v>
      </c>
      <c r="N146" s="27">
        <v>109363</v>
      </c>
      <c r="O146" s="124">
        <f t="shared" si="91"/>
        <v>46.459803672108315</v>
      </c>
      <c r="P146" s="125">
        <f>(N146/N$181)*100</f>
        <v>1.2281695923613</v>
      </c>
      <c r="Q146" s="9">
        <v>0</v>
      </c>
      <c r="R146" s="27">
        <v>0</v>
      </c>
      <c r="S146" s="126" t="s">
        <v>55</v>
      </c>
      <c r="T146" s="9">
        <v>0</v>
      </c>
      <c r="U146" s="27">
        <v>0</v>
      </c>
      <c r="V146" s="126" t="s">
        <v>55</v>
      </c>
      <c r="W146" s="126" t="s">
        <v>55</v>
      </c>
      <c r="X146" s="15">
        <v>666.3661</v>
      </c>
      <c r="Y146" s="26">
        <v>892.3306939999998</v>
      </c>
      <c r="Z146" s="124">
        <f>((Y146-X146)/X146)*100</f>
        <v>33.90997741331677</v>
      </c>
      <c r="AA146" s="3">
        <v>3064.2094000000006</v>
      </c>
      <c r="AB146" s="26">
        <v>4185.237394</v>
      </c>
      <c r="AC146" s="124">
        <f>((AB146-AA146)/AA146)*100</f>
        <v>36.58457525781361</v>
      </c>
      <c r="AD146" s="125">
        <f>(AB146/AB$181)*100</f>
        <v>0.7583721302692573</v>
      </c>
    </row>
    <row r="147" spans="1:30" s="43" customFormat="1" ht="14.25" customHeight="1">
      <c r="A147" s="12"/>
      <c r="B147" s="8" t="s">
        <v>5</v>
      </c>
      <c r="C147" s="21">
        <v>25.152591779999998</v>
      </c>
      <c r="D147" s="21">
        <v>24.180980708000007</v>
      </c>
      <c r="E147" s="124">
        <f t="shared" si="88"/>
        <v>-3.86286662026044</v>
      </c>
      <c r="F147" s="21">
        <v>95.71336595700001</v>
      </c>
      <c r="G147" s="21">
        <v>104.34143186300001</v>
      </c>
      <c r="H147" s="124">
        <f t="shared" si="89"/>
        <v>9.01448383904525</v>
      </c>
      <c r="I147" s="125">
        <f>(G147/G$182)*100</f>
        <v>0.2414139219683279</v>
      </c>
      <c r="J147" s="23">
        <v>1</v>
      </c>
      <c r="K147" s="23">
        <v>0</v>
      </c>
      <c r="L147" s="124">
        <f t="shared" si="90"/>
        <v>-100</v>
      </c>
      <c r="M147" s="23">
        <v>7</v>
      </c>
      <c r="N147" s="23">
        <v>0</v>
      </c>
      <c r="O147" s="124">
        <f t="shared" si="91"/>
        <v>-100</v>
      </c>
      <c r="P147" s="125">
        <f>(N147/N$182)*100</f>
        <v>0</v>
      </c>
      <c r="Q147" s="23">
        <v>160673</v>
      </c>
      <c r="R147" s="23">
        <v>173523</v>
      </c>
      <c r="S147" s="124">
        <f t="shared" si="92"/>
        <v>7.997610052715764</v>
      </c>
      <c r="T147" s="23">
        <v>731376</v>
      </c>
      <c r="U147" s="23">
        <v>780597</v>
      </c>
      <c r="V147" s="124">
        <f t="shared" si="93"/>
        <v>6.729917306556408</v>
      </c>
      <c r="W147" s="125">
        <f>(U147/U$182)*100</f>
        <v>2.139204719225424</v>
      </c>
      <c r="X147" s="21">
        <v>2624.2977610999997</v>
      </c>
      <c r="Y147" s="21">
        <v>2949.4176297</v>
      </c>
      <c r="Z147" s="124">
        <f>((Y147-X147)/X147)*100</f>
        <v>12.388833059238031</v>
      </c>
      <c r="AA147" s="21">
        <v>10421.217288900001</v>
      </c>
      <c r="AB147" s="21">
        <v>12566.1289215</v>
      </c>
      <c r="AC147" s="124">
        <f>((AB147-AA147)/AA147)*100</f>
        <v>20.582160155940883</v>
      </c>
      <c r="AD147" s="125">
        <f>(AB147/AB$182)*100</f>
        <v>3.311599049237848</v>
      </c>
    </row>
    <row r="148" spans="1:30" s="40" customFormat="1" ht="12.75">
      <c r="A148" s="12"/>
      <c r="B148" s="8" t="s">
        <v>6</v>
      </c>
      <c r="C148" s="15">
        <v>0</v>
      </c>
      <c r="D148" s="15">
        <v>0</v>
      </c>
      <c r="E148" s="126" t="s">
        <v>55</v>
      </c>
      <c r="F148" s="3">
        <v>0</v>
      </c>
      <c r="G148" s="3">
        <v>0</v>
      </c>
      <c r="H148" s="126" t="s">
        <v>55</v>
      </c>
      <c r="I148" s="125">
        <f>(G148/G$183)*100</f>
        <v>0</v>
      </c>
      <c r="J148" s="9">
        <v>0</v>
      </c>
      <c r="K148" s="9">
        <v>0</v>
      </c>
      <c r="L148" s="126" t="s">
        <v>55</v>
      </c>
      <c r="M148" s="9">
        <v>0</v>
      </c>
      <c r="N148" s="9">
        <v>0</v>
      </c>
      <c r="O148" s="126" t="s">
        <v>55</v>
      </c>
      <c r="P148" s="125">
        <f>(N148/N$183)*100</f>
        <v>0</v>
      </c>
      <c r="Q148" s="9">
        <v>0</v>
      </c>
      <c r="R148" s="9">
        <v>0</v>
      </c>
      <c r="S148" s="126" t="s">
        <v>55</v>
      </c>
      <c r="T148" s="9">
        <v>0</v>
      </c>
      <c r="U148" s="9">
        <v>0</v>
      </c>
      <c r="V148" s="126" t="s">
        <v>55</v>
      </c>
      <c r="W148" s="125">
        <f>(U148/U$183)*100</f>
        <v>0</v>
      </c>
      <c r="X148" s="15">
        <v>0</v>
      </c>
      <c r="Y148" s="15">
        <v>0</v>
      </c>
      <c r="Z148" s="124" t="e">
        <f>((Y148-X148)/X148)*100</f>
        <v>#DIV/0!</v>
      </c>
      <c r="AA148" s="3">
        <v>0</v>
      </c>
      <c r="AB148" s="3">
        <v>0</v>
      </c>
      <c r="AC148" s="126" t="s">
        <v>55</v>
      </c>
      <c r="AD148" s="125">
        <f>(AB148/AB$183)*100</f>
        <v>0</v>
      </c>
    </row>
    <row r="149" spans="1:30" s="40" customFormat="1" ht="12.75">
      <c r="A149" s="12"/>
      <c r="B149" s="37" t="s">
        <v>25</v>
      </c>
      <c r="C149" s="15">
        <v>9.824380535</v>
      </c>
      <c r="D149" s="15">
        <v>3.6479945479999984</v>
      </c>
      <c r="E149" s="124">
        <f t="shared" si="88"/>
        <v>-62.86794332727872</v>
      </c>
      <c r="F149" s="3">
        <v>33.765595477</v>
      </c>
      <c r="G149" s="3">
        <v>17.195187402000002</v>
      </c>
      <c r="H149" s="124">
        <f t="shared" si="89"/>
        <v>-49.07482850787337</v>
      </c>
      <c r="I149" s="125">
        <f>(G149/G$184)*100</f>
        <v>0.8960186273843093</v>
      </c>
      <c r="J149" s="9">
        <v>13</v>
      </c>
      <c r="K149" s="9">
        <v>2</v>
      </c>
      <c r="L149" s="124">
        <f t="shared" si="90"/>
        <v>-84.61538461538461</v>
      </c>
      <c r="M149" s="9">
        <v>71</v>
      </c>
      <c r="N149" s="9">
        <v>14</v>
      </c>
      <c r="O149" s="124">
        <f t="shared" si="91"/>
        <v>-80.28169014084507</v>
      </c>
      <c r="P149" s="125">
        <f>(N149/N$184)*100</f>
        <v>0.13275175421960933</v>
      </c>
      <c r="Q149" s="9">
        <v>523265</v>
      </c>
      <c r="R149" s="9">
        <v>233340</v>
      </c>
      <c r="S149" s="124">
        <f t="shared" si="92"/>
        <v>-55.406916189693554</v>
      </c>
      <c r="T149" s="9">
        <v>2356744</v>
      </c>
      <c r="U149" s="9">
        <v>1127604</v>
      </c>
      <c r="V149" s="124">
        <f t="shared" si="93"/>
        <v>-52.15415844911454</v>
      </c>
      <c r="W149" s="125">
        <f>(U149/U$184)*100</f>
        <v>2.583637166244914</v>
      </c>
      <c r="X149" s="15">
        <v>2175.3223294</v>
      </c>
      <c r="Y149" s="15">
        <v>1349.1775693999998</v>
      </c>
      <c r="Z149" s="124">
        <f>((Y149-X149)/X149)*100</f>
        <v>-37.978038878857475</v>
      </c>
      <c r="AA149" s="3">
        <v>18862.662875199996</v>
      </c>
      <c r="AB149" s="3">
        <v>5438.596583000001</v>
      </c>
      <c r="AC149" s="124">
        <f>((AB149-AA149)/AA149)*100</f>
        <v>-71.16739763106041</v>
      </c>
      <c r="AD149" s="125">
        <f>(AB149/AB$184)*100</f>
        <v>0.828500490763481</v>
      </c>
    </row>
    <row r="150" spans="1:30" s="40" customFormat="1" ht="12.75">
      <c r="A150" s="12"/>
      <c r="B150" s="37"/>
      <c r="C150" s="15"/>
      <c r="D150" s="15"/>
      <c r="E150" s="124"/>
      <c r="F150" s="3"/>
      <c r="G150" s="3"/>
      <c r="H150" s="124"/>
      <c r="I150" s="125"/>
      <c r="J150" s="9"/>
      <c r="K150" s="9"/>
      <c r="L150" s="124"/>
      <c r="M150" s="9"/>
      <c r="N150" s="9"/>
      <c r="O150" s="124"/>
      <c r="P150" s="125"/>
      <c r="Q150" s="9"/>
      <c r="R150" s="9"/>
      <c r="S150" s="124"/>
      <c r="T150" s="9"/>
      <c r="U150" s="9"/>
      <c r="V150" s="124"/>
      <c r="W150" s="125"/>
      <c r="X150" s="15"/>
      <c r="Y150" s="15"/>
      <c r="Z150" s="124"/>
      <c r="AA150" s="3"/>
      <c r="AB150" s="3"/>
      <c r="AC150" s="124"/>
      <c r="AD150" s="125"/>
    </row>
    <row r="151" spans="1:30" s="39" customFormat="1" ht="15">
      <c r="A151" s="31">
        <v>22</v>
      </c>
      <c r="B151" s="6" t="s">
        <v>41</v>
      </c>
      <c r="C151" s="19">
        <f>C152+C153+C154+C155+C156</f>
        <v>46.404651799999996</v>
      </c>
      <c r="D151" s="19">
        <f>D152+D153+D154+D155+D156</f>
        <v>47.70031946399999</v>
      </c>
      <c r="E151" s="122">
        <f aca="true" t="shared" si="94" ref="E151:E156">((D151-C151)/C151)*100</f>
        <v>2.792107286106159</v>
      </c>
      <c r="F151" s="19">
        <f>F152+F153+F154+F155+F156</f>
        <v>192.20757818999996</v>
      </c>
      <c r="G151" s="19">
        <f>G152+G153+G154+G155+G156</f>
        <v>183.52334105299997</v>
      </c>
      <c r="H151" s="122">
        <f aca="true" t="shared" si="95" ref="H151:H156">((G151-F151)/F151)*100</f>
        <v>-4.518155433192912</v>
      </c>
      <c r="I151" s="123">
        <f>(G151/G$179)*100</f>
        <v>0.24279317144624146</v>
      </c>
      <c r="J151" s="34">
        <f>J152+J153+J154+J155+J156</f>
        <v>8789</v>
      </c>
      <c r="K151" s="34">
        <f>K152+K153+K154+K155+K156</f>
        <v>7181</v>
      </c>
      <c r="L151" s="122">
        <f>((K151-J151)/J151)*100</f>
        <v>-18.29559676868813</v>
      </c>
      <c r="M151" s="34">
        <f>M152+M153+M154+M155+M156</f>
        <v>36243</v>
      </c>
      <c r="N151" s="34">
        <f>N152+N153+N154+N155+N156</f>
        <v>30091</v>
      </c>
      <c r="O151" s="122">
        <f aca="true" t="shared" si="96" ref="O151:O156">((N151-M151)/M151)*100</f>
        <v>-16.97431228099219</v>
      </c>
      <c r="P151" s="123">
        <f>(N151/N$179)*100</f>
        <v>0.3205975082655793</v>
      </c>
      <c r="Q151" s="34">
        <f>Q152+Q153+Q154+Q155+Q156</f>
        <v>16508</v>
      </c>
      <c r="R151" s="34">
        <f>R152+R153+R154+R155+R156</f>
        <v>39217</v>
      </c>
      <c r="S151" s="122">
        <f aca="true" t="shared" si="97" ref="S151:S156">((R151-Q151)/Q151)*100</f>
        <v>137.56360552459415</v>
      </c>
      <c r="T151" s="34">
        <f>T152+T153+T154+T155+T156</f>
        <v>199087</v>
      </c>
      <c r="U151" s="34">
        <f>U152+U153+U154+U155+U156</f>
        <v>166727</v>
      </c>
      <c r="V151" s="122">
        <f aca="true" t="shared" si="98" ref="V151:V156">((U151-T151)/T151)*100</f>
        <v>-16.25420042493985</v>
      </c>
      <c r="W151" s="123">
        <f>(U151/U$179)*100</f>
        <v>0.19896054164255939</v>
      </c>
      <c r="X151" s="19">
        <f>X152+X153+X154+X155+X156</f>
        <v>1039.8548353</v>
      </c>
      <c r="Y151" s="19">
        <f>Y152+Y153+Y154+Y155+Y156</f>
        <v>1549.4149638</v>
      </c>
      <c r="Z151" s="122">
        <f>((Y151-X151)/X151)*100</f>
        <v>49.0030061121936</v>
      </c>
      <c r="AA151" s="19">
        <f>AA152+AA153+AA154+AA155+AA156</f>
        <v>11906.1157195</v>
      </c>
      <c r="AB151" s="19">
        <f>AB152+AB153+AB154+AB155+AB156</f>
        <v>6478.4602748</v>
      </c>
      <c r="AC151" s="122">
        <f>((AB151-AA151)/AA151)*100</f>
        <v>-45.5871215480504</v>
      </c>
      <c r="AD151" s="123">
        <f>(AB151/AB$179)*100</f>
        <v>0.38831098770024425</v>
      </c>
    </row>
    <row r="152" spans="1:30" s="40" customFormat="1" ht="12.75">
      <c r="A152" s="12"/>
      <c r="B152" s="8" t="s">
        <v>3</v>
      </c>
      <c r="C152" s="15">
        <v>5.28000815</v>
      </c>
      <c r="D152" s="15">
        <v>5.3325378</v>
      </c>
      <c r="E152" s="124">
        <f t="shared" si="94"/>
        <v>0.9948781991936948</v>
      </c>
      <c r="F152" s="3">
        <v>23.11726455</v>
      </c>
      <c r="G152" s="3">
        <v>17.865448500000003</v>
      </c>
      <c r="H152" s="124">
        <f t="shared" si="95"/>
        <v>-22.7181552499039</v>
      </c>
      <c r="I152" s="125">
        <f>(G152/G$180)*100</f>
        <v>0.19213370835196492</v>
      </c>
      <c r="J152" s="9">
        <v>150</v>
      </c>
      <c r="K152" s="9">
        <v>109</v>
      </c>
      <c r="L152" s="124">
        <f>((K152-J152)/J152)*100</f>
        <v>-27.333333333333332</v>
      </c>
      <c r="M152" s="9">
        <v>679</v>
      </c>
      <c r="N152" s="9">
        <v>492</v>
      </c>
      <c r="O152" s="124">
        <f t="shared" si="96"/>
        <v>-27.540500736377027</v>
      </c>
      <c r="P152" s="125">
        <f>(N152/N$180)*100</f>
        <v>0.10491792091918335</v>
      </c>
      <c r="Q152" s="9">
        <v>0</v>
      </c>
      <c r="R152" s="9">
        <v>0</v>
      </c>
      <c r="S152" s="126" t="s">
        <v>55</v>
      </c>
      <c r="T152" s="9">
        <v>0</v>
      </c>
      <c r="U152" s="9">
        <v>0</v>
      </c>
      <c r="V152" s="126" t="s">
        <v>55</v>
      </c>
      <c r="W152" s="126" t="s">
        <v>55</v>
      </c>
      <c r="X152" s="15">
        <v>6.1465551000000005</v>
      </c>
      <c r="Y152" s="15">
        <v>4.1447224</v>
      </c>
      <c r="Z152" s="124">
        <f>((Y152-X152)/X152)*100</f>
        <v>-32.56836825557784</v>
      </c>
      <c r="AA152" s="3">
        <v>23.6568051</v>
      </c>
      <c r="AB152" s="3">
        <v>17.8837405</v>
      </c>
      <c r="AC152" s="124">
        <f>((AB152-AA152)/AA152)*100</f>
        <v>-24.403399256985896</v>
      </c>
      <c r="AD152" s="125">
        <f>(AB152/AB$180)*100</f>
        <v>0.11211646620187757</v>
      </c>
    </row>
    <row r="153" spans="1:30" s="40" customFormat="1" ht="12.75">
      <c r="A153" s="12"/>
      <c r="B153" s="8" t="s">
        <v>4</v>
      </c>
      <c r="C153" s="26">
        <v>38.39392078</v>
      </c>
      <c r="D153" s="15">
        <v>36.8557041</v>
      </c>
      <c r="E153" s="124">
        <f t="shared" si="94"/>
        <v>-4.006406870541043</v>
      </c>
      <c r="F153" s="26">
        <v>151.33905911299996</v>
      </c>
      <c r="G153" s="3">
        <v>140.21196871799998</v>
      </c>
      <c r="H153" s="124">
        <f t="shared" si="95"/>
        <v>-7.35242472116319</v>
      </c>
      <c r="I153" s="125">
        <f>(G153/G$181)*100</f>
        <v>0.6767990755915323</v>
      </c>
      <c r="J153" s="27">
        <v>8639</v>
      </c>
      <c r="K153" s="9">
        <v>7072</v>
      </c>
      <c r="L153" s="124">
        <f>((K153-J153)/J153)*100</f>
        <v>-18.138673457576107</v>
      </c>
      <c r="M153" s="27">
        <v>35558</v>
      </c>
      <c r="N153" s="9">
        <v>29596</v>
      </c>
      <c r="O153" s="124">
        <f t="shared" si="96"/>
        <v>-16.766972270656392</v>
      </c>
      <c r="P153" s="125">
        <f>(N153/N$181)*100</f>
        <v>0.3323693320000827</v>
      </c>
      <c r="Q153" s="27">
        <v>0</v>
      </c>
      <c r="R153" s="9">
        <v>0</v>
      </c>
      <c r="S153" s="126" t="s">
        <v>55</v>
      </c>
      <c r="T153" s="27">
        <v>0</v>
      </c>
      <c r="U153" s="9">
        <v>0</v>
      </c>
      <c r="V153" s="126" t="s">
        <v>55</v>
      </c>
      <c r="W153" s="126" t="s">
        <v>55</v>
      </c>
      <c r="X153" s="26">
        <v>504.47080320000003</v>
      </c>
      <c r="Y153" s="15">
        <v>472.3949264</v>
      </c>
      <c r="Z153" s="124">
        <f>((Y153-X153)/X153)*100</f>
        <v>-6.358321749550967</v>
      </c>
      <c r="AA153" s="26">
        <v>2145.7719565999996</v>
      </c>
      <c r="AB153" s="3">
        <v>1880.0982028999997</v>
      </c>
      <c r="AC153" s="124">
        <f>((AB153-AA153)/AA153)*100</f>
        <v>-12.381266932063136</v>
      </c>
      <c r="AD153" s="125">
        <f>(AB153/AB$181)*100</f>
        <v>0.3406769903405568</v>
      </c>
    </row>
    <row r="154" spans="1:30" ht="12.75">
      <c r="A154" s="12"/>
      <c r="B154" s="8" t="s">
        <v>5</v>
      </c>
      <c r="C154" s="15">
        <v>2.1434089</v>
      </c>
      <c r="D154" s="15">
        <v>4.2072728</v>
      </c>
      <c r="E154" s="124">
        <f t="shared" si="94"/>
        <v>96.28885557020877</v>
      </c>
      <c r="F154" s="3">
        <v>9.3031552</v>
      </c>
      <c r="G154" s="3">
        <v>19.6467214</v>
      </c>
      <c r="H154" s="124">
        <f t="shared" si="95"/>
        <v>111.18342086779332</v>
      </c>
      <c r="I154" s="125">
        <f>(G154/G$182)*100</f>
        <v>0.04545645945534476</v>
      </c>
      <c r="J154" s="9">
        <v>0</v>
      </c>
      <c r="K154" s="9">
        <v>0</v>
      </c>
      <c r="L154" s="126" t="s">
        <v>55</v>
      </c>
      <c r="M154" s="9">
        <v>0</v>
      </c>
      <c r="N154" s="9">
        <v>0</v>
      </c>
      <c r="O154" s="126" t="s">
        <v>55</v>
      </c>
      <c r="P154" s="125">
        <f>(N154/N$182)*100</f>
        <v>0</v>
      </c>
      <c r="Q154" s="9">
        <v>1548</v>
      </c>
      <c r="R154" s="9">
        <v>2118</v>
      </c>
      <c r="S154" s="124">
        <f t="shared" si="97"/>
        <v>36.82170542635659</v>
      </c>
      <c r="T154" s="9">
        <v>5771</v>
      </c>
      <c r="U154" s="9">
        <v>9279</v>
      </c>
      <c r="V154" s="124">
        <f t="shared" si="98"/>
        <v>60.786692081095126</v>
      </c>
      <c r="W154" s="125">
        <f>(U154/U$182)*100</f>
        <v>0.025428845601113904</v>
      </c>
      <c r="X154" s="15">
        <v>111.7243</v>
      </c>
      <c r="Y154" s="15">
        <v>197.69060000000002</v>
      </c>
      <c r="Z154" s="124">
        <f>((Y154-X154)/X154)*100</f>
        <v>76.94503344393299</v>
      </c>
      <c r="AA154" s="3">
        <v>485.4072</v>
      </c>
      <c r="AB154" s="3">
        <v>894.5599000000001</v>
      </c>
      <c r="AC154" s="124">
        <f>((AB154-AA154)/AA154)*100</f>
        <v>84.29061208816023</v>
      </c>
      <c r="AD154" s="125">
        <f>(AB154/AB$182)*100</f>
        <v>0.23574672302285157</v>
      </c>
    </row>
    <row r="155" spans="1:30" ht="12.75">
      <c r="A155" s="12"/>
      <c r="B155" s="8" t="s">
        <v>6</v>
      </c>
      <c r="C155" s="15">
        <v>0.13949050100000002</v>
      </c>
      <c r="D155" s="26">
        <v>0.19747473299999999</v>
      </c>
      <c r="E155" s="124">
        <f t="shared" si="94"/>
        <v>41.568588243868994</v>
      </c>
      <c r="F155" s="3">
        <v>0.38708497300000005</v>
      </c>
      <c r="G155" s="26">
        <v>0.966668167</v>
      </c>
      <c r="H155" s="124">
        <f t="shared" si="95"/>
        <v>149.7302231879717</v>
      </c>
      <c r="I155" s="125">
        <f>(G155/G$183)*100</f>
        <v>0.2232799343365053</v>
      </c>
      <c r="J155" s="9">
        <v>0</v>
      </c>
      <c r="K155" s="27">
        <v>0</v>
      </c>
      <c r="L155" s="126" t="s">
        <v>55</v>
      </c>
      <c r="M155" s="9">
        <v>0</v>
      </c>
      <c r="N155" s="27">
        <v>0</v>
      </c>
      <c r="O155" s="126" t="s">
        <v>55</v>
      </c>
      <c r="P155" s="125">
        <f>(N155/N$183)*100</f>
        <v>0</v>
      </c>
      <c r="Q155" s="9">
        <v>96</v>
      </c>
      <c r="R155" s="27">
        <v>131</v>
      </c>
      <c r="S155" s="124">
        <f t="shared" si="97"/>
        <v>36.45833333333333</v>
      </c>
      <c r="T155" s="9">
        <v>280</v>
      </c>
      <c r="U155" s="27">
        <v>652</v>
      </c>
      <c r="V155" s="124">
        <f t="shared" si="98"/>
        <v>132.85714285714286</v>
      </c>
      <c r="W155" s="125">
        <f>(U155/U$183)*100</f>
        <v>0.017790302538828972</v>
      </c>
      <c r="X155" s="15">
        <v>21.9072</v>
      </c>
      <c r="Y155" s="26">
        <v>28.528000000000002</v>
      </c>
      <c r="Z155" s="124">
        <f>((Y155-X155)/X155)*100</f>
        <v>30.22202746129128</v>
      </c>
      <c r="AA155" s="3">
        <v>58.8398</v>
      </c>
      <c r="AB155" s="26">
        <v>142.1432</v>
      </c>
      <c r="AC155" s="124">
        <f>((AB155-AA155)/AA155)*100</f>
        <v>141.5766199069338</v>
      </c>
      <c r="AD155" s="125">
        <f>(AB155/AB$183)*100</f>
        <v>0.2198650444505408</v>
      </c>
    </row>
    <row r="156" spans="1:30" ht="12.75">
      <c r="A156" s="12"/>
      <c r="B156" s="37" t="s">
        <v>25</v>
      </c>
      <c r="C156" s="21">
        <v>0.44782346900000014</v>
      </c>
      <c r="D156" s="15">
        <v>1.1073300309999998</v>
      </c>
      <c r="E156" s="124">
        <f t="shared" si="94"/>
        <v>147.26931651721887</v>
      </c>
      <c r="F156" s="21">
        <v>8.061014354000006</v>
      </c>
      <c r="G156" s="3">
        <v>4.832534268</v>
      </c>
      <c r="H156" s="124">
        <f t="shared" si="95"/>
        <v>-40.05054381770183</v>
      </c>
      <c r="I156" s="125">
        <f>(G156/G$184)*100</f>
        <v>0.2518170125379014</v>
      </c>
      <c r="J156" s="23">
        <v>0</v>
      </c>
      <c r="K156" s="9">
        <v>0</v>
      </c>
      <c r="L156" s="126" t="s">
        <v>55</v>
      </c>
      <c r="M156" s="23">
        <v>6</v>
      </c>
      <c r="N156" s="9">
        <v>3</v>
      </c>
      <c r="O156" s="124">
        <f t="shared" si="96"/>
        <v>-50</v>
      </c>
      <c r="P156" s="125">
        <f>(N156/N$184)*100</f>
        <v>0.028446804475630572</v>
      </c>
      <c r="Q156" s="23">
        <v>14864</v>
      </c>
      <c r="R156" s="9">
        <v>36968</v>
      </c>
      <c r="S156" s="124">
        <f t="shared" si="97"/>
        <v>148.70828848223897</v>
      </c>
      <c r="T156" s="23">
        <v>193036</v>
      </c>
      <c r="U156" s="9">
        <v>156796</v>
      </c>
      <c r="V156" s="124">
        <f t="shared" si="98"/>
        <v>-18.773700242441823</v>
      </c>
      <c r="W156" s="125">
        <f>(U156/U$184)*100</f>
        <v>0.35926085143236236</v>
      </c>
      <c r="X156" s="21">
        <v>395.605977</v>
      </c>
      <c r="Y156" s="15">
        <v>846.656715</v>
      </c>
      <c r="Z156" s="124">
        <f>((Y156-X156)/X156)*100</f>
        <v>114.01514745061598</v>
      </c>
      <c r="AA156" s="21">
        <v>9192.4399578</v>
      </c>
      <c r="AB156" s="3">
        <v>3543.7752314</v>
      </c>
      <c r="AC156" s="124">
        <f>((AB156-AA156)/AA156)*100</f>
        <v>-61.44902498500385</v>
      </c>
      <c r="AD156" s="125">
        <f>(AB156/AB$184)*100</f>
        <v>0.5398487410424586</v>
      </c>
    </row>
    <row r="157" spans="1:30" ht="12.75">
      <c r="A157" s="12"/>
      <c r="B157" s="37"/>
      <c r="C157" s="21"/>
      <c r="D157" s="15"/>
      <c r="E157" s="124"/>
      <c r="F157" s="21"/>
      <c r="G157" s="3"/>
      <c r="H157" s="124"/>
      <c r="I157" s="125"/>
      <c r="J157" s="23"/>
      <c r="K157" s="9"/>
      <c r="L157" s="124"/>
      <c r="M157" s="23"/>
      <c r="N157" s="9"/>
      <c r="O157" s="124"/>
      <c r="P157" s="125"/>
      <c r="Q157" s="23"/>
      <c r="R157" s="9"/>
      <c r="S157" s="124"/>
      <c r="T157" s="23"/>
      <c r="U157" s="9"/>
      <c r="V157" s="124"/>
      <c r="W157" s="125"/>
      <c r="X157" s="21"/>
      <c r="Y157" s="15"/>
      <c r="Z157" s="124"/>
      <c r="AA157" s="21"/>
      <c r="AB157" s="3"/>
      <c r="AC157" s="124"/>
      <c r="AD157" s="125"/>
    </row>
    <row r="158" spans="1:30" s="36" customFormat="1" ht="15">
      <c r="A158" s="31">
        <v>23</v>
      </c>
      <c r="B158" s="6" t="s">
        <v>42</v>
      </c>
      <c r="C158" s="19">
        <f>C159+C160+C161+C162+C163</f>
        <v>93.14705632399999</v>
      </c>
      <c r="D158" s="19">
        <f>D159+D160+D161+D162+D163</f>
        <v>174.744445201</v>
      </c>
      <c r="E158" s="122">
        <f aca="true" t="shared" si="99" ref="E158:E163">((D158-C158)/C158)*100</f>
        <v>87.60060929158516</v>
      </c>
      <c r="F158" s="19">
        <f>F159+F160+F161+F162+F163</f>
        <v>390.215147508</v>
      </c>
      <c r="G158" s="19">
        <f>G159+G160+G161+G162+G163</f>
        <v>601.640490063</v>
      </c>
      <c r="H158" s="122">
        <f aca="true" t="shared" si="100" ref="H158:H163">((G158-F158)/F158)*100</f>
        <v>54.18173638445584</v>
      </c>
      <c r="I158" s="123">
        <f>(G158/G$179)*100</f>
        <v>0.795943457735339</v>
      </c>
      <c r="J158" s="34">
        <f>J159+J160+J161+J162+J163</f>
        <v>13128</v>
      </c>
      <c r="K158" s="34">
        <f>K159+K160+K161+K162+K163</f>
        <v>24280</v>
      </c>
      <c r="L158" s="122">
        <f aca="true" t="shared" si="101" ref="L158:L163">((K158-J158)/J158)*100</f>
        <v>84.94820231566118</v>
      </c>
      <c r="M158" s="34">
        <f>M159+M160+M161+M162+M163</f>
        <v>59619</v>
      </c>
      <c r="N158" s="34">
        <f>N159+N160+N161+N162+N163</f>
        <v>90515</v>
      </c>
      <c r="O158" s="122">
        <f aca="true" t="shared" si="102" ref="O158:O163">((N158-M158)/M158)*100</f>
        <v>51.82240560895016</v>
      </c>
      <c r="P158" s="123">
        <f>(N158/N$179)*100</f>
        <v>0.9643708570887943</v>
      </c>
      <c r="Q158" s="34">
        <f>Q159+Q160+Q161+Q162+Q163</f>
        <v>10625</v>
      </c>
      <c r="R158" s="34">
        <f>R159+R160+R161+R162+R163</f>
        <v>16094</v>
      </c>
      <c r="S158" s="122">
        <f aca="true" t="shared" si="103" ref="S158:S163">((R158-Q158)/Q158)*100</f>
        <v>51.472941176470584</v>
      </c>
      <c r="T158" s="34">
        <f>T159+T160+T161+T162+T163</f>
        <v>65300</v>
      </c>
      <c r="U158" s="34">
        <f>U159+U160+U161+U162+U163</f>
        <v>52035</v>
      </c>
      <c r="V158" s="122">
        <f aca="true" t="shared" si="104" ref="V158:V163">((U158-T158)/T158)*100</f>
        <v>-20.313935681470138</v>
      </c>
      <c r="W158" s="123">
        <f>(U158/U$179)*100</f>
        <v>0.06209499231900399</v>
      </c>
      <c r="X158" s="19">
        <f>X159+X160+X161+X162+X163</f>
        <v>3612.7916775999993</v>
      </c>
      <c r="Y158" s="19">
        <f>Y159+Y160+Y161+Y162+Y163</f>
        <v>11005.271777</v>
      </c>
      <c r="Z158" s="122">
        <f>((Y158-X158)/X158)*100</f>
        <v>204.61960608564266</v>
      </c>
      <c r="AA158" s="19">
        <f>AA159+AA160+AA161+AA162+AA163</f>
        <v>16981.448187100003</v>
      </c>
      <c r="AB158" s="19">
        <f>AB159+AB160+AB161+AB162+AB163</f>
        <v>35560.742056265</v>
      </c>
      <c r="AC158" s="122">
        <f>((AB158-AA158)/AA158)*100</f>
        <v>109.40936052367314</v>
      </c>
      <c r="AD158" s="123">
        <f>(AB158/AB$179)*100</f>
        <v>2.131467398964358</v>
      </c>
    </row>
    <row r="159" spans="1:30" ht="15" customHeight="1">
      <c r="A159" s="12"/>
      <c r="B159" s="8" t="s">
        <v>3</v>
      </c>
      <c r="C159" s="15">
        <v>0.19740000000000002</v>
      </c>
      <c r="D159" s="15">
        <v>0.49522599999999994</v>
      </c>
      <c r="E159" s="124">
        <f t="shared" si="99"/>
        <v>150.87436676798373</v>
      </c>
      <c r="F159" s="3">
        <v>1.3646806999999999</v>
      </c>
      <c r="G159" s="3">
        <v>2.5483615000000004</v>
      </c>
      <c r="H159" s="124">
        <f t="shared" si="100"/>
        <v>86.73683155334436</v>
      </c>
      <c r="I159" s="125">
        <f>(G159/G$180)*100</f>
        <v>0.02740631701557203</v>
      </c>
      <c r="J159" s="9">
        <v>9</v>
      </c>
      <c r="K159" s="9">
        <v>16</v>
      </c>
      <c r="L159" s="124">
        <f t="shared" si="101"/>
        <v>77.77777777777779</v>
      </c>
      <c r="M159" s="9">
        <v>54</v>
      </c>
      <c r="N159" s="9">
        <v>88</v>
      </c>
      <c r="O159" s="124">
        <f t="shared" si="102"/>
        <v>62.96296296296296</v>
      </c>
      <c r="P159" s="125">
        <f>(N159/N$180)*100</f>
        <v>0.01876580699367507</v>
      </c>
      <c r="Q159" s="9">
        <v>0</v>
      </c>
      <c r="R159" s="9">
        <v>0</v>
      </c>
      <c r="S159" s="126" t="s">
        <v>55</v>
      </c>
      <c r="T159" s="9">
        <v>0</v>
      </c>
      <c r="U159" s="9">
        <v>0</v>
      </c>
      <c r="V159" s="126" t="s">
        <v>55</v>
      </c>
      <c r="W159" s="126" t="s">
        <v>55</v>
      </c>
      <c r="X159" s="15">
        <v>0.19375</v>
      </c>
      <c r="Y159" s="15">
        <v>0.5838749999999999</v>
      </c>
      <c r="Z159" s="124">
        <f>((Y159-X159)/X159)*100</f>
        <v>201.35483870967738</v>
      </c>
      <c r="AA159" s="3">
        <v>6.47475</v>
      </c>
      <c r="AB159" s="3">
        <v>3.337625</v>
      </c>
      <c r="AC159" s="124">
        <f>((AB159-AA159)/AA159)*100</f>
        <v>-48.45167767095255</v>
      </c>
      <c r="AD159" s="125">
        <f>(AB159/AB$180)*100</f>
        <v>0.02092418644226255</v>
      </c>
    </row>
    <row r="160" spans="1:30" s="40" customFormat="1" ht="12.75">
      <c r="A160" s="12"/>
      <c r="B160" s="8" t="s">
        <v>4</v>
      </c>
      <c r="C160" s="15">
        <v>88.899840121</v>
      </c>
      <c r="D160" s="21">
        <v>160.53857556</v>
      </c>
      <c r="E160" s="124">
        <f t="shared" si="99"/>
        <v>80.58364935358016</v>
      </c>
      <c r="F160" s="3">
        <v>371.435142183</v>
      </c>
      <c r="G160" s="21">
        <v>560.267508164</v>
      </c>
      <c r="H160" s="124">
        <f t="shared" si="100"/>
        <v>50.83858378913576</v>
      </c>
      <c r="I160" s="125">
        <f>(G160/G$181)*100</f>
        <v>2.704394889226653</v>
      </c>
      <c r="J160" s="9">
        <v>13114</v>
      </c>
      <c r="K160" s="23">
        <v>24249</v>
      </c>
      <c r="L160" s="124">
        <f t="shared" si="101"/>
        <v>84.90925728229372</v>
      </c>
      <c r="M160" s="9">
        <v>59516</v>
      </c>
      <c r="N160" s="23">
        <v>90360</v>
      </c>
      <c r="O160" s="124">
        <f t="shared" si="102"/>
        <v>51.824719403185696</v>
      </c>
      <c r="P160" s="125">
        <f>(N160/N$181)*100</f>
        <v>1.0147618880770195</v>
      </c>
      <c r="Q160" s="9">
        <v>0</v>
      </c>
      <c r="R160" s="23">
        <v>0</v>
      </c>
      <c r="S160" s="126" t="s">
        <v>55</v>
      </c>
      <c r="T160" s="9">
        <v>0</v>
      </c>
      <c r="U160" s="23">
        <v>0</v>
      </c>
      <c r="V160" s="126" t="s">
        <v>55</v>
      </c>
      <c r="W160" s="126" t="s">
        <v>55</v>
      </c>
      <c r="X160" s="15">
        <v>3461.9122017999994</v>
      </c>
      <c r="Y160" s="21">
        <v>9176.803628000001</v>
      </c>
      <c r="Z160" s="124">
        <f>((Y160-X160)/X160)*100</f>
        <v>165.07903993719367</v>
      </c>
      <c r="AA160" s="3">
        <v>16556.6187036</v>
      </c>
      <c r="AB160" s="21">
        <v>33429.501908</v>
      </c>
      <c r="AC160" s="124">
        <f>((AB160-AA160)/AA160)*100</f>
        <v>101.91019982075946</v>
      </c>
      <c r="AD160" s="125">
        <f>(AB160/AB$181)*100</f>
        <v>6.057482572471291</v>
      </c>
    </row>
    <row r="161" spans="1:30" s="40" customFormat="1" ht="12.75">
      <c r="A161" s="12"/>
      <c r="B161" s="8" t="s">
        <v>5</v>
      </c>
      <c r="C161" s="15">
        <v>0.001748775</v>
      </c>
      <c r="D161" s="15">
        <v>2.1811297510000003</v>
      </c>
      <c r="E161" s="124">
        <f t="shared" si="99"/>
        <v>124623.29207588173</v>
      </c>
      <c r="F161" s="3">
        <v>0.0014611259999999992</v>
      </c>
      <c r="G161" s="3">
        <v>3.358467475</v>
      </c>
      <c r="H161" s="124">
        <f t="shared" si="100"/>
        <v>229754.7472976322</v>
      </c>
      <c r="I161" s="125">
        <f>(G161/G$182)*100</f>
        <v>0.007770458872055446</v>
      </c>
      <c r="J161" s="9">
        <v>0</v>
      </c>
      <c r="K161" s="9">
        <v>3</v>
      </c>
      <c r="L161" s="126" t="s">
        <v>55</v>
      </c>
      <c r="M161" s="9">
        <v>0</v>
      </c>
      <c r="N161" s="9">
        <v>6</v>
      </c>
      <c r="O161" s="126" t="s">
        <v>55</v>
      </c>
      <c r="P161" s="125">
        <f>(N161/N$182)*100</f>
        <v>0.9884678747940692</v>
      </c>
      <c r="Q161" s="9">
        <v>0</v>
      </c>
      <c r="R161" s="9">
        <v>2746</v>
      </c>
      <c r="S161" s="126" t="s">
        <v>55</v>
      </c>
      <c r="T161" s="9">
        <v>1</v>
      </c>
      <c r="U161" s="9">
        <v>5617</v>
      </c>
      <c r="V161" s="124">
        <f t="shared" si="104"/>
        <v>561600</v>
      </c>
      <c r="W161" s="125">
        <f>(U161/U$182)*100</f>
        <v>0.015393234803476322</v>
      </c>
      <c r="X161" s="15">
        <v>0.0545</v>
      </c>
      <c r="Y161" s="15">
        <v>210.67321479999998</v>
      </c>
      <c r="Z161" s="124">
        <f>((Y161-X161)/X161)*100</f>
        <v>386456.35743119265</v>
      </c>
      <c r="AA161" s="3">
        <v>-0.272</v>
      </c>
      <c r="AB161" s="3">
        <v>373.26521549999995</v>
      </c>
      <c r="AC161" s="124">
        <f>((AB161-AA161)/AA161)*100</f>
        <v>-137329.85863970584</v>
      </c>
      <c r="AD161" s="125">
        <f>(AB161/AB$182)*100</f>
        <v>0.09836798114083078</v>
      </c>
    </row>
    <row r="162" spans="1:30" s="40" customFormat="1" ht="12.75">
      <c r="A162" s="12"/>
      <c r="B162" s="8" t="s">
        <v>6</v>
      </c>
      <c r="C162" s="26">
        <v>3.9361460590000004</v>
      </c>
      <c r="D162" s="18">
        <v>9.250638475999999</v>
      </c>
      <c r="E162" s="124">
        <f t="shared" si="99"/>
        <v>135.01766289511562</v>
      </c>
      <c r="F162" s="26">
        <v>17.161479733</v>
      </c>
      <c r="G162" s="3">
        <v>33.049890698000006</v>
      </c>
      <c r="H162" s="124">
        <f t="shared" si="100"/>
        <v>92.58182401630556</v>
      </c>
      <c r="I162" s="125">
        <f>(G162/G$183)*100</f>
        <v>7.633826867165388</v>
      </c>
      <c r="J162" s="27">
        <v>4</v>
      </c>
      <c r="K162" s="9">
        <v>6</v>
      </c>
      <c r="L162" s="124">
        <f t="shared" si="101"/>
        <v>50</v>
      </c>
      <c r="M162" s="27">
        <v>44</v>
      </c>
      <c r="N162" s="9">
        <v>45</v>
      </c>
      <c r="O162" s="124">
        <f t="shared" si="102"/>
        <v>2.272727272727273</v>
      </c>
      <c r="P162" s="125">
        <f>(N162/N$183)*100</f>
        <v>3.546099290780142</v>
      </c>
      <c r="Q162" s="27">
        <v>1022</v>
      </c>
      <c r="R162" s="9">
        <v>7358</v>
      </c>
      <c r="S162" s="124">
        <f t="shared" si="103"/>
        <v>619.9608610567515</v>
      </c>
      <c r="T162" s="27">
        <v>25583</v>
      </c>
      <c r="U162" s="9">
        <v>37278</v>
      </c>
      <c r="V162" s="124">
        <f t="shared" si="104"/>
        <v>45.71395067036704</v>
      </c>
      <c r="W162" s="125">
        <f>(U162/U$183)*100</f>
        <v>1.0171578190835373</v>
      </c>
      <c r="X162" s="26">
        <v>0.10220000000000001</v>
      </c>
      <c r="Y162" s="18">
        <v>6.3275</v>
      </c>
      <c r="Z162" s="124">
        <f>((Y162-X162)/X162)*100</f>
        <v>6091.2915851272</v>
      </c>
      <c r="AA162" s="26">
        <v>8.8371</v>
      </c>
      <c r="AB162" s="3">
        <v>14.7956</v>
      </c>
      <c r="AC162" s="124">
        <f>((AB162-AA162)/AA162)*100</f>
        <v>67.42596553167895</v>
      </c>
      <c r="AD162" s="125">
        <f>(AB162/AB$183)*100</f>
        <v>0.022885619935898598</v>
      </c>
    </row>
    <row r="163" spans="1:30" s="40" customFormat="1" ht="12.75">
      <c r="A163" s="12"/>
      <c r="B163" s="37" t="s">
        <v>25</v>
      </c>
      <c r="C163" s="15">
        <v>0.111921369</v>
      </c>
      <c r="D163" s="18">
        <v>2.278875414</v>
      </c>
      <c r="E163" s="124">
        <f t="shared" si="99"/>
        <v>1936.1396883914097</v>
      </c>
      <c r="F163" s="3">
        <v>0.252383766</v>
      </c>
      <c r="G163" s="3">
        <v>2.4162622259999997</v>
      </c>
      <c r="H163" s="124">
        <f t="shared" si="100"/>
        <v>857.3762466164326</v>
      </c>
      <c r="I163" s="125">
        <f>(G163/G$184)*100</f>
        <v>0.12590825051951796</v>
      </c>
      <c r="J163" s="9">
        <v>1</v>
      </c>
      <c r="K163" s="9">
        <v>6</v>
      </c>
      <c r="L163" s="124">
        <f t="shared" si="101"/>
        <v>500</v>
      </c>
      <c r="M163" s="9">
        <v>5</v>
      </c>
      <c r="N163" s="9">
        <v>16</v>
      </c>
      <c r="O163" s="124">
        <f t="shared" si="102"/>
        <v>220.00000000000003</v>
      </c>
      <c r="P163" s="125">
        <f>(N163/N$184)*100</f>
        <v>0.15171629053669639</v>
      </c>
      <c r="Q163" s="9">
        <v>9603</v>
      </c>
      <c r="R163" s="9">
        <v>5990</v>
      </c>
      <c r="S163" s="124">
        <f t="shared" si="103"/>
        <v>-37.62365927314381</v>
      </c>
      <c r="T163" s="9">
        <v>39716</v>
      </c>
      <c r="U163" s="9">
        <v>9140</v>
      </c>
      <c r="V163" s="124">
        <f t="shared" si="104"/>
        <v>-76.98660489475274</v>
      </c>
      <c r="W163" s="125">
        <f>(U163/U$184)*100</f>
        <v>0.020942142542487004</v>
      </c>
      <c r="X163" s="15">
        <v>150.5290258</v>
      </c>
      <c r="Y163" s="18">
        <v>1610.8835592</v>
      </c>
      <c r="Z163" s="124">
        <f>((Y163-X163)/X163)*100</f>
        <v>970.1481329855255</v>
      </c>
      <c r="AA163" s="3">
        <v>409.7896335</v>
      </c>
      <c r="AB163" s="3">
        <v>1739.8417077650001</v>
      </c>
      <c r="AC163" s="124">
        <f>((AB163-AA163)/AA163)*100</f>
        <v>324.5694779794863</v>
      </c>
      <c r="AD163" s="125">
        <f>(AB163/AB$184)*100</f>
        <v>0.26504258713356293</v>
      </c>
    </row>
    <row r="164" spans="1:30" s="40" customFormat="1" ht="12.75">
      <c r="A164" s="12"/>
      <c r="B164" s="37"/>
      <c r="C164" s="15"/>
      <c r="D164" s="18"/>
      <c r="E164" s="124"/>
      <c r="F164" s="3"/>
      <c r="G164" s="3"/>
      <c r="H164" s="124"/>
      <c r="I164" s="125"/>
      <c r="J164" s="9"/>
      <c r="K164" s="9"/>
      <c r="L164" s="124"/>
      <c r="M164" s="9"/>
      <c r="N164" s="9"/>
      <c r="O164" s="124"/>
      <c r="P164" s="125"/>
      <c r="Q164" s="9"/>
      <c r="R164" s="9"/>
      <c r="S164" s="124"/>
      <c r="T164" s="9"/>
      <c r="U164" s="9"/>
      <c r="V164" s="124"/>
      <c r="W164" s="125"/>
      <c r="X164" s="15"/>
      <c r="Y164" s="18"/>
      <c r="Z164" s="124"/>
      <c r="AA164" s="3"/>
      <c r="AB164" s="3"/>
      <c r="AC164" s="124"/>
      <c r="AD164" s="125"/>
    </row>
    <row r="165" spans="1:30" s="39" customFormat="1" ht="15">
      <c r="A165" s="33"/>
      <c r="B165" s="6" t="s">
        <v>10</v>
      </c>
      <c r="C165" s="19">
        <f>C166+C167+C168+C169+C170</f>
        <v>4131.292140732005</v>
      </c>
      <c r="D165" s="19">
        <f>D166+D167+D168+D169+D170</f>
        <v>5517.171169208677</v>
      </c>
      <c r="E165" s="122">
        <f aca="true" t="shared" si="105" ref="E165:E170">((D165-C165)/C165)*100</f>
        <v>33.54589753682041</v>
      </c>
      <c r="F165" s="19">
        <f>F166+F167+F168+F169+F170</f>
        <v>18251.98083149969</v>
      </c>
      <c r="G165" s="19">
        <f>G166+G167+G168+G169+G170</f>
        <v>22886.48225836094</v>
      </c>
      <c r="H165" s="122">
        <f aca="true" t="shared" si="106" ref="H165:H170">((G165-F165)/F165)*100</f>
        <v>25.39177237608598</v>
      </c>
      <c r="I165" s="123">
        <f>(G165/G$179)*100</f>
        <v>30.277792344412845</v>
      </c>
      <c r="J165" s="34">
        <f>J166+J167+J168+J169+J170</f>
        <v>509082</v>
      </c>
      <c r="K165" s="34">
        <f>K166+K167+K168+K169+K170</f>
        <v>577492</v>
      </c>
      <c r="L165" s="122">
        <f aca="true" t="shared" si="107" ref="L165:L170">((K165-J165)/J165)*100</f>
        <v>13.437913734918933</v>
      </c>
      <c r="M165" s="34">
        <f>M166+M167+M168+M169+M170</f>
        <v>2230684</v>
      </c>
      <c r="N165" s="34">
        <f>N166+N167+N168+N169+N170</f>
        <v>2374954</v>
      </c>
      <c r="O165" s="122">
        <f aca="true" t="shared" si="108" ref="O165:O170">((N165-M165)/M165)*100</f>
        <v>6.467522966049875</v>
      </c>
      <c r="P165" s="123">
        <f>(N165/N$179)*100</f>
        <v>25.303390869209085</v>
      </c>
      <c r="Q165" s="34">
        <f>Q166+Q167+Q168+Q169+Q170</f>
        <v>9098597</v>
      </c>
      <c r="R165" s="34">
        <f>R166+R167+R168+R169+R170</f>
        <v>13621128</v>
      </c>
      <c r="S165" s="122">
        <f aca="true" t="shared" si="109" ref="S165:S170">((R165-Q165)/Q165)*100</f>
        <v>49.705806290794065</v>
      </c>
      <c r="T165" s="34">
        <f>T166+T167+T168+T169+T170</f>
        <v>44961280</v>
      </c>
      <c r="U165" s="34">
        <f>U166+U167+U168+U169+U170</f>
        <v>63938390</v>
      </c>
      <c r="V165" s="122">
        <f aca="true" t="shared" si="110" ref="V165:V170">((U165-T165)/T165)*100</f>
        <v>42.207672913226666</v>
      </c>
      <c r="W165" s="123">
        <f>(U165/U$179)*100</f>
        <v>76.29967975284868</v>
      </c>
      <c r="X165" s="19">
        <f>X166+X167+X168+X169+X170</f>
        <v>172469.8487894041</v>
      </c>
      <c r="Y165" s="19">
        <f>Y166+Y167+Y168+Y169+Y170</f>
        <v>255127.54865595518</v>
      </c>
      <c r="Z165" s="122">
        <f aca="true" t="shared" si="111" ref="Z165:Z170">((Y165-X165)/X165)*100</f>
        <v>47.925884116406365</v>
      </c>
      <c r="AA165" s="19">
        <f>AA166+AA167+AA168+AA169+AA170</f>
        <v>965464.566554742</v>
      </c>
      <c r="AB165" s="19">
        <f>AB166+AB167+AB168+AB169+AB170</f>
        <v>1227236.178729212</v>
      </c>
      <c r="AC165" s="122">
        <f aca="true" t="shared" si="112" ref="AC165:AC170">((AB165-AA165)/AA165)*100</f>
        <v>27.11353904044363</v>
      </c>
      <c r="AD165" s="123">
        <f>(AB165/AB$179)*100</f>
        <v>73.55903601933032</v>
      </c>
    </row>
    <row r="166" spans="1:30" ht="12.75">
      <c r="A166" s="8"/>
      <c r="B166" s="8" t="s">
        <v>3</v>
      </c>
      <c r="C166" s="21">
        <f>C5+C12+C19+C26+C33+C40+C47+C54+C61+C68+C75+C82+C89+C96+C103+C110+C117+C124+C131+C138+C145+C152+C159</f>
        <v>319.09183476055534</v>
      </c>
      <c r="D166" s="21">
        <f>D5+D12+D19+D26+D33+D40+D47+D54+D61+D68+D75+D82+D89+D96+D103+D110+D117+D124+D131+D138+D145+D152+D159</f>
        <v>564.1486862960004</v>
      </c>
      <c r="E166" s="124">
        <f t="shared" si="105"/>
        <v>76.79822071264665</v>
      </c>
      <c r="F166" s="21">
        <f>F5+F12+F19+F26+F33+F40+F47+F54+F61+F68+F75+F82+F89+F96+F103+F110+F117+F124+F131+F138+F145+F152+F159</f>
        <v>1419.3990513259648</v>
      </c>
      <c r="G166" s="21">
        <f>G5+G12+G19+G26+G33+G40+G47+G54+G61+G68+G75+G82+G89+G96+G103+G110+G117+G124+G131+G138+G145+G152+G159</f>
        <v>2291.0465172780005</v>
      </c>
      <c r="H166" s="124">
        <f t="shared" si="106"/>
        <v>61.409613113223216</v>
      </c>
      <c r="I166" s="125">
        <f>(G166/G$180)*100</f>
        <v>24.63902674323996</v>
      </c>
      <c r="J166" s="23">
        <f>J5+J12+J19+J26+J33+J40+J47+J54+J61+J68+J75+J82+J89+J96+J103+J110+J117+J124+J131+J138+J145+J152+J159</f>
        <v>12290</v>
      </c>
      <c r="K166" s="23">
        <f>K5+K12+K19+K26+K33+K40+K47+K54+K61+K68+K75+K82+K89+K96+K103+K110+K117+K124+K131+K138+K145+K152+K159</f>
        <v>21933</v>
      </c>
      <c r="L166" s="124">
        <f t="shared" si="107"/>
        <v>78.46216436126933</v>
      </c>
      <c r="M166" s="23">
        <f>M5+M12+M19+M26+M33+M40+M47+M54+M61+M68+M75+M82+M89+M96+M103+M110+M117+M124+M131+M138+M145+M152+M159</f>
        <v>58239</v>
      </c>
      <c r="N166" s="23">
        <f>N5+N12+N19+N26+N33+N40+N47+N54+N61+N68+N75+N82+N89+N96+N103+N110+N117+N124+N131+N138+N145+N152+N159</f>
        <v>83465</v>
      </c>
      <c r="O166" s="124">
        <f t="shared" si="108"/>
        <v>43.314617352633114</v>
      </c>
      <c r="P166" s="125">
        <f>(N166/N$180)*100</f>
        <v>17.798728190080563</v>
      </c>
      <c r="Q166" s="23">
        <f>Q5+Q12+Q19+Q26+Q33+Q40+Q47+Q54+Q61+Q68+Q75+Q82+Q89+Q96+Q103+Q110+Q117+Q124+Q131+Q138+Q145+Q152+Q159</f>
        <v>0</v>
      </c>
      <c r="R166" s="23">
        <f>R5+R12+R19+R26+R33+R40+R47+R54+R61+R68+R75+R82+R89+R96+R103+R110+R117+R124+R131+R138+R145+R152+R159</f>
        <v>0</v>
      </c>
      <c r="S166" s="126" t="s">
        <v>55</v>
      </c>
      <c r="T166" s="23">
        <f>T5+T12+T19+T26+T33+T40+T47+T54+T61+T68+T75+T82+T89+T96+T103+T110+T117+T124+T131+T138+T145+T152+T159</f>
        <v>0</v>
      </c>
      <c r="U166" s="23">
        <f>U5+U12+U19+U26+U33+U40+U47+U54+U61+U68+U75+U82+U89+U96+U103+U110+U117+U124+U131+U138+U145+U152+U159</f>
        <v>0</v>
      </c>
      <c r="V166" s="126" t="s">
        <v>55</v>
      </c>
      <c r="W166" s="126" t="s">
        <v>55</v>
      </c>
      <c r="X166" s="21">
        <f>X5+X12+X19+X26+X33+X40+X47+X54+X61+X68+X75+X82+X89+X96+X103+X110+X117+X124+X131+X138+X145+X152+X159</f>
        <v>1468.175796248</v>
      </c>
      <c r="Y166" s="21">
        <f>Y5+Y12+Y19+Y26+Y33+Y40+Y47+Y54+Y61+Y68+Y75+Y82+Y89+Y96+Y103+Y110+Y117+Y124+Y131+Y138+Y145+Y152+Y159</f>
        <v>2185.1633462360014</v>
      </c>
      <c r="Z166" s="124">
        <f t="shared" si="111"/>
        <v>48.83526562829196</v>
      </c>
      <c r="AA166" s="21">
        <f>AA5+AA12+AA19+AA26+AA33+AA40+AA47+AA54+AA61+AA68+AA75+AA82+AA89+AA96+AA103+AA110+AA117+AA124+AA131+AA138+AA145+AA152+AA159</f>
        <v>7269.601767328</v>
      </c>
      <c r="AB166" s="21">
        <f>AB5+AB12+AB19+AB26+AB33+AB40+AB47+AB54+AB61+AB68+AB75+AB82+AB89+AB96+AB103+AB110+AB117+AB124+AB131+AB138+AB145+AB152+AB159</f>
        <v>9270.069431692</v>
      </c>
      <c r="AC166" s="124">
        <f t="shared" si="112"/>
        <v>27.51825654817523</v>
      </c>
      <c r="AD166" s="125">
        <f>(AB166/AB$180)*100</f>
        <v>58.11577427705097</v>
      </c>
    </row>
    <row r="167" spans="1:30" ht="12.75">
      <c r="A167" s="8"/>
      <c r="B167" s="8" t="s">
        <v>4</v>
      </c>
      <c r="C167" s="21">
        <f aca="true" t="shared" si="113" ref="C167:D170">C6+C13+C20+C27+C34+C41+C48+C55+C62+C69+C76+C83+C90+C97+C104+C111+C118+C125+C132+C139+C146+C153+C160</f>
        <v>2611.176113407907</v>
      </c>
      <c r="D167" s="21">
        <f t="shared" si="113"/>
        <v>3027.8953806178833</v>
      </c>
      <c r="E167" s="124">
        <f t="shared" si="105"/>
        <v>15.959064004538028</v>
      </c>
      <c r="F167" s="21">
        <f aca="true" t="shared" si="114" ref="F167:G170">F6+F13+F20+F27+F34+F41+F48+F55+F62+F69+F76+F83+F90+F97+F104+F111+F118+F125+F132+F139+F146+F153+F160</f>
        <v>10847.480553093857</v>
      </c>
      <c r="G167" s="21">
        <f t="shared" si="114"/>
        <v>11796.210468991885</v>
      </c>
      <c r="H167" s="124">
        <f t="shared" si="106"/>
        <v>8.746085427435371</v>
      </c>
      <c r="I167" s="125">
        <f>(G167/G$181)*100</f>
        <v>56.93996321351092</v>
      </c>
      <c r="J167" s="23">
        <f aca="true" t="shared" si="115" ref="J167:K170">J6+J13+J20+J27+J34+J41+J48+J55+J62+J69+J76+J83+J90+J97+J104+J111+J118+J125+J132+J139+J146+J153+J160</f>
        <v>496377</v>
      </c>
      <c r="K167" s="23">
        <f t="shared" si="115"/>
        <v>554864</v>
      </c>
      <c r="L167" s="124">
        <f t="shared" si="107"/>
        <v>11.782778009456523</v>
      </c>
      <c r="M167" s="23">
        <f aca="true" t="shared" si="116" ref="M167:N170">M6+M13+M20+M27+M34+M41+M48+M55+M62+M69+M76+M83+M90+M97+M104+M111+M118+M125+M132+M139+M146+M153+M160</f>
        <v>2170090</v>
      </c>
      <c r="N167" s="23">
        <f t="shared" si="116"/>
        <v>2288476</v>
      </c>
      <c r="O167" s="124">
        <f t="shared" si="108"/>
        <v>5.4553497781198015</v>
      </c>
      <c r="P167" s="125">
        <f>(N167/N$181)*100</f>
        <v>25.700068908576196</v>
      </c>
      <c r="Q167" s="23">
        <f aca="true" t="shared" si="117" ref="Q167:R170">Q6+Q13+Q20+Q27+Q34+Q41+Q48+Q55+Q62+Q69+Q76+Q83+Q90+Q97+Q104+Q111+Q118+Q125+Q132+Q139+Q146+Q153+Q160</f>
        <v>0</v>
      </c>
      <c r="R167" s="23">
        <f t="shared" si="117"/>
        <v>0</v>
      </c>
      <c r="S167" s="126" t="s">
        <v>55</v>
      </c>
      <c r="T167" s="23">
        <f aca="true" t="shared" si="118" ref="T167:U170">T6+T13+T20+T27+T34+T41+T48+T55+T62+T69+T76+T83+T90+T97+T104+T111+T118+T125+T132+T139+T146+T153+T160</f>
        <v>0</v>
      </c>
      <c r="U167" s="23">
        <f t="shared" si="118"/>
        <v>0</v>
      </c>
      <c r="V167" s="126" t="s">
        <v>55</v>
      </c>
      <c r="W167" s="126" t="s">
        <v>55</v>
      </c>
      <c r="X167" s="21">
        <f>X6+X13+X20+X27+X34+X41+X48+X55+X62+X69+X76+X83+X90+X97+X104+X111+X118+X125+X132+X139+X146+X153+X160</f>
        <v>60038.282299899</v>
      </c>
      <c r="Y167" s="21">
        <f>Y6+Y13+Y20+Y27+Y34+Y41+Y48+Y55+Y62+Y69+Y76+Y83+Y90+Y97+Y104+Y111+Y118+Y125+Y132+Y139+Y146+Y153+Y160</f>
        <v>92235.80983065302</v>
      </c>
      <c r="Z167" s="124">
        <f t="shared" si="111"/>
        <v>53.62832895505436</v>
      </c>
      <c r="AA167" s="21">
        <f>AA6+AA13+AA20+AA27+AA34+AA41+AA48+AA55+AA62+AA69+AA76+AA83+AA90+AA97+AA104+AA111+AA118+AA125+AA132+AA139+AA146+AA153+AA160</f>
        <v>278687.6850528339</v>
      </c>
      <c r="AB167" s="21">
        <f>AB6+AB13+AB20+AB27+AB34+AB41+AB48+AB55+AB62+AB69+AB76+AB83+AB90+AB97+AB104+AB111+AB118+AB125+AB132+AB139+AB146+AB153+AB160</f>
        <v>374055.87950218294</v>
      </c>
      <c r="AC167" s="124">
        <f t="shared" si="112"/>
        <v>34.2204552136091</v>
      </c>
      <c r="AD167" s="125">
        <f>(AB167/AB$181)*100</f>
        <v>67.7795612226175</v>
      </c>
    </row>
    <row r="168" spans="1:30" ht="12.75">
      <c r="A168" s="8"/>
      <c r="B168" s="8" t="s">
        <v>5</v>
      </c>
      <c r="C168" s="21">
        <f t="shared" si="113"/>
        <v>864.5790964542282</v>
      </c>
      <c r="D168" s="21">
        <f t="shared" si="113"/>
        <v>1633.495319480756</v>
      </c>
      <c r="E168" s="124">
        <f t="shared" si="105"/>
        <v>88.93532427281339</v>
      </c>
      <c r="F168" s="21">
        <f t="shared" si="114"/>
        <v>4570.435591177278</v>
      </c>
      <c r="G168" s="21">
        <f t="shared" si="114"/>
        <v>7433.129312958029</v>
      </c>
      <c r="H168" s="124">
        <f t="shared" si="106"/>
        <v>62.63503039637766</v>
      </c>
      <c r="I168" s="125">
        <f>(G168/G$182)*100</f>
        <v>17.19797081465263</v>
      </c>
      <c r="J168" s="23">
        <f t="shared" si="115"/>
        <v>55</v>
      </c>
      <c r="K168" s="23">
        <f t="shared" si="115"/>
        <v>96</v>
      </c>
      <c r="L168" s="124">
        <f t="shared" si="107"/>
        <v>74.54545454545455</v>
      </c>
      <c r="M168" s="23">
        <f t="shared" si="116"/>
        <v>335</v>
      </c>
      <c r="N168" s="23">
        <f t="shared" si="116"/>
        <v>450</v>
      </c>
      <c r="O168" s="124">
        <f t="shared" si="108"/>
        <v>34.32835820895522</v>
      </c>
      <c r="P168" s="125">
        <f>(N168/N$182)*100</f>
        <v>74.13509060955519</v>
      </c>
      <c r="Q168" s="23">
        <f t="shared" si="117"/>
        <v>3047623</v>
      </c>
      <c r="R168" s="23">
        <f t="shared" si="117"/>
        <v>8062620</v>
      </c>
      <c r="S168" s="124">
        <f t="shared" si="109"/>
        <v>164.55437565604407</v>
      </c>
      <c r="T168" s="23">
        <f t="shared" si="118"/>
        <v>14860138</v>
      </c>
      <c r="U168" s="23">
        <f t="shared" si="118"/>
        <v>36439975</v>
      </c>
      <c r="V168" s="124">
        <f t="shared" si="110"/>
        <v>145.2196271663157</v>
      </c>
      <c r="W168" s="125">
        <f>(U168/U$182)*100</f>
        <v>99.8627543898535</v>
      </c>
      <c r="X168" s="21">
        <f>X7+X14+X21+X28+X35+X42+X49+X56+X63+X70+X77+X84+X91+X98+X105+X112+X119+X126+X133+X140+X147+X154+X161</f>
        <v>36547.2525709818</v>
      </c>
      <c r="Y168" s="21">
        <f>Y7+Y14+Y21+Y28+Y35+Y42+Y49+Y56+Y63+Y70+Y77+Y84+Y91+Y98+Y105+Y112+Y119+Y126+Y133+Y140+Y147+Y154+Y161</f>
        <v>75541.47471722831</v>
      </c>
      <c r="Z168" s="124">
        <f t="shared" si="111"/>
        <v>106.69535848286331</v>
      </c>
      <c r="AA168" s="21">
        <f>AA7+AA14+AA21+AA28+AA35+AA42+AA49+AA56+AA63+AA70+AA77+AA84+AA91+AA98+AA105+AA112+AA119+AA126+AA133+AA140+AA147+AA154+AA161</f>
        <v>202619.23514219897</v>
      </c>
      <c r="AB168" s="21">
        <f>AB7+AB14+AB21+AB28+AB35+AB42+AB49+AB56+AB63+AB70+AB77+AB84+AB91+AB98+AB105+AB112+AB119+AB126+AB133+AB140+AB147+AB154+AB161</f>
        <v>379108.1569743854</v>
      </c>
      <c r="AC168" s="124">
        <f t="shared" si="112"/>
        <v>87.10373509618955</v>
      </c>
      <c r="AD168" s="125">
        <f>(AB168/AB$182)*100</f>
        <v>99.90779340538755</v>
      </c>
    </row>
    <row r="169" spans="1:30" ht="12.75">
      <c r="A169" s="8"/>
      <c r="B169" s="8" t="s">
        <v>6</v>
      </c>
      <c r="C169" s="21">
        <f t="shared" si="113"/>
        <v>38.95042194116093</v>
      </c>
      <c r="D169" s="21">
        <f t="shared" si="113"/>
        <v>20.51620139763331</v>
      </c>
      <c r="E169" s="124">
        <f t="shared" si="105"/>
        <v>-47.32739627666838</v>
      </c>
      <c r="F169" s="21">
        <f t="shared" si="114"/>
        <v>234.5744979967199</v>
      </c>
      <c r="G169" s="21">
        <f t="shared" si="114"/>
        <v>129.60108281048318</v>
      </c>
      <c r="H169" s="124">
        <f t="shared" si="106"/>
        <v>-44.75056584697651</v>
      </c>
      <c r="I169" s="125">
        <f>(G169/G$183)*100</f>
        <v>29.935113462637347</v>
      </c>
      <c r="J169" s="23">
        <f t="shared" si="115"/>
        <v>42</v>
      </c>
      <c r="K169" s="23">
        <f t="shared" si="115"/>
        <v>45</v>
      </c>
      <c r="L169" s="124">
        <f t="shared" si="107"/>
        <v>7.142857142857142</v>
      </c>
      <c r="M169" s="23">
        <f t="shared" si="116"/>
        <v>241</v>
      </c>
      <c r="N169" s="23">
        <f t="shared" si="116"/>
        <v>228</v>
      </c>
      <c r="O169" s="124">
        <f t="shared" si="108"/>
        <v>-5.394190871369295</v>
      </c>
      <c r="P169" s="125">
        <f>(N169/N$183)*100</f>
        <v>17.96690307328605</v>
      </c>
      <c r="Q169" s="23">
        <f t="shared" si="117"/>
        <v>230187</v>
      </c>
      <c r="R169" s="23">
        <f t="shared" si="117"/>
        <v>307635</v>
      </c>
      <c r="S169" s="124">
        <f t="shared" si="109"/>
        <v>33.64568807100314</v>
      </c>
      <c r="T169" s="23">
        <f t="shared" si="118"/>
        <v>1496611</v>
      </c>
      <c r="U169" s="23">
        <f t="shared" si="118"/>
        <v>1619585</v>
      </c>
      <c r="V169" s="124">
        <f t="shared" si="110"/>
        <v>8.216831227353</v>
      </c>
      <c r="W169" s="125">
        <f>(U169/U$183)*100</f>
        <v>44.1915753640327</v>
      </c>
      <c r="X169" s="21">
        <f>X8+X15+X22+X29+X36+X43+X50+X57+X64+X71+X78+X85+X92+X99+X106+X113+X120+X127+X134+X141+X148+X155+X162</f>
        <v>17491.8915797</v>
      </c>
      <c r="Y169" s="21">
        <f>Y8+Y15+Y22+Y29+Y36+Y43+Y50+Y57+Y64+Y71+Y78+Y85+Y92+Y99+Y106+Y113+Y120+Y127+Y134+Y141+Y148+Y155+Y162</f>
        <v>6404.7070299000015</v>
      </c>
      <c r="Z169" s="124">
        <f t="shared" si="111"/>
        <v>-63.38470884799615</v>
      </c>
      <c r="AA169" s="21">
        <f>AA8+AA15+AA22+AA29+AA36+AA43+AA50+AA57+AA64+AA71+AA78+AA85+AA92+AA99+AA106+AA113+AA120+AA127+AA134+AA141+AA148+AA155+AA162</f>
        <v>124868.73072590002</v>
      </c>
      <c r="AB169" s="21">
        <f>AB8+AB15+AB22+AB29+AB36+AB43+AB50+AB57+AB64+AB71+AB78+AB85+AB92+AB99+AB106+AB113+AB120+AB127+AB134+AB141+AB148+AB155+AB162</f>
        <v>55976.145545499996</v>
      </c>
      <c r="AC169" s="124">
        <f t="shared" si="112"/>
        <v>-55.17200725906831</v>
      </c>
      <c r="AD169" s="125">
        <f>(AB169/AB$183)*100</f>
        <v>86.58309175909434</v>
      </c>
    </row>
    <row r="170" spans="1:30" ht="12.75">
      <c r="A170" s="8"/>
      <c r="B170" s="37" t="s">
        <v>25</v>
      </c>
      <c r="C170" s="21">
        <f t="shared" si="113"/>
        <v>297.4946741681536</v>
      </c>
      <c r="D170" s="21">
        <f t="shared" si="113"/>
        <v>271.11558141640364</v>
      </c>
      <c r="E170" s="124">
        <f t="shared" si="105"/>
        <v>-8.867080671447464</v>
      </c>
      <c r="F170" s="21">
        <f t="shared" si="114"/>
        <v>1180.0911379058703</v>
      </c>
      <c r="G170" s="21">
        <f t="shared" si="114"/>
        <v>1236.4948763225398</v>
      </c>
      <c r="H170" s="124">
        <f t="shared" si="106"/>
        <v>4.779608676390937</v>
      </c>
      <c r="I170" s="125">
        <f>(G170/G$184)*100</f>
        <v>64.43212370697331</v>
      </c>
      <c r="J170" s="23">
        <f t="shared" si="115"/>
        <v>318</v>
      </c>
      <c r="K170" s="23">
        <f t="shared" si="115"/>
        <v>554</v>
      </c>
      <c r="L170" s="124">
        <f t="shared" si="107"/>
        <v>74.21383647798741</v>
      </c>
      <c r="M170" s="23">
        <f t="shared" si="116"/>
        <v>1779</v>
      </c>
      <c r="N170" s="23">
        <f t="shared" si="116"/>
        <v>2335</v>
      </c>
      <c r="O170" s="124">
        <f t="shared" si="108"/>
        <v>31.253513209668355</v>
      </c>
      <c r="P170" s="125">
        <f>(N170/N$184)*100</f>
        <v>22.14109615019913</v>
      </c>
      <c r="Q170" s="23">
        <f t="shared" si="117"/>
        <v>5820787</v>
      </c>
      <c r="R170" s="23">
        <f t="shared" si="117"/>
        <v>5250873</v>
      </c>
      <c r="S170" s="124">
        <f t="shared" si="109"/>
        <v>-9.791012796036</v>
      </c>
      <c r="T170" s="23">
        <f t="shared" si="118"/>
        <v>28604531</v>
      </c>
      <c r="U170" s="23">
        <f t="shared" si="118"/>
        <v>25878830</v>
      </c>
      <c r="V170" s="124">
        <f t="shared" si="110"/>
        <v>-9.528913443817695</v>
      </c>
      <c r="W170" s="125">
        <f>(U170/U$184)*100</f>
        <v>59.295202045162895</v>
      </c>
      <c r="X170" s="21">
        <f>X9+X16+X23+X30+X37+X44+X51+X58+X65+X72+X79+X86+X93+X100+X107+X114+X121+X128+X135+X142+X149+X156+X163</f>
        <v>56924.246542575296</v>
      </c>
      <c r="Y170" s="21">
        <f>Y9+Y16+Y23+Y30+Y37+Y44+Y51+Y58+Y65+Y72+Y79+Y86+Y93+Y100+Y107+Y114+Y121+Y128+Y135+Y142+Y149+Y156+Y163</f>
        <v>78760.39373193786</v>
      </c>
      <c r="Z170" s="124">
        <f t="shared" si="111"/>
        <v>38.360010919126836</v>
      </c>
      <c r="AA170" s="21">
        <f>AA9+AA16+AA23+AA30+AA37+AA44+AA51+AA58+AA65+AA72+AA79+AA86+AA93+AA100+AA107+AA114+AA121+AA128+AA135+AA142+AA149+AA156+AA163</f>
        <v>352019.3138664812</v>
      </c>
      <c r="AB170" s="21">
        <f>AB9+AB16+AB23+AB30+AB37+AB44+AB51+AB58+AB65+AB72+AB79+AB86+AB93+AB100+AB107+AB114+AB121+AB128+AB135+AB142+AB149+AB156+AB163</f>
        <v>408825.92727545154</v>
      </c>
      <c r="AC170" s="124">
        <f t="shared" si="112"/>
        <v>16.137357006075174</v>
      </c>
      <c r="AD170" s="125">
        <f>(AB170/AB$184)*100</f>
        <v>62.279390687534416</v>
      </c>
    </row>
    <row r="171" spans="1:30" ht="12.75">
      <c r="A171" s="8"/>
      <c r="B171" s="37"/>
      <c r="C171" s="21"/>
      <c r="D171" s="21"/>
      <c r="E171" s="124"/>
      <c r="F171" s="21"/>
      <c r="G171" s="21"/>
      <c r="H171" s="124"/>
      <c r="I171" s="125"/>
      <c r="J171" s="23"/>
      <c r="K171" s="23"/>
      <c r="L171" s="124"/>
      <c r="M171" s="23"/>
      <c r="N171" s="23"/>
      <c r="O171" s="124"/>
      <c r="P171" s="125"/>
      <c r="Q171" s="23"/>
      <c r="R171" s="23"/>
      <c r="S171" s="124"/>
      <c r="T171" s="23"/>
      <c r="U171" s="23"/>
      <c r="V171" s="124"/>
      <c r="W171" s="125"/>
      <c r="X171" s="21"/>
      <c r="Y171" s="21"/>
      <c r="Z171" s="124"/>
      <c r="AA171" s="21"/>
      <c r="AB171" s="21"/>
      <c r="AC171" s="124"/>
      <c r="AD171" s="125"/>
    </row>
    <row r="172" spans="1:30" s="36" customFormat="1" ht="15">
      <c r="A172" s="28">
        <v>24</v>
      </c>
      <c r="B172" s="6" t="s">
        <v>63</v>
      </c>
      <c r="C172" s="19">
        <f>C173+C174+C175+C176+C177</f>
        <v>13382.295979512</v>
      </c>
      <c r="D172" s="19">
        <f>D173+D174+D175+D176+D177</f>
        <v>13122.119829788006</v>
      </c>
      <c r="E172" s="122">
        <f aca="true" t="shared" si="119" ref="E172:E177">((D172-C172)/C172)*100</f>
        <v>-1.9441817018717782</v>
      </c>
      <c r="F172" s="19">
        <f>F173+F174+F175+F176+F177</f>
        <v>52921.306648065</v>
      </c>
      <c r="G172" s="19">
        <f>G173+G174+G175+G176+G177</f>
        <v>52701.863146829</v>
      </c>
      <c r="H172" s="122">
        <f aca="true" t="shared" si="120" ref="H172:H177">((G172-F172)/F172)*100</f>
        <v>-0.41466002095401433</v>
      </c>
      <c r="I172" s="123">
        <f>(G172/G$179)*100</f>
        <v>69.72220765558716</v>
      </c>
      <c r="J172" s="34">
        <f>J173+J174+J175+J176+J177</f>
        <v>1892289</v>
      </c>
      <c r="K172" s="34">
        <f>K173+K174+K175+K176+K177</f>
        <v>1874881</v>
      </c>
      <c r="L172" s="122">
        <f aca="true" t="shared" si="121" ref="L172:L177">((K172-J172)/J172)*100</f>
        <v>-0.9199440466017611</v>
      </c>
      <c r="M172" s="34">
        <f>M173+M174+M175+M176+M177</f>
        <v>7017462</v>
      </c>
      <c r="N172" s="34">
        <f>N173+N174+N175+N176+N177</f>
        <v>7010958</v>
      </c>
      <c r="O172" s="122">
        <f aca="true" t="shared" si="122" ref="O172:O177">((N172-M172)/M172)*100</f>
        <v>-0.0926830811481416</v>
      </c>
      <c r="P172" s="123">
        <f>(N172/N$179)*100</f>
        <v>74.69660913079092</v>
      </c>
      <c r="Q172" s="34">
        <f>Q173+Q174+Q175+Q176+Q177</f>
        <v>1408510</v>
      </c>
      <c r="R172" s="34">
        <f>R173+R174+R175+R176+R177</f>
        <v>14058526</v>
      </c>
      <c r="S172" s="122">
        <f aca="true" t="shared" si="123" ref="S172:S177">((R172-Q172)/Q172)*100</f>
        <v>898.1133254289995</v>
      </c>
      <c r="T172" s="34">
        <f>T173+T174+T175+T176+T177</f>
        <v>9604505</v>
      </c>
      <c r="U172" s="34">
        <f>U173+U174+U175+U176+U177</f>
        <v>19860638</v>
      </c>
      <c r="V172" s="122">
        <f aca="true" t="shared" si="124" ref="V172:V177">((U172-T172)/T172)*100</f>
        <v>106.78460784808796</v>
      </c>
      <c r="W172" s="123">
        <f>(U172/U$179)*100</f>
        <v>23.700320247151314</v>
      </c>
      <c r="X172" s="19">
        <f>X173+X174+X175+X176+X177</f>
        <v>46709.2800559</v>
      </c>
      <c r="Y172" s="19">
        <f>Y173+Y174+Y175+Y176+Y177</f>
        <v>267179.3313924</v>
      </c>
      <c r="Z172" s="122">
        <f>((Y172-X172)/X172)*100</f>
        <v>472.00481590092875</v>
      </c>
      <c r="AA172" s="19">
        <f>AA173+AA174+AA175+AA176+AA177</f>
        <v>206300.9304194</v>
      </c>
      <c r="AB172" s="19">
        <f>AB173+AB174+AB175+AB176+AB177</f>
        <v>441132.85537111404</v>
      </c>
      <c r="AC172" s="122">
        <f>((AB172-AA172)/AA172)*100</f>
        <v>113.8297944048589</v>
      </c>
      <c r="AD172" s="123">
        <f>(AB172/AB$179)*100</f>
        <v>26.440963980669697</v>
      </c>
    </row>
    <row r="173" spans="1:30" ht="12.75">
      <c r="A173" s="8"/>
      <c r="B173" s="8" t="s">
        <v>3</v>
      </c>
      <c r="C173" s="15">
        <v>2732.7381000000005</v>
      </c>
      <c r="D173" s="21">
        <v>1760.9245606</v>
      </c>
      <c r="E173" s="124">
        <f t="shared" si="119"/>
        <v>-35.5618981343291</v>
      </c>
      <c r="F173" s="3">
        <v>8313.6915</v>
      </c>
      <c r="G173" s="21">
        <v>7007.3991606</v>
      </c>
      <c r="H173" s="124">
        <f t="shared" si="120"/>
        <v>-15.71254285054961</v>
      </c>
      <c r="I173" s="125">
        <f>(G173/G$180)*100</f>
        <v>75.36097325676005</v>
      </c>
      <c r="J173" s="9">
        <v>105507</v>
      </c>
      <c r="K173" s="23">
        <v>91700</v>
      </c>
      <c r="L173" s="124">
        <f t="shared" si="121"/>
        <v>-13.086335503805435</v>
      </c>
      <c r="M173" s="9">
        <v>388626</v>
      </c>
      <c r="N173" s="23">
        <v>385473</v>
      </c>
      <c r="O173" s="124">
        <f t="shared" si="122"/>
        <v>-0.8113198808108566</v>
      </c>
      <c r="P173" s="125">
        <f>(N173/N$180)*100</f>
        <v>82.20127180991943</v>
      </c>
      <c r="Q173" s="9">
        <v>0</v>
      </c>
      <c r="R173" s="23">
        <v>0</v>
      </c>
      <c r="S173" s="126" t="s">
        <v>55</v>
      </c>
      <c r="T173" s="9">
        <v>0</v>
      </c>
      <c r="U173" s="23">
        <v>0</v>
      </c>
      <c r="V173" s="126" t="s">
        <v>55</v>
      </c>
      <c r="W173" s="126" t="s">
        <v>55</v>
      </c>
      <c r="X173" s="15">
        <v>934.3759</v>
      </c>
      <c r="Y173" s="21">
        <v>1148.6584</v>
      </c>
      <c r="Z173" s="124">
        <f>((Y173-X173)/X173)*100</f>
        <v>22.933222057632268</v>
      </c>
      <c r="AA173" s="3">
        <v>4160.7946</v>
      </c>
      <c r="AB173" s="21">
        <v>6680.9689</v>
      </c>
      <c r="AC173" s="124">
        <f>((AB173-AA173)/AA173)*100</f>
        <v>60.56954361553919</v>
      </c>
      <c r="AD173" s="125">
        <f>(AB173/AB$180)*100</f>
        <v>41.884225722949026</v>
      </c>
    </row>
    <row r="174" spans="1:30" ht="12.75">
      <c r="A174" s="8"/>
      <c r="B174" s="8" t="s">
        <v>4</v>
      </c>
      <c r="C174" s="15">
        <v>1734.6610000000007</v>
      </c>
      <c r="D174" s="21">
        <v>2080.961478500001</v>
      </c>
      <c r="E174" s="124">
        <f t="shared" si="119"/>
        <v>19.963582423309216</v>
      </c>
      <c r="F174" s="3">
        <v>8174.549499999999</v>
      </c>
      <c r="G174" s="21">
        <v>8920.7162785</v>
      </c>
      <c r="H174" s="124">
        <f t="shared" si="120"/>
        <v>9.127925379863452</v>
      </c>
      <c r="I174" s="125">
        <f>(G174/G$181)*100</f>
        <v>43.06003678648908</v>
      </c>
      <c r="J174" s="9">
        <v>1785010</v>
      </c>
      <c r="K174" s="23">
        <v>1780834</v>
      </c>
      <c r="L174" s="124">
        <f t="shared" si="121"/>
        <v>-0.23394826919737144</v>
      </c>
      <c r="M174" s="9">
        <v>6618851</v>
      </c>
      <c r="N174" s="23">
        <v>6616076</v>
      </c>
      <c r="O174" s="124">
        <f t="shared" si="122"/>
        <v>-0.041925705836254656</v>
      </c>
      <c r="P174" s="125">
        <f>(N174/N$181)*100</f>
        <v>74.2999310914238</v>
      </c>
      <c r="Q174" s="9">
        <v>0</v>
      </c>
      <c r="R174" s="23">
        <v>0</v>
      </c>
      <c r="S174" s="126" t="s">
        <v>55</v>
      </c>
      <c r="T174" s="9">
        <v>0</v>
      </c>
      <c r="U174" s="23">
        <v>0</v>
      </c>
      <c r="V174" s="126" t="s">
        <v>55</v>
      </c>
      <c r="W174" s="126" t="s">
        <v>55</v>
      </c>
      <c r="X174" s="15">
        <v>41408.24652</v>
      </c>
      <c r="Y174" s="21">
        <v>45814.80190000001</v>
      </c>
      <c r="Z174" s="124">
        <f>((Y174-X174)/X174)*100</f>
        <v>10.641733834036334</v>
      </c>
      <c r="AA174" s="3">
        <v>161333.71252</v>
      </c>
      <c r="AB174" s="21">
        <v>177815.32290000003</v>
      </c>
      <c r="AC174" s="124">
        <f>((AB174-AA174)/AA174)*100</f>
        <v>10.215850191854264</v>
      </c>
      <c r="AD174" s="125">
        <f>(AB174/AB$181)*100</f>
        <v>32.2204387773825</v>
      </c>
    </row>
    <row r="175" spans="1:30" ht="12.75">
      <c r="A175" s="8"/>
      <c r="B175" s="8" t="s">
        <v>5</v>
      </c>
      <c r="C175" s="21">
        <v>8363.804187732</v>
      </c>
      <c r="D175" s="26">
        <v>8617.916889909004</v>
      </c>
      <c r="E175" s="124">
        <f t="shared" si="119"/>
        <v>3.0382430826122886</v>
      </c>
      <c r="F175" s="21">
        <v>35248.845012566</v>
      </c>
      <c r="G175" s="26">
        <v>35787.837817798</v>
      </c>
      <c r="H175" s="124">
        <f t="shared" si="120"/>
        <v>1.5291077056279372</v>
      </c>
      <c r="I175" s="125">
        <f>(G175/G$182)*100</f>
        <v>82.80202918534737</v>
      </c>
      <c r="J175" s="23">
        <v>14</v>
      </c>
      <c r="K175" s="27">
        <v>57</v>
      </c>
      <c r="L175" s="124">
        <f t="shared" si="121"/>
        <v>307.14285714285717</v>
      </c>
      <c r="M175" s="23">
        <v>191</v>
      </c>
      <c r="N175" s="27">
        <v>157</v>
      </c>
      <c r="O175" s="124">
        <f t="shared" si="122"/>
        <v>-17.801047120418847</v>
      </c>
      <c r="P175" s="125">
        <f>(N175/N$182)*100</f>
        <v>25.86490939044481</v>
      </c>
      <c r="Q175" s="23">
        <v>38218</v>
      </c>
      <c r="R175" s="27">
        <v>15873</v>
      </c>
      <c r="S175" s="124">
        <f t="shared" si="123"/>
        <v>-58.46721440159087</v>
      </c>
      <c r="T175" s="23">
        <v>308177</v>
      </c>
      <c r="U175" s="27">
        <v>50081</v>
      </c>
      <c r="V175" s="124">
        <f t="shared" si="124"/>
        <v>-83.7492739562005</v>
      </c>
      <c r="W175" s="125">
        <f>(U175/U$182)*100</f>
        <v>0.13724561014650127</v>
      </c>
      <c r="X175" s="21">
        <v>72.43037319999996</v>
      </c>
      <c r="Y175" s="26">
        <v>113.29728050000006</v>
      </c>
      <c r="Z175" s="124">
        <f>((Y175-X175)/X175)*100</f>
        <v>56.4223342977337</v>
      </c>
      <c r="AA175" s="21">
        <v>431.45830199999995</v>
      </c>
      <c r="AB175" s="26">
        <v>349.8853388</v>
      </c>
      <c r="AC175" s="124">
        <f>((AB175-AA175)/AA175)*100</f>
        <v>-18.906337604786653</v>
      </c>
      <c r="AD175" s="125">
        <f>(AB175/AB$182)*100</f>
        <v>0.09220659461243474</v>
      </c>
    </row>
    <row r="176" spans="1:30" ht="12.75">
      <c r="A176" s="8"/>
      <c r="B176" s="8" t="s">
        <v>6</v>
      </c>
      <c r="C176" s="15">
        <v>519.4379608929999</v>
      </c>
      <c r="D176" s="15">
        <v>55.37888878899997</v>
      </c>
      <c r="E176" s="124">
        <f t="shared" si="119"/>
        <v>-89.3386904773393</v>
      </c>
      <c r="F176" s="3">
        <v>1063.4287656759998</v>
      </c>
      <c r="G176" s="3">
        <v>303.338925826</v>
      </c>
      <c r="H176" s="124">
        <f t="shared" si="120"/>
        <v>-71.47538832719334</v>
      </c>
      <c r="I176" s="125">
        <f>(G176/G$183)*100</f>
        <v>70.06488653736265</v>
      </c>
      <c r="J176" s="9">
        <v>266</v>
      </c>
      <c r="K176" s="9">
        <v>241</v>
      </c>
      <c r="L176" s="124">
        <f t="shared" si="121"/>
        <v>-9.398496240601503</v>
      </c>
      <c r="M176" s="9">
        <v>1193</v>
      </c>
      <c r="N176" s="9">
        <v>1041</v>
      </c>
      <c r="O176" s="124">
        <f t="shared" si="122"/>
        <v>-12.740989103101425</v>
      </c>
      <c r="P176" s="125">
        <f>(N176/N$183)*100</f>
        <v>82.03309692671394</v>
      </c>
      <c r="Q176" s="9">
        <v>191376</v>
      </c>
      <c r="R176" s="9">
        <v>568270</v>
      </c>
      <c r="S176" s="124">
        <f t="shared" si="123"/>
        <v>196.93901011621102</v>
      </c>
      <c r="T176" s="9">
        <v>1343583</v>
      </c>
      <c r="U176" s="9">
        <v>2045333</v>
      </c>
      <c r="V176" s="124">
        <f t="shared" si="124"/>
        <v>52.22974687830971</v>
      </c>
      <c r="W176" s="125">
        <f>(U176/U$183)*100</f>
        <v>55.8084246359673</v>
      </c>
      <c r="X176" s="15">
        <v>772.5445646999995</v>
      </c>
      <c r="Y176" s="15">
        <v>958.6322539000007</v>
      </c>
      <c r="Z176" s="124">
        <f>((Y176-X176)/X176)*100</f>
        <v>24.08763166591746</v>
      </c>
      <c r="AA176" s="3">
        <v>4338.1606987000005</v>
      </c>
      <c r="AB176" s="3">
        <v>8674.058562764001</v>
      </c>
      <c r="AC176" s="124">
        <f>((AB176-AA176)/AA176)*100</f>
        <v>99.94783884707918</v>
      </c>
      <c r="AD176" s="125">
        <f>(AB176/AB$183)*100</f>
        <v>13.41690824090566</v>
      </c>
    </row>
    <row r="177" spans="1:30" ht="12.75">
      <c r="A177" s="8"/>
      <c r="B177" s="37" t="s">
        <v>25</v>
      </c>
      <c r="C177" s="18">
        <v>31.654730887000007</v>
      </c>
      <c r="D177" s="15">
        <v>606.9380119900001</v>
      </c>
      <c r="E177" s="124">
        <f t="shared" si="119"/>
        <v>1817.3690471627353</v>
      </c>
      <c r="F177" s="3">
        <v>120.79186982300001</v>
      </c>
      <c r="G177" s="3">
        <v>682.570964105</v>
      </c>
      <c r="H177" s="124">
        <f t="shared" si="120"/>
        <v>465.0802203038928</v>
      </c>
      <c r="I177" s="125">
        <f>(G177/G$184)*100</f>
        <v>35.56787629302667</v>
      </c>
      <c r="J177" s="9">
        <v>1492</v>
      </c>
      <c r="K177" s="9">
        <v>2049</v>
      </c>
      <c r="L177" s="124">
        <f t="shared" si="121"/>
        <v>37.33243967828418</v>
      </c>
      <c r="M177" s="9">
        <v>8601</v>
      </c>
      <c r="N177" s="9">
        <v>8211</v>
      </c>
      <c r="O177" s="124">
        <f t="shared" si="122"/>
        <v>-4.534356470177886</v>
      </c>
      <c r="P177" s="125">
        <f>(N177/N$184)*100</f>
        <v>77.85890384980088</v>
      </c>
      <c r="Q177" s="9">
        <v>1178916</v>
      </c>
      <c r="R177" s="9">
        <v>13474383</v>
      </c>
      <c r="S177" s="124">
        <f t="shared" si="123"/>
        <v>1042.9468257280416</v>
      </c>
      <c r="T177" s="9">
        <v>7952745</v>
      </c>
      <c r="U177" s="9">
        <v>17765224</v>
      </c>
      <c r="V177" s="124">
        <f t="shared" si="124"/>
        <v>123.38480612668958</v>
      </c>
      <c r="W177" s="125">
        <f>(U177/U$184)*100</f>
        <v>40.704797954837105</v>
      </c>
      <c r="X177" s="18">
        <v>3521.6826980000037</v>
      </c>
      <c r="Y177" s="15">
        <v>219143.941558</v>
      </c>
      <c r="Z177" s="124">
        <f>((Y177-X177)/X177)*100</f>
        <v>6122.705460729154</v>
      </c>
      <c r="AA177" s="3">
        <v>36036.8042987</v>
      </c>
      <c r="AB177" s="3">
        <v>247612.61966955</v>
      </c>
      <c r="AC177" s="124">
        <f>((AB177-AA177)/AA177)*100</f>
        <v>587.1103708784811</v>
      </c>
      <c r="AD177" s="125">
        <f>(AB177/AB$184)*100</f>
        <v>37.720609312465584</v>
      </c>
    </row>
    <row r="178" spans="1:30" ht="12.75">
      <c r="A178" s="8"/>
      <c r="B178" s="37"/>
      <c r="C178" s="18"/>
      <c r="D178" s="15"/>
      <c r="E178" s="124"/>
      <c r="F178" s="3"/>
      <c r="G178" s="3"/>
      <c r="H178" s="124"/>
      <c r="I178" s="125"/>
      <c r="J178" s="9"/>
      <c r="K178" s="9"/>
      <c r="L178" s="124"/>
      <c r="M178" s="9"/>
      <c r="N178" s="9"/>
      <c r="O178" s="124"/>
      <c r="P178" s="125"/>
      <c r="Q178" s="9"/>
      <c r="R178" s="9"/>
      <c r="S178" s="124"/>
      <c r="T178" s="9"/>
      <c r="U178" s="9"/>
      <c r="V178" s="124"/>
      <c r="W178" s="125"/>
      <c r="X178" s="18"/>
      <c r="Y178" s="15"/>
      <c r="Z178" s="124"/>
      <c r="AA178" s="3"/>
      <c r="AB178" s="3"/>
      <c r="AC178" s="124"/>
      <c r="AD178" s="125"/>
    </row>
    <row r="179" spans="1:30" s="36" customFormat="1" ht="15">
      <c r="A179" s="33"/>
      <c r="B179" s="6" t="s">
        <v>11</v>
      </c>
      <c r="C179" s="19">
        <f>C180+C181+C182+C183+C184</f>
        <v>17513.588120244003</v>
      </c>
      <c r="D179" s="19">
        <f>D180+D181+D182+D183+D184</f>
        <v>18639.290998996683</v>
      </c>
      <c r="E179" s="122">
        <f aca="true" t="shared" si="125" ref="E179:E184">((D179-C179)/C179)*100</f>
        <v>6.427597080757408</v>
      </c>
      <c r="F179" s="19">
        <f>F180+F181+F182+F183+F184</f>
        <v>71173.2874795647</v>
      </c>
      <c r="G179" s="19">
        <f>G180+G181+G182+G183+G184</f>
        <v>75588.34540518993</v>
      </c>
      <c r="H179" s="122">
        <f aca="true" t="shared" si="126" ref="H179:H184">((G179-F179)/F179)*100</f>
        <v>6.203251362939912</v>
      </c>
      <c r="I179" s="123">
        <f>(G179/G$179)*100</f>
        <v>100</v>
      </c>
      <c r="J179" s="34">
        <f>J180+J181+J182+J183+J184</f>
        <v>2401371</v>
      </c>
      <c r="K179" s="34">
        <f>K180+K181+K182+K183+K184</f>
        <v>2452373</v>
      </c>
      <c r="L179" s="122">
        <f aca="true" t="shared" si="127" ref="L179:L184">((K179-J179)/J179)*100</f>
        <v>2.1238700725543866</v>
      </c>
      <c r="M179" s="34">
        <f>M180+M181+M182+M183+M184</f>
        <v>9248146</v>
      </c>
      <c r="N179" s="34">
        <f>N180+N181+N182+N183+N184</f>
        <v>9385912</v>
      </c>
      <c r="O179" s="122">
        <f aca="true" t="shared" si="128" ref="O179:O184">((N179-M179)/M179)*100</f>
        <v>1.4896607384874763</v>
      </c>
      <c r="P179" s="123">
        <f>(N179/N$179)*100</f>
        <v>100</v>
      </c>
      <c r="Q179" s="34">
        <f>Q180+Q181+Q182+Q183+Q184</f>
        <v>10507107</v>
      </c>
      <c r="R179" s="34">
        <f>R180+R181+R182+R183+R184</f>
        <v>27679654</v>
      </c>
      <c r="S179" s="122">
        <f aca="true" t="shared" si="129" ref="S179:S184">((R179-Q179)/Q179)*100</f>
        <v>163.43744286605246</v>
      </c>
      <c r="T179" s="34">
        <f>T180+T181+T182+T183+T184</f>
        <v>54565785</v>
      </c>
      <c r="U179" s="34">
        <f>U180+U181+U182+U183+U184</f>
        <v>83799028</v>
      </c>
      <c r="V179" s="122">
        <f aca="true" t="shared" si="130" ref="V179:V184">((U179-T179)/T179)*100</f>
        <v>53.57431034850868</v>
      </c>
      <c r="W179" s="123">
        <f>(U179/U$179)*100</f>
        <v>100</v>
      </c>
      <c r="X179" s="19">
        <f>X180+X181+X182+X183+X184</f>
        <v>219179.1288453041</v>
      </c>
      <c r="Y179" s="19">
        <f>Y180+Y181+Y182+Y183+Y184</f>
        <v>522306.8800483552</v>
      </c>
      <c r="Z179" s="122">
        <f aca="true" t="shared" si="131" ref="Z179:Z184">((Y179-X179)/X179)*100</f>
        <v>138.30137604798932</v>
      </c>
      <c r="AA179" s="19">
        <f>AA180+AA181+AA182+AA183+AA184</f>
        <v>1171765.4969741423</v>
      </c>
      <c r="AB179" s="19">
        <f>AB180+AB181+AB182+AB183+AB184</f>
        <v>1668369.0341003258</v>
      </c>
      <c r="AC179" s="122">
        <f aca="true" t="shared" si="132" ref="AC179:AC184">((AB179-AA179)/AA179)*100</f>
        <v>42.38079533904745</v>
      </c>
      <c r="AD179" s="123">
        <f>(AB179/AB$179)*100</f>
        <v>100</v>
      </c>
    </row>
    <row r="180" spans="1:30" ht="12.75">
      <c r="A180" s="8"/>
      <c r="B180" s="8" t="s">
        <v>3</v>
      </c>
      <c r="C180" s="18">
        <f>C166+C173</f>
        <v>3051.8299347605557</v>
      </c>
      <c r="D180" s="18">
        <f>D166+D173</f>
        <v>2325.0732468960005</v>
      </c>
      <c r="E180" s="124">
        <f t="shared" si="125"/>
        <v>-23.81380035586996</v>
      </c>
      <c r="F180" s="18">
        <f>F166+F173</f>
        <v>9733.090551325966</v>
      </c>
      <c r="G180" s="18">
        <f>G166+G173</f>
        <v>9298.445677878</v>
      </c>
      <c r="H180" s="124">
        <f t="shared" si="126"/>
        <v>-4.465640909800768</v>
      </c>
      <c r="I180" s="125">
        <f>(G180/G$180)*100</f>
        <v>100</v>
      </c>
      <c r="J180" s="24">
        <f>J166+J173</f>
        <v>117797</v>
      </c>
      <c r="K180" s="24">
        <f>K166+K173</f>
        <v>113633</v>
      </c>
      <c r="L180" s="124">
        <f t="shared" si="127"/>
        <v>-3.534894776607214</v>
      </c>
      <c r="M180" s="24">
        <f>M166+M173</f>
        <v>446865</v>
      </c>
      <c r="N180" s="24">
        <f>N166+N173</f>
        <v>468938</v>
      </c>
      <c r="O180" s="124">
        <f t="shared" si="128"/>
        <v>4.939523122195742</v>
      </c>
      <c r="P180" s="125">
        <f>(N180/N$180)*100</f>
        <v>100</v>
      </c>
      <c r="Q180" s="24">
        <f>Q166+Q173</f>
        <v>0</v>
      </c>
      <c r="R180" s="24">
        <f>R166+R173</f>
        <v>0</v>
      </c>
      <c r="S180" s="126" t="s">
        <v>55</v>
      </c>
      <c r="T180" s="24">
        <f>T166+T173</f>
        <v>0</v>
      </c>
      <c r="U180" s="24">
        <f>U166+U173</f>
        <v>0</v>
      </c>
      <c r="V180" s="126" t="s">
        <v>55</v>
      </c>
      <c r="W180" s="126" t="s">
        <v>55</v>
      </c>
      <c r="X180" s="18">
        <f>X166+X173</f>
        <v>2402.551696248</v>
      </c>
      <c r="Y180" s="18">
        <f>Y166+Y173</f>
        <v>3333.8217462360017</v>
      </c>
      <c r="Z180" s="124">
        <f t="shared" si="131"/>
        <v>38.761707040158214</v>
      </c>
      <c r="AA180" s="18">
        <f>AA166+AA173</f>
        <v>11430.396367328001</v>
      </c>
      <c r="AB180" s="18">
        <f>AB166+AB173</f>
        <v>15951.038331692</v>
      </c>
      <c r="AC180" s="124">
        <f t="shared" si="132"/>
        <v>39.54930187097926</v>
      </c>
      <c r="AD180" s="125">
        <f>(AB180/AB$180)*100</f>
        <v>100</v>
      </c>
    </row>
    <row r="181" spans="1:30" ht="12.75">
      <c r="A181" s="8"/>
      <c r="B181" s="8" t="s">
        <v>4</v>
      </c>
      <c r="C181" s="18">
        <f aca="true" t="shared" si="133" ref="C181:D184">C167+C174</f>
        <v>4345.837113407908</v>
      </c>
      <c r="D181" s="18">
        <f t="shared" si="133"/>
        <v>5108.856859117885</v>
      </c>
      <c r="E181" s="124">
        <f t="shared" si="125"/>
        <v>17.55748606766427</v>
      </c>
      <c r="F181" s="18">
        <f aca="true" t="shared" si="134" ref="F181:G184">F167+F174</f>
        <v>19022.030053093855</v>
      </c>
      <c r="G181" s="18">
        <f t="shared" si="134"/>
        <v>20716.926747491885</v>
      </c>
      <c r="H181" s="124">
        <f t="shared" si="126"/>
        <v>8.910177776332356</v>
      </c>
      <c r="I181" s="125">
        <f>(G181/G$181)*100</f>
        <v>100</v>
      </c>
      <c r="J181" s="24">
        <f aca="true" t="shared" si="135" ref="J181:K184">J167+J174</f>
        <v>2281387</v>
      </c>
      <c r="K181" s="24">
        <f t="shared" si="135"/>
        <v>2335698</v>
      </c>
      <c r="L181" s="124">
        <f t="shared" si="127"/>
        <v>2.380613197147174</v>
      </c>
      <c r="M181" s="24">
        <f aca="true" t="shared" si="136" ref="M181:N184">M167+M174</f>
        <v>8788941</v>
      </c>
      <c r="N181" s="24">
        <f t="shared" si="136"/>
        <v>8904552</v>
      </c>
      <c r="O181" s="124">
        <f t="shared" si="128"/>
        <v>1.3154144509560368</v>
      </c>
      <c r="P181" s="125">
        <f>(N181/N$181)*100</f>
        <v>100</v>
      </c>
      <c r="Q181" s="24">
        <f aca="true" t="shared" si="137" ref="Q181:R184">Q167+Q174</f>
        <v>0</v>
      </c>
      <c r="R181" s="24">
        <f t="shared" si="137"/>
        <v>0</v>
      </c>
      <c r="S181" s="126" t="s">
        <v>55</v>
      </c>
      <c r="T181" s="24">
        <f aca="true" t="shared" si="138" ref="T181:U184">T167+T174</f>
        <v>0</v>
      </c>
      <c r="U181" s="24">
        <f t="shared" si="138"/>
        <v>0</v>
      </c>
      <c r="V181" s="126" t="s">
        <v>55</v>
      </c>
      <c r="W181" s="126" t="s">
        <v>55</v>
      </c>
      <c r="X181" s="18">
        <f>X167+X174</f>
        <v>101446.528819899</v>
      </c>
      <c r="Y181" s="18">
        <f>Y167+Y174</f>
        <v>138050.61173065304</v>
      </c>
      <c r="Z181" s="124">
        <f t="shared" si="131"/>
        <v>36.08214429469375</v>
      </c>
      <c r="AA181" s="18">
        <f>AA167+AA174</f>
        <v>440021.3975728339</v>
      </c>
      <c r="AB181" s="18">
        <f>AB167+AB174</f>
        <v>551871.202402183</v>
      </c>
      <c r="AC181" s="124">
        <f t="shared" si="132"/>
        <v>25.419174032516285</v>
      </c>
      <c r="AD181" s="125">
        <f>(AB181/AB$181)*100</f>
        <v>100</v>
      </c>
    </row>
    <row r="182" spans="1:30" ht="12.75">
      <c r="A182" s="8"/>
      <c r="B182" s="8" t="s">
        <v>5</v>
      </c>
      <c r="C182" s="18">
        <f t="shared" si="133"/>
        <v>9228.383284186228</v>
      </c>
      <c r="D182" s="18">
        <f t="shared" si="133"/>
        <v>10251.41220938976</v>
      </c>
      <c r="E182" s="124">
        <f t="shared" si="125"/>
        <v>11.085678755417504</v>
      </c>
      <c r="F182" s="18">
        <f t="shared" si="134"/>
        <v>39819.28060374328</v>
      </c>
      <c r="G182" s="18">
        <f t="shared" si="134"/>
        <v>43220.96713075603</v>
      </c>
      <c r="H182" s="124">
        <f t="shared" si="126"/>
        <v>8.542812615989261</v>
      </c>
      <c r="I182" s="125">
        <f>(G182/G$182)*100</f>
        <v>100</v>
      </c>
      <c r="J182" s="24">
        <f t="shared" si="135"/>
        <v>69</v>
      </c>
      <c r="K182" s="24">
        <f t="shared" si="135"/>
        <v>153</v>
      </c>
      <c r="L182" s="124">
        <f t="shared" si="127"/>
        <v>121.73913043478262</v>
      </c>
      <c r="M182" s="24">
        <f t="shared" si="136"/>
        <v>526</v>
      </c>
      <c r="N182" s="24">
        <f t="shared" si="136"/>
        <v>607</v>
      </c>
      <c r="O182" s="124">
        <f t="shared" si="128"/>
        <v>15.399239543726237</v>
      </c>
      <c r="P182" s="125">
        <f>(N182/N$182)*100</f>
        <v>100</v>
      </c>
      <c r="Q182" s="24">
        <f t="shared" si="137"/>
        <v>3085841</v>
      </c>
      <c r="R182" s="24">
        <f t="shared" si="137"/>
        <v>8078493</v>
      </c>
      <c r="S182" s="124">
        <f t="shared" si="129"/>
        <v>161.79226343807085</v>
      </c>
      <c r="T182" s="24">
        <f t="shared" si="138"/>
        <v>15168315</v>
      </c>
      <c r="U182" s="24">
        <f t="shared" si="138"/>
        <v>36490056</v>
      </c>
      <c r="V182" s="124">
        <f t="shared" si="130"/>
        <v>140.56763061684833</v>
      </c>
      <c r="W182" s="125">
        <f>(U182/U$182)*100</f>
        <v>100</v>
      </c>
      <c r="X182" s="18">
        <f>X168+X175</f>
        <v>36619.6829441818</v>
      </c>
      <c r="Y182" s="18">
        <f>Y168+Y175</f>
        <v>75654.77199772831</v>
      </c>
      <c r="Z182" s="124">
        <f t="shared" si="131"/>
        <v>106.5959230533111</v>
      </c>
      <c r="AA182" s="18">
        <f>AA168+AA175</f>
        <v>203050.693444199</v>
      </c>
      <c r="AB182" s="18">
        <f>AB168+AB175</f>
        <v>379458.0423131854</v>
      </c>
      <c r="AC182" s="124">
        <f t="shared" si="132"/>
        <v>86.87847644187705</v>
      </c>
      <c r="AD182" s="125">
        <f>(AB182/AB$182)*100</f>
        <v>100</v>
      </c>
    </row>
    <row r="183" spans="1:30" ht="12.75">
      <c r="A183" s="8"/>
      <c r="B183" s="8" t="s">
        <v>6</v>
      </c>
      <c r="C183" s="18">
        <f t="shared" si="133"/>
        <v>558.3883828341608</v>
      </c>
      <c r="D183" s="18">
        <f t="shared" si="133"/>
        <v>75.89509018663328</v>
      </c>
      <c r="E183" s="124">
        <f t="shared" si="125"/>
        <v>-86.40818961859136</v>
      </c>
      <c r="F183" s="18">
        <f t="shared" si="134"/>
        <v>1298.0032636727196</v>
      </c>
      <c r="G183" s="18">
        <f t="shared" si="134"/>
        <v>432.9400086364832</v>
      </c>
      <c r="H183" s="124">
        <f t="shared" si="126"/>
        <v>-66.64569182888856</v>
      </c>
      <c r="I183" s="125">
        <f>(G183/G$183)*100</f>
        <v>100</v>
      </c>
      <c r="J183" s="24">
        <f t="shared" si="135"/>
        <v>308</v>
      </c>
      <c r="K183" s="24">
        <f t="shared" si="135"/>
        <v>286</v>
      </c>
      <c r="L183" s="124">
        <f t="shared" si="127"/>
        <v>-7.142857142857142</v>
      </c>
      <c r="M183" s="24">
        <f t="shared" si="136"/>
        <v>1434</v>
      </c>
      <c r="N183" s="24">
        <f t="shared" si="136"/>
        <v>1269</v>
      </c>
      <c r="O183" s="124">
        <f t="shared" si="128"/>
        <v>-11.506276150627615</v>
      </c>
      <c r="P183" s="125">
        <f>(N183/N$183)*100</f>
        <v>100</v>
      </c>
      <c r="Q183" s="24">
        <f t="shared" si="137"/>
        <v>421563</v>
      </c>
      <c r="R183" s="24">
        <f t="shared" si="137"/>
        <v>875905</v>
      </c>
      <c r="S183" s="124">
        <f t="shared" si="129"/>
        <v>107.7755875159822</v>
      </c>
      <c r="T183" s="24">
        <f t="shared" si="138"/>
        <v>2840194</v>
      </c>
      <c r="U183" s="24">
        <f t="shared" si="138"/>
        <v>3664918</v>
      </c>
      <c r="V183" s="124">
        <f t="shared" si="130"/>
        <v>29.03759391083848</v>
      </c>
      <c r="W183" s="125">
        <f>(U183/U$183)*100</f>
        <v>100</v>
      </c>
      <c r="X183" s="18">
        <f>X169+X176</f>
        <v>18264.4361444</v>
      </c>
      <c r="Y183" s="18">
        <f>Y169+Y176</f>
        <v>7363.339283800002</v>
      </c>
      <c r="Z183" s="124">
        <f t="shared" si="131"/>
        <v>-59.68482560542855</v>
      </c>
      <c r="AA183" s="18">
        <f>AA169+AA176</f>
        <v>129206.89142460002</v>
      </c>
      <c r="AB183" s="18">
        <f>AB169+AB176</f>
        <v>64650.204108264</v>
      </c>
      <c r="AC183" s="124">
        <f t="shared" si="132"/>
        <v>-49.96381122133003</v>
      </c>
      <c r="AD183" s="125">
        <f>(AB183/AB$183)*100</f>
        <v>100</v>
      </c>
    </row>
    <row r="184" spans="1:30" ht="12.75">
      <c r="A184" s="8"/>
      <c r="B184" s="37" t="s">
        <v>25</v>
      </c>
      <c r="C184" s="18">
        <f t="shared" si="133"/>
        <v>329.14940505515364</v>
      </c>
      <c r="D184" s="18">
        <f t="shared" si="133"/>
        <v>878.0535934064037</v>
      </c>
      <c r="E184" s="124">
        <f t="shared" si="125"/>
        <v>166.76444797440038</v>
      </c>
      <c r="F184" s="18">
        <f t="shared" si="134"/>
        <v>1300.8830077288703</v>
      </c>
      <c r="G184" s="18">
        <f t="shared" si="134"/>
        <v>1919.0658404275398</v>
      </c>
      <c r="H184" s="124">
        <f t="shared" si="126"/>
        <v>47.52024809501631</v>
      </c>
      <c r="I184" s="125">
        <f>(G184/G$184)*100</f>
        <v>100</v>
      </c>
      <c r="J184" s="24">
        <f t="shared" si="135"/>
        <v>1810</v>
      </c>
      <c r="K184" s="24">
        <f t="shared" si="135"/>
        <v>2603</v>
      </c>
      <c r="L184" s="124">
        <f t="shared" si="127"/>
        <v>43.8121546961326</v>
      </c>
      <c r="M184" s="24">
        <f t="shared" si="136"/>
        <v>10380</v>
      </c>
      <c r="N184" s="24">
        <f t="shared" si="136"/>
        <v>10546</v>
      </c>
      <c r="O184" s="124">
        <f t="shared" si="128"/>
        <v>1.599229287090559</v>
      </c>
      <c r="P184" s="125">
        <f>(N184/N$184)*100</f>
        <v>100</v>
      </c>
      <c r="Q184" s="24">
        <f t="shared" si="137"/>
        <v>6999703</v>
      </c>
      <c r="R184" s="24">
        <f t="shared" si="137"/>
        <v>18725256</v>
      </c>
      <c r="S184" s="124">
        <f t="shared" si="129"/>
        <v>167.51500742245778</v>
      </c>
      <c r="T184" s="24">
        <f t="shared" si="138"/>
        <v>36557276</v>
      </c>
      <c r="U184" s="24">
        <f t="shared" si="138"/>
        <v>43644054</v>
      </c>
      <c r="V184" s="124">
        <f t="shared" si="130"/>
        <v>19.385410444695058</v>
      </c>
      <c r="W184" s="125">
        <f>(U184/U$184)*100</f>
        <v>100</v>
      </c>
      <c r="X184" s="18">
        <f>X170+X177</f>
        <v>60445.9292405753</v>
      </c>
      <c r="Y184" s="18">
        <f>Y170+Y177</f>
        <v>297904.33528993785</v>
      </c>
      <c r="Z184" s="124">
        <f t="shared" si="131"/>
        <v>392.8443305160818</v>
      </c>
      <c r="AA184" s="18">
        <f>AA170+AA177</f>
        <v>388056.1181651812</v>
      </c>
      <c r="AB184" s="18">
        <f>AB170+AB177</f>
        <v>656438.5469450016</v>
      </c>
      <c r="AC184" s="124">
        <f t="shared" si="132"/>
        <v>69.16072604364399</v>
      </c>
      <c r="AD184" s="125">
        <f>(AB184/AB$184)*100</f>
        <v>100</v>
      </c>
    </row>
    <row r="185" spans="1:17" ht="12.75">
      <c r="A185" s="48" t="s">
        <v>24</v>
      </c>
      <c r="N185" s="40"/>
      <c r="O185" s="40"/>
      <c r="P185" s="40"/>
      <c r="Q185" s="40"/>
    </row>
    <row r="186" ht="12.75">
      <c r="A186" s="48" t="s">
        <v>16</v>
      </c>
    </row>
  </sheetData>
  <sheetProtection/>
  <mergeCells count="9">
    <mergeCell ref="X2:AD2"/>
    <mergeCell ref="Y1:AD1"/>
    <mergeCell ref="A1:N1"/>
    <mergeCell ref="R1:W1"/>
    <mergeCell ref="A2:A3"/>
    <mergeCell ref="B2:B3"/>
    <mergeCell ref="C2:I2"/>
    <mergeCell ref="J2:P2"/>
    <mergeCell ref="Q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IRDA-PC159</cp:lastModifiedBy>
  <cp:lastPrinted>2018-04-20T05:20:04Z</cp:lastPrinted>
  <dcterms:created xsi:type="dcterms:W3CDTF">2002-04-18T04:47:59Z</dcterms:created>
  <dcterms:modified xsi:type="dcterms:W3CDTF">2018-09-11T10:14:14Z</dcterms:modified>
  <cp:category/>
  <cp:version/>
  <cp:contentType/>
  <cp:contentStatus/>
</cp:coreProperties>
</file>