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225" tabRatio="695" activeTab="0"/>
  </bookViews>
  <sheets>
    <sheet name="NB Stmt as at 30th Nov' 2019" sheetId="1" r:id="rId1"/>
  </sheets>
  <definedNames>
    <definedName name="_xlnm.Print_Titles" localSheetId="0">'NB Stmt as at 30th Nov' 2019'!$A:$B,'NB Stmt as at 30th Nov' 2019'!$1:$3</definedName>
  </definedNames>
  <calcPr fullCalcOnLoad="1"/>
</workbook>
</file>

<file path=xl/sharedStrings.xml><?xml version="1.0" encoding="utf-8"?>
<sst xmlns="http://schemas.openxmlformats.org/spreadsheetml/2006/main" count="527" uniqueCount="48">
  <si>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</si>
  <si>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</si>
  <si>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</si>
  <si>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</si>
  <si>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</si>
  <si>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</si>
  <si>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</si>
  <si>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</si>
  <si>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</si>
  <si>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</si>
  <si>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</si>
  <si>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</si>
  <si>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</si>
  <si>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</si>
  <si>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</si>
  <si>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</si>
  <si>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</si>
  <si>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</si>
  <si>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</si>
  <si>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</si>
  <si>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</si>
  <si>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</si>
  <si>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</si>
  <si>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</si>
  <si>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</si>
  <si>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</si>
  <si>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DHFL Pramerica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</si>
  <si>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</si>
  <si>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</si>
  <si>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</si>
  <si>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</si>
  <si>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</si>
  <si>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</si>
  <si>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</si>
  <si>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</si>
  <si>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</si>
  <si>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</si>
  <si>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</si>
  <si>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 xml:space="preserve">First Year Premium  </t>
  </si>
  <si>
    <t>Edelweiss Tokio Life</t>
  </si>
  <si>
    <t xml:space="preserve">Star Union Dai-ichi Life </t>
  </si>
  <si>
    <t>HDFC Life</t>
  </si>
  <si>
    <t>For November, 2018</t>
  </si>
  <si>
    <t>For November, 2019</t>
  </si>
  <si>
    <t>Up to 30th November, 2018</t>
  </si>
  <si>
    <t>Up to 30th November, 2019</t>
  </si>
  <si>
    <r>
      <t xml:space="preserve">New Business Statement of Life Insurers for the Period ended ended 30th November, 2019 </t>
    </r>
    <r>
      <rPr>
        <b/>
        <i/>
        <sz val="11"/>
        <rFont val="Arial"/>
        <family val="2"/>
      </rPr>
      <t>(Premium &amp; Sum Assured in Rs.Crore)</t>
    </r>
  </si>
  <si>
    <t>NA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</si>
</sst>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10" xfId="42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10" xfId="42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 vertical="center"/>
    </xf>
    <xf numFmtId="1" fontId="4" fillId="33" borderId="10" xfId="42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0" borderId="10" xfId="65" applyFont="1" applyFill="1" applyBorder="1" applyAlignment="1">
      <alignment horizontal="center"/>
    </xf>
    <xf numFmtId="0" fontId="4" fillId="0" borderId="10" xfId="65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65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6"/>
  <sheetViews>
    <sheetView tabSelected="1" zoomScaleSheetLayoutView="50" zoomScalePageLayoutView="0" workbookViewId="0" topLeftCell="A1">
      <selection activeCell="Z24" sqref="Z24"/>
    </sheetView>
  </sheetViews>
  <sheetFormatPr defaultColWidth="9.140625" defaultRowHeight="12.75"/>
  <cols>
    <col min="1" max="1" width="6.421875" style="2" customWidth="1"/>
    <col min="2" max="2" width="30.7109375" style="2" customWidth="1"/>
    <col min="3" max="21" width="12.7109375" style="2" customWidth="1"/>
    <col min="22" max="22" width="11.8515625" style="2" customWidth="1"/>
    <col min="23" max="23" width="9.140625" style="2" customWidth="1"/>
    <col min="24" max="30" width="12.7109375" style="2" customWidth="1"/>
    <col min="31" max="16384" width="9.140625" style="2" customWidth="1"/>
  </cols>
  <sheetData>
    <row r="1" spans="1:30" ht="15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1" t="s">
        <v>37</v>
      </c>
      <c r="M1" s="41"/>
      <c r="N1" s="41"/>
      <c r="O1" s="41"/>
      <c r="P1" s="41"/>
      <c r="Q1" s="41" t="s">
        <v>37</v>
      </c>
      <c r="R1" s="41"/>
      <c r="S1" s="41"/>
      <c r="T1" s="41"/>
      <c r="U1" s="41"/>
      <c r="V1" s="41"/>
      <c r="W1" s="41"/>
      <c r="X1" s="41" t="s">
        <v>37</v>
      </c>
      <c r="Y1" s="41"/>
      <c r="Z1" s="41"/>
      <c r="AA1" s="41"/>
      <c r="AB1" s="41"/>
      <c r="AC1" s="41"/>
      <c r="AD1" s="41"/>
    </row>
    <row r="2" spans="1:30" s="32" customFormat="1" ht="41.25" customHeight="1">
      <c r="A2" s="40" t="s">
        <v>1</v>
      </c>
      <c r="B2" s="40" t="s">
        <v>0</v>
      </c>
      <c r="C2" s="40" t="s">
        <v>38</v>
      </c>
      <c r="D2" s="40"/>
      <c r="E2" s="40"/>
      <c r="F2" s="40"/>
      <c r="G2" s="40"/>
      <c r="H2" s="40"/>
      <c r="I2" s="40"/>
      <c r="J2" s="40" t="s">
        <v>7</v>
      </c>
      <c r="K2" s="40"/>
      <c r="L2" s="40"/>
      <c r="M2" s="40"/>
      <c r="N2" s="40"/>
      <c r="O2" s="40"/>
      <c r="P2" s="40"/>
      <c r="Q2" s="39" t="s">
        <v>8</v>
      </c>
      <c r="R2" s="39"/>
      <c r="S2" s="39"/>
      <c r="T2" s="39"/>
      <c r="U2" s="39"/>
      <c r="V2" s="39"/>
      <c r="W2" s="39"/>
      <c r="X2" s="40" t="s">
        <v>36</v>
      </c>
      <c r="Y2" s="40"/>
      <c r="Z2" s="40"/>
      <c r="AA2" s="40"/>
      <c r="AB2" s="40"/>
      <c r="AC2" s="40"/>
      <c r="AD2" s="40"/>
    </row>
    <row r="3" spans="1:30" s="36" customFormat="1" ht="39.75" customHeight="1">
      <c r="A3" s="40"/>
      <c r="B3" s="40"/>
      <c r="C3" s="33" t="s">
        <v>42</v>
      </c>
      <c r="D3" s="33" t="s">
        <v>43</v>
      </c>
      <c r="E3" s="34" t="s">
        <v>21</v>
      </c>
      <c r="F3" s="35" t="s">
        <v>44</v>
      </c>
      <c r="G3" s="35" t="s">
        <v>45</v>
      </c>
      <c r="H3" s="34" t="s">
        <v>21</v>
      </c>
      <c r="I3" s="34" t="s">
        <v>35</v>
      </c>
      <c r="J3" s="33" t="s">
        <v>42</v>
      </c>
      <c r="K3" s="33" t="s">
        <v>43</v>
      </c>
      <c r="L3" s="34" t="s">
        <v>21</v>
      </c>
      <c r="M3" s="35" t="s">
        <v>44</v>
      </c>
      <c r="N3" s="35" t="s">
        <v>45</v>
      </c>
      <c r="O3" s="34" t="s">
        <v>21</v>
      </c>
      <c r="P3" s="34" t="s">
        <v>35</v>
      </c>
      <c r="Q3" s="33" t="s">
        <v>42</v>
      </c>
      <c r="R3" s="33" t="s">
        <v>43</v>
      </c>
      <c r="S3" s="34" t="s">
        <v>21</v>
      </c>
      <c r="T3" s="35" t="s">
        <v>44</v>
      </c>
      <c r="U3" s="35" t="s">
        <v>45</v>
      </c>
      <c r="V3" s="34" t="s">
        <v>21</v>
      </c>
      <c r="W3" s="34" t="s">
        <v>35</v>
      </c>
      <c r="X3" s="33" t="s">
        <v>42</v>
      </c>
      <c r="Y3" s="33" t="s">
        <v>43</v>
      </c>
      <c r="Z3" s="34" t="s">
        <v>21</v>
      </c>
      <c r="AA3" s="35" t="s">
        <v>44</v>
      </c>
      <c r="AB3" s="35" t="s">
        <v>45</v>
      </c>
      <c r="AC3" s="34" t="s">
        <v>21</v>
      </c>
      <c r="AD3" s="34" t="s">
        <v>35</v>
      </c>
    </row>
    <row r="4" spans="1:30" s="3" customFormat="1" ht="15">
      <c r="A4" s="4">
        <v>1</v>
      </c>
      <c r="B4" s="5" t="s">
        <v>32</v>
      </c>
      <c r="C4" s="6">
        <f>C5+C6+C7+C8+C9</f>
        <v>261.42623968797056</v>
      </c>
      <c r="D4" s="6">
        <f>D5+D6+D7+D8+D9</f>
        <v>424.7651557622616</v>
      </c>
      <c r="E4" s="7">
        <f aca="true" t="shared" si="0" ref="E4:E9">((D4-C4)/C4)*100</f>
        <v>62.479924076958305</v>
      </c>
      <c r="F4" s="6">
        <f>F5+F6+F7+F8+F9</f>
        <v>2268.022877334978</v>
      </c>
      <c r="G4" s="6">
        <f>G5+G6+G7+G8+G9</f>
        <v>2200.8146274765922</v>
      </c>
      <c r="H4" s="7">
        <f aca="true" t="shared" si="1" ref="H4:H9">((G4-F4)/F4)*100</f>
        <v>-2.9632968225328664</v>
      </c>
      <c r="I4" s="8">
        <f>(G4/G$179)*100</f>
        <v>1.300324321340487</v>
      </c>
      <c r="J4" s="9">
        <f>J5+J6+J7+J8+J9</f>
        <v>20289</v>
      </c>
      <c r="K4" s="9">
        <f>K5+K6+K7+K8+K9</f>
        <v>24830</v>
      </c>
      <c r="L4" s="7">
        <f aca="true" t="shared" si="2" ref="L4:L9">((K4-J4)/J4)*100</f>
        <v>22.381586081127704</v>
      </c>
      <c r="M4" s="9">
        <f>M5+M6+M7+M8+M9</f>
        <v>155903</v>
      </c>
      <c r="N4" s="9">
        <f>N5+N6+N7+N8+N9</f>
        <v>163088</v>
      </c>
      <c r="O4" s="7">
        <f aca="true" t="shared" si="3" ref="O4:O9">((N4-M4)/M4)*100</f>
        <v>4.608634856288846</v>
      </c>
      <c r="P4" s="8">
        <f>(N4/N$179)*100</f>
        <v>0.9096963699830543</v>
      </c>
      <c r="Q4" s="9">
        <f>Q5+Q6+Q7+Q8+Q9</f>
        <v>315281</v>
      </c>
      <c r="R4" s="9">
        <f>R5+R6+R7+R8+R9</f>
        <v>225009</v>
      </c>
      <c r="S4" s="7">
        <f aca="true" t="shared" si="4" ref="S4:S9">((R4-Q4)/Q4)*100</f>
        <v>-28.632236005341266</v>
      </c>
      <c r="T4" s="9">
        <f>T5+T6+T7+T8+T9</f>
        <v>1841739</v>
      </c>
      <c r="U4" s="9">
        <f>U5+U6+U7+U8+U9</f>
        <v>1924426</v>
      </c>
      <c r="V4" s="7">
        <f aca="true" t="shared" si="5" ref="V4:V9">((U4-T4)/T4)*100</f>
        <v>4.489615520983158</v>
      </c>
      <c r="W4" s="8">
        <f>(U4/U$179)*100</f>
        <v>1.4522439420214155</v>
      </c>
      <c r="X4" s="6">
        <f>X5+X6+X7+X8+X9</f>
        <v>17275.031421271</v>
      </c>
      <c r="Y4" s="6">
        <f>Y5+Y6+Y7+Y8+Y9</f>
        <v>17640.375528549004</v>
      </c>
      <c r="Z4" s="7">
        <f aca="true" t="shared" si="6" ref="Z4:Z9">((Y4-X4)/X4)*100</f>
        <v>2.1148679754535826</v>
      </c>
      <c r="AA4" s="6">
        <f>AA5+AA6+AA7+AA8+AA9</f>
        <v>148354.980376228</v>
      </c>
      <c r="AB4" s="6">
        <f>AB5+AB6+AB7+AB8+AB9</f>
        <v>133571.192813803</v>
      </c>
      <c r="AC4" s="7">
        <f aca="true" t="shared" si="7" ref="AC4:AC9">((AB4-AA4)/AA4)*100</f>
        <v>-9.965144092185731</v>
      </c>
      <c r="AD4" s="8">
        <f>(AB4/AB$179)*100</f>
        <v>4.4339605530068535</v>
      </c>
    </row>
    <row r="5" spans="1:30" ht="14.25">
      <c r="A5" s="4"/>
      <c r="B5" s="10" t="s">
        <v>2</v>
      </c>
      <c r="C5" s="12">
        <v>6.051745406170499</v>
      </c>
      <c r="D5" s="12">
        <v>7.2369808933409</v>
      </c>
      <c r="E5" s="13">
        <f t="shared" si="0"/>
        <v>19.58501899240353</v>
      </c>
      <c r="F5" s="12">
        <v>66.5809556580521</v>
      </c>
      <c r="G5" s="12">
        <v>71.01579248818284</v>
      </c>
      <c r="H5" s="13">
        <f t="shared" si="1"/>
        <v>6.660818827694912</v>
      </c>
      <c r="I5" s="14">
        <f>(G5/G$180)*100</f>
        <v>0.3226544263586923</v>
      </c>
      <c r="J5" s="16">
        <v>216</v>
      </c>
      <c r="K5" s="16">
        <v>221</v>
      </c>
      <c r="L5" s="13">
        <f t="shared" si="2"/>
        <v>2.314814814814815</v>
      </c>
      <c r="M5" s="16">
        <v>2087</v>
      </c>
      <c r="N5" s="16">
        <v>2076</v>
      </c>
      <c r="O5" s="13">
        <f t="shared" si="3"/>
        <v>-0.5270723526593196</v>
      </c>
      <c r="P5" s="14">
        <f>(N5/N$180)*100</f>
        <v>0.27924018691337366</v>
      </c>
      <c r="Q5" s="16">
        <v>0</v>
      </c>
      <c r="R5" s="15">
        <v>0</v>
      </c>
      <c r="S5" s="37" t="s">
        <v>47</v>
      </c>
      <c r="T5" s="16">
        <v>0</v>
      </c>
      <c r="U5" s="16">
        <v>0</v>
      </c>
      <c r="V5" s="37" t="s">
        <v>47</v>
      </c>
      <c r="W5" s="37" t="s">
        <v>47</v>
      </c>
      <c r="X5" s="12">
        <v>11.810605771</v>
      </c>
      <c r="Y5" s="12">
        <v>9.53902302399999</v>
      </c>
      <c r="Z5" s="13">
        <f t="shared" si="6"/>
        <v>-19.233414365397756</v>
      </c>
      <c r="AA5" s="12">
        <v>140.45080661799977</v>
      </c>
      <c r="AB5" s="12">
        <v>160.34709479599985</v>
      </c>
      <c r="AC5" s="13">
        <f t="shared" si="7"/>
        <v>14.1660191615092</v>
      </c>
      <c r="AD5" s="14">
        <f>(AB5/AB$180)*100</f>
        <v>0.9481258106893143</v>
      </c>
    </row>
    <row r="6" spans="1:30" ht="14.25">
      <c r="A6" s="4"/>
      <c r="B6" s="10" t="s">
        <v>3</v>
      </c>
      <c r="C6" s="12">
        <v>109.77297510680059</v>
      </c>
      <c r="D6" s="12">
        <v>178.9385525899207</v>
      </c>
      <c r="E6" s="13">
        <f t="shared" si="0"/>
        <v>63.007837234827036</v>
      </c>
      <c r="F6" s="12">
        <v>797.7983920593234</v>
      </c>
      <c r="G6" s="12">
        <v>978.0800535864083</v>
      </c>
      <c r="H6" s="13">
        <f t="shared" si="1"/>
        <v>22.59739594883507</v>
      </c>
      <c r="I6" s="14">
        <f>(G6/G$181)*100</f>
        <v>2.343176960037238</v>
      </c>
      <c r="J6" s="16">
        <v>20006</v>
      </c>
      <c r="K6" s="16">
        <v>24550</v>
      </c>
      <c r="L6" s="13">
        <f t="shared" si="2"/>
        <v>22.713186044186745</v>
      </c>
      <c r="M6" s="16">
        <v>153156</v>
      </c>
      <c r="N6" s="16">
        <v>160578</v>
      </c>
      <c r="O6" s="13">
        <f t="shared" si="3"/>
        <v>4.84603933244535</v>
      </c>
      <c r="P6" s="14">
        <f>(N6/N$181)*100</f>
        <v>0.9357678674710556</v>
      </c>
      <c r="Q6" s="16">
        <v>0</v>
      </c>
      <c r="R6" s="15">
        <v>0</v>
      </c>
      <c r="S6" s="37" t="s">
        <v>47</v>
      </c>
      <c r="T6" s="16">
        <v>0</v>
      </c>
      <c r="U6" s="16">
        <v>0</v>
      </c>
      <c r="V6" s="37" t="s">
        <v>47</v>
      </c>
      <c r="W6" s="37" t="s">
        <v>47</v>
      </c>
      <c r="X6" s="12">
        <v>3373.1611970000004</v>
      </c>
      <c r="Y6" s="12">
        <v>4838.195940998001</v>
      </c>
      <c r="Z6" s="13">
        <f t="shared" si="6"/>
        <v>43.43209999275942</v>
      </c>
      <c r="AA6" s="12">
        <v>27705.736230735</v>
      </c>
      <c r="AB6" s="12">
        <v>30457.546500962</v>
      </c>
      <c r="AC6" s="13">
        <f t="shared" si="7"/>
        <v>9.93227628859872</v>
      </c>
      <c r="AD6" s="14">
        <f>(AB6/AB$181)*100</f>
        <v>2.6727093344314263</v>
      </c>
    </row>
    <row r="7" spans="1:30" ht="14.25">
      <c r="A7" s="4"/>
      <c r="B7" s="10" t="s">
        <v>4</v>
      </c>
      <c r="C7" s="12">
        <v>138.2513952799995</v>
      </c>
      <c r="D7" s="12">
        <v>232.45276613799996</v>
      </c>
      <c r="E7" s="13">
        <f t="shared" si="0"/>
        <v>68.13773609099215</v>
      </c>
      <c r="F7" s="12">
        <v>1316.3443006381085</v>
      </c>
      <c r="G7" s="12">
        <v>1100.2828127000002</v>
      </c>
      <c r="H7" s="13">
        <f t="shared" si="1"/>
        <v>-16.413751921390983</v>
      </c>
      <c r="I7" s="14">
        <f>(G7/G$182)*100</f>
        <v>1.4096373056497744</v>
      </c>
      <c r="J7" s="16">
        <v>13</v>
      </c>
      <c r="K7" s="16">
        <v>14</v>
      </c>
      <c r="L7" s="13">
        <f t="shared" si="2"/>
        <v>7.6923076923076925</v>
      </c>
      <c r="M7" s="16">
        <v>61</v>
      </c>
      <c r="N7" s="16">
        <v>51</v>
      </c>
      <c r="O7" s="13">
        <f t="shared" si="3"/>
        <v>-16.39344262295082</v>
      </c>
      <c r="P7" s="14">
        <f>(N7/N$182)*100</f>
        <v>3.3052495139338953</v>
      </c>
      <c r="Q7" s="16">
        <v>191124</v>
      </c>
      <c r="R7" s="15">
        <v>106625</v>
      </c>
      <c r="S7" s="13">
        <f t="shared" si="4"/>
        <v>-44.21161130993491</v>
      </c>
      <c r="T7" s="16">
        <v>661039</v>
      </c>
      <c r="U7" s="16">
        <v>906193</v>
      </c>
      <c r="V7" s="13">
        <f t="shared" si="5"/>
        <v>37.08616284364463</v>
      </c>
      <c r="W7" s="14">
        <f>(U7/U$182)*100</f>
        <v>1.1615211748471121</v>
      </c>
      <c r="X7" s="12">
        <v>653.8239177</v>
      </c>
      <c r="Y7" s="12">
        <v>869.64570357</v>
      </c>
      <c r="Z7" s="13">
        <f t="shared" si="6"/>
        <v>33.00916042184732</v>
      </c>
      <c r="AA7" s="12">
        <v>4553.454097100001</v>
      </c>
      <c r="AB7" s="12">
        <v>6152.91152207</v>
      </c>
      <c r="AC7" s="13">
        <f t="shared" si="7"/>
        <v>35.12624462358498</v>
      </c>
      <c r="AD7" s="14">
        <f>(AB7/AB$182)*100</f>
        <v>0.9159551103407471</v>
      </c>
    </row>
    <row r="8" spans="1:30" ht="14.25">
      <c r="A8" s="4"/>
      <c r="B8" s="10" t="s">
        <v>5</v>
      </c>
      <c r="C8" s="12">
        <v>1.0932229789999999</v>
      </c>
      <c r="D8" s="12">
        <v>0.40281719600000004</v>
      </c>
      <c r="E8" s="13">
        <f t="shared" si="0"/>
        <v>-63.1532446959295</v>
      </c>
      <c r="F8" s="12">
        <v>27.028911538999992</v>
      </c>
      <c r="G8" s="12">
        <v>3.4156285329999996</v>
      </c>
      <c r="H8" s="13">
        <f t="shared" si="1"/>
        <v>-87.36305556340443</v>
      </c>
      <c r="I8" s="14">
        <f>(G8/G$183)*100</f>
        <v>0.014321200989114748</v>
      </c>
      <c r="J8" s="16">
        <v>0</v>
      </c>
      <c r="K8" s="16">
        <v>1</v>
      </c>
      <c r="L8" s="37" t="s">
        <v>47</v>
      </c>
      <c r="M8" s="16">
        <v>3</v>
      </c>
      <c r="N8" s="16">
        <v>2</v>
      </c>
      <c r="O8" s="13">
        <f t="shared" si="3"/>
        <v>-33.33333333333333</v>
      </c>
      <c r="P8" s="14">
        <f>(N8/N$183)*100</f>
        <v>0.1023541453428864</v>
      </c>
      <c r="Q8" s="16">
        <v>0</v>
      </c>
      <c r="R8" s="15">
        <v>18</v>
      </c>
      <c r="S8" s="37" t="s">
        <v>47</v>
      </c>
      <c r="T8" s="16">
        <v>137</v>
      </c>
      <c r="U8" s="16">
        <v>42</v>
      </c>
      <c r="V8" s="13">
        <f t="shared" si="5"/>
        <v>-69.34306569343066</v>
      </c>
      <c r="W8" s="14">
        <f>(U8/U$183)*100</f>
        <v>0.0008669968961511117</v>
      </c>
      <c r="X8" s="12">
        <v>0</v>
      </c>
      <c r="Y8" s="12"/>
      <c r="Z8" s="37" t="s">
        <v>47</v>
      </c>
      <c r="AA8" s="12">
        <v>0</v>
      </c>
      <c r="AB8" s="12">
        <v>0</v>
      </c>
      <c r="AC8" s="37" t="s">
        <v>47</v>
      </c>
      <c r="AD8" s="14">
        <f>(AB8/AB$183)*100</f>
        <v>0</v>
      </c>
    </row>
    <row r="9" spans="1:30" ht="14.25">
      <c r="A9" s="4"/>
      <c r="B9" s="10" t="s">
        <v>23</v>
      </c>
      <c r="C9" s="12">
        <v>6.256900915999989</v>
      </c>
      <c r="D9" s="12">
        <v>5.734038944999997</v>
      </c>
      <c r="E9" s="13">
        <f t="shared" si="0"/>
        <v>-8.356564663872843</v>
      </c>
      <c r="F9" s="12">
        <v>60.27031744049399</v>
      </c>
      <c r="G9" s="12">
        <v>48.020340169000356</v>
      </c>
      <c r="H9" s="13">
        <f t="shared" si="1"/>
        <v>-20.32505848934389</v>
      </c>
      <c r="I9" s="14">
        <f>(G9/G$184)*100</f>
        <v>1.3356601743020038</v>
      </c>
      <c r="J9" s="16">
        <v>54</v>
      </c>
      <c r="K9" s="16">
        <v>44</v>
      </c>
      <c r="L9" s="13">
        <f t="shared" si="2"/>
        <v>-18.51851851851852</v>
      </c>
      <c r="M9" s="16">
        <v>596</v>
      </c>
      <c r="N9" s="16">
        <v>381</v>
      </c>
      <c r="O9" s="13">
        <f t="shared" si="3"/>
        <v>-36.07382550335571</v>
      </c>
      <c r="P9" s="14">
        <f>(N9/N$184)*100</f>
        <v>1.8341998844598497</v>
      </c>
      <c r="Q9" s="16">
        <v>124157</v>
      </c>
      <c r="R9" s="15">
        <v>118366</v>
      </c>
      <c r="S9" s="13">
        <f t="shared" si="4"/>
        <v>-4.664255740715385</v>
      </c>
      <c r="T9" s="16">
        <v>1180563</v>
      </c>
      <c r="U9" s="16">
        <v>1018191</v>
      </c>
      <c r="V9" s="13">
        <f t="shared" si="5"/>
        <v>-13.753776799713357</v>
      </c>
      <c r="W9" s="14">
        <f>(U9/U$184)*100</f>
        <v>2.0506595943863393</v>
      </c>
      <c r="X9" s="12">
        <v>13236.2357008</v>
      </c>
      <c r="Y9" s="12">
        <v>11922.994860957002</v>
      </c>
      <c r="Z9" s="13">
        <f t="shared" si="6"/>
        <v>-9.921558285363757</v>
      </c>
      <c r="AA9" s="12">
        <v>115955.339241775</v>
      </c>
      <c r="AB9" s="12">
        <v>96800.387695975</v>
      </c>
      <c r="AC9" s="13">
        <f t="shared" si="7"/>
        <v>-16.519249282571266</v>
      </c>
      <c r="AD9" s="14">
        <f>(AB9/AB$184)*100</f>
        <v>8.698869028621194</v>
      </c>
    </row>
    <row r="10" spans="1:30" ht="14.25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6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6.954688231000001</v>
      </c>
      <c r="D11" s="6">
        <f>D12+D13+D14+D15+D16</f>
        <v>7.253670931000004</v>
      </c>
      <c r="E11" s="7">
        <f aca="true" t="shared" si="8" ref="E11:E16">((D11-C11)/C11)*100</f>
        <v>4.299009388620894</v>
      </c>
      <c r="F11" s="6">
        <f>F12+F13+F14+F15+F16</f>
        <v>68.518942496</v>
      </c>
      <c r="G11" s="6">
        <f>G12+G13+G14+G15+G16</f>
        <v>59.361890642999995</v>
      </c>
      <c r="H11" s="7">
        <f aca="true" t="shared" si="9" ref="H11:H16">((G11-F11)/F11)*100</f>
        <v>-13.364263252507977</v>
      </c>
      <c r="I11" s="8">
        <f>(G11/G$179)*100</f>
        <v>0.035073244788613234</v>
      </c>
      <c r="J11" s="9">
        <f>J12+J13+J14+J15+J16</f>
        <v>5105</v>
      </c>
      <c r="K11" s="9">
        <f>K12+K13+K14+K15+K16</f>
        <v>15526</v>
      </c>
      <c r="L11" s="7">
        <f aca="true" t="shared" si="10" ref="L11:L16">((K11-J11)/J11)*100</f>
        <v>204.13320274240937</v>
      </c>
      <c r="M11" s="9">
        <f>M12+M13+M14+M15+M16</f>
        <v>30129</v>
      </c>
      <c r="N11" s="9">
        <f>N12+N13+N14+N15+N16</f>
        <v>30657</v>
      </c>
      <c r="O11" s="7">
        <f aca="true" t="shared" si="11" ref="O11:O16">((N11-M11)/M11)*100</f>
        <v>1.7524644030668126</v>
      </c>
      <c r="P11" s="8">
        <f>(N11/N$179)*100</f>
        <v>0.17100314930939428</v>
      </c>
      <c r="Q11" s="9">
        <f>Q12+Q13+Q14+Q15+Q16</f>
        <v>7468</v>
      </c>
      <c r="R11" s="9">
        <f>R12+R13+R14+R15+R16</f>
        <v>36562</v>
      </c>
      <c r="S11" s="7">
        <f>((R11-Q11)/Q11)*100</f>
        <v>389.58221746116766</v>
      </c>
      <c r="T11" s="9">
        <f>T12+T13+T14+T15+T16</f>
        <v>74976</v>
      </c>
      <c r="U11" s="9">
        <f>U12+U13+U14+U15+U16</f>
        <v>139211</v>
      </c>
      <c r="V11" s="7">
        <f>((U11-T11)/T11)*100</f>
        <v>85.67408237302604</v>
      </c>
      <c r="W11" s="8">
        <f>(U11/U$179)*100</f>
        <v>0.10505383496831953</v>
      </c>
      <c r="X11" s="6">
        <f>X12+X13+X14+X15+X16</f>
        <v>2140.9497168400003</v>
      </c>
      <c r="Y11" s="6">
        <f>Y12+Y13+Y14+Y15+Y16</f>
        <v>2015.9292888</v>
      </c>
      <c r="Z11" s="7">
        <f aca="true" t="shared" si="12" ref="Z11:Z16">((Y11-X11)/X11)*100</f>
        <v>-5.839484554757689</v>
      </c>
      <c r="AA11" s="6">
        <f>AA12+AA13+AA14+AA15+AA16</f>
        <v>26044.935487139996</v>
      </c>
      <c r="AB11" s="6">
        <f>AB12+AB13+AB14+AB15+AB16</f>
        <v>23981.944517099997</v>
      </c>
      <c r="AC11" s="7">
        <f aca="true" t="shared" si="13" ref="AC11:AC16">((AB11-AA11)/AA11)*100</f>
        <v>-7.920891073270752</v>
      </c>
      <c r="AD11" s="8">
        <f>(AB11/AB$179)*100</f>
        <v>0.79609228407094</v>
      </c>
    </row>
    <row r="12" spans="1:30" ht="14.25">
      <c r="A12" s="4"/>
      <c r="B12" s="10" t="s">
        <v>2</v>
      </c>
      <c r="C12" s="18">
        <v>0.1105151</v>
      </c>
      <c r="D12" s="18">
        <v>0.47825507800000006</v>
      </c>
      <c r="E12" s="13">
        <f t="shared" si="8"/>
        <v>332.75088924499914</v>
      </c>
      <c r="F12" s="18">
        <v>1.112966154</v>
      </c>
      <c r="G12" s="18">
        <v>2.047114552</v>
      </c>
      <c r="H12" s="13">
        <f t="shared" si="9"/>
        <v>83.93322605927153</v>
      </c>
      <c r="I12" s="14">
        <f>(G12/G$180)*100</f>
        <v>0.009300897002254838</v>
      </c>
      <c r="J12" s="19">
        <v>2662</v>
      </c>
      <c r="K12" s="19">
        <v>13997</v>
      </c>
      <c r="L12" s="13">
        <f t="shared" si="10"/>
        <v>425.8076634109692</v>
      </c>
      <c r="M12" s="19">
        <v>3164</v>
      </c>
      <c r="N12" s="19">
        <v>15030</v>
      </c>
      <c r="O12" s="13">
        <f t="shared" si="11"/>
        <v>375.031605562579</v>
      </c>
      <c r="P12" s="14">
        <f>(N12/N$180)*100</f>
        <v>2.021666671150292</v>
      </c>
      <c r="Q12" s="19">
        <v>0</v>
      </c>
      <c r="R12" s="15">
        <v>0</v>
      </c>
      <c r="S12" s="37" t="s">
        <v>47</v>
      </c>
      <c r="T12" s="19">
        <v>0</v>
      </c>
      <c r="U12" s="19">
        <v>0</v>
      </c>
      <c r="V12" s="37" t="s">
        <v>47</v>
      </c>
      <c r="W12" s="37" t="s">
        <v>47</v>
      </c>
      <c r="X12" s="18">
        <v>4.51025</v>
      </c>
      <c r="Y12" s="18">
        <v>21.780749999999998</v>
      </c>
      <c r="Z12" s="13">
        <f t="shared" si="12"/>
        <v>382.91668976220825</v>
      </c>
      <c r="AA12" s="18">
        <v>14.45849</v>
      </c>
      <c r="AB12" s="18">
        <v>42.30959</v>
      </c>
      <c r="AC12" s="13">
        <f t="shared" si="13"/>
        <v>192.62799918940362</v>
      </c>
      <c r="AD12" s="14">
        <f>(AB12/AB$180)*100</f>
        <v>0.2501748745103129</v>
      </c>
    </row>
    <row r="13" spans="1:30" s="3" customFormat="1" ht="15">
      <c r="A13" s="4"/>
      <c r="B13" s="10" t="s">
        <v>3</v>
      </c>
      <c r="C13" s="18">
        <v>6.450148820000001</v>
      </c>
      <c r="D13" s="18">
        <v>5.620981233000004</v>
      </c>
      <c r="E13" s="13">
        <f t="shared" si="8"/>
        <v>-12.855014824293573</v>
      </c>
      <c r="F13" s="18">
        <v>56.817659343</v>
      </c>
      <c r="G13" s="18">
        <v>46.460134576</v>
      </c>
      <c r="H13" s="13">
        <f t="shared" si="9"/>
        <v>-18.22941121962297</v>
      </c>
      <c r="I13" s="14">
        <f>(G13/G$181)*100</f>
        <v>0.11130409673475161</v>
      </c>
      <c r="J13" s="19">
        <v>2441</v>
      </c>
      <c r="K13" s="19">
        <v>1517</v>
      </c>
      <c r="L13" s="13">
        <f t="shared" si="10"/>
        <v>-37.85333879557559</v>
      </c>
      <c r="M13" s="19">
        <v>26928</v>
      </c>
      <c r="N13" s="19">
        <v>15555</v>
      </c>
      <c r="O13" s="13">
        <f t="shared" si="11"/>
        <v>-42.234848484848484</v>
      </c>
      <c r="P13" s="14">
        <f>(N13/N$181)*100</f>
        <v>0.0906467210857793</v>
      </c>
      <c r="Q13" s="19">
        <v>0</v>
      </c>
      <c r="R13" s="15">
        <v>0</v>
      </c>
      <c r="S13" s="37" t="s">
        <v>47</v>
      </c>
      <c r="T13" s="19">
        <v>0</v>
      </c>
      <c r="U13" s="19">
        <v>0</v>
      </c>
      <c r="V13" s="37" t="s">
        <v>47</v>
      </c>
      <c r="W13" s="37" t="s">
        <v>47</v>
      </c>
      <c r="X13" s="18">
        <v>1735.0566672</v>
      </c>
      <c r="Y13" s="18">
        <v>1023.0448387999999</v>
      </c>
      <c r="Z13" s="13">
        <f t="shared" si="12"/>
        <v>-41.036805417371795</v>
      </c>
      <c r="AA13" s="18">
        <v>19280.532129299994</v>
      </c>
      <c r="AB13" s="18">
        <v>10094.5332188</v>
      </c>
      <c r="AC13" s="13">
        <f t="shared" si="13"/>
        <v>-47.643907589772034</v>
      </c>
      <c r="AD13" s="14">
        <f>(AB13/AB$181)*100</f>
        <v>0.8858150527575397</v>
      </c>
    </row>
    <row r="14" spans="1:30" s="3" customFormat="1" ht="15">
      <c r="A14" s="4"/>
      <c r="B14" s="10" t="s">
        <v>4</v>
      </c>
      <c r="C14" s="18">
        <v>0</v>
      </c>
      <c r="D14" s="18">
        <v>0</v>
      </c>
      <c r="E14" s="37" t="s">
        <v>47</v>
      </c>
      <c r="F14" s="18">
        <v>3.0476994000000004</v>
      </c>
      <c r="G14" s="18">
        <v>1.0822621</v>
      </c>
      <c r="H14" s="13">
        <f t="shared" si="9"/>
        <v>-64.4892111078934</v>
      </c>
      <c r="I14" s="14">
        <f>(G14/G$182)*100</f>
        <v>0.0013865499061165752</v>
      </c>
      <c r="J14" s="19">
        <v>0</v>
      </c>
      <c r="K14" s="19">
        <v>0</v>
      </c>
      <c r="L14" s="37" t="s">
        <v>47</v>
      </c>
      <c r="M14" s="19">
        <v>0</v>
      </c>
      <c r="N14" s="19">
        <v>0</v>
      </c>
      <c r="O14" s="37" t="s">
        <v>47</v>
      </c>
      <c r="P14" s="14">
        <f>(N14/N$182)*100</f>
        <v>0</v>
      </c>
      <c r="Q14" s="19">
        <v>0</v>
      </c>
      <c r="R14" s="15">
        <v>0</v>
      </c>
      <c r="S14" s="37" t="s">
        <v>47</v>
      </c>
      <c r="T14" s="19">
        <v>0</v>
      </c>
      <c r="U14" s="19">
        <v>0</v>
      </c>
      <c r="V14" s="37" t="s">
        <v>47</v>
      </c>
      <c r="W14" s="14">
        <f>(U14/U$182)*100</f>
        <v>0</v>
      </c>
      <c r="X14" s="18">
        <v>0</v>
      </c>
      <c r="Y14" s="18">
        <v>0</v>
      </c>
      <c r="Z14" s="37" t="s">
        <v>47</v>
      </c>
      <c r="AA14" s="18">
        <v>0</v>
      </c>
      <c r="AB14" s="18">
        <v>0</v>
      </c>
      <c r="AC14" s="37" t="s">
        <v>47</v>
      </c>
      <c r="AD14" s="14">
        <f>(AB14/AB$182)*100</f>
        <v>0</v>
      </c>
    </row>
    <row r="15" spans="1:30" ht="14.25">
      <c r="A15" s="4"/>
      <c r="B15" s="10" t="s">
        <v>5</v>
      </c>
      <c r="C15" s="18">
        <v>0</v>
      </c>
      <c r="D15" s="18">
        <v>0</v>
      </c>
      <c r="E15" s="37" t="s">
        <v>47</v>
      </c>
      <c r="F15" s="18">
        <v>0</v>
      </c>
      <c r="G15" s="18">
        <v>0</v>
      </c>
      <c r="H15" s="37" t="s">
        <v>47</v>
      </c>
      <c r="I15" s="14">
        <f>(G15/G$183)*100</f>
        <v>0</v>
      </c>
      <c r="J15" s="19">
        <v>0</v>
      </c>
      <c r="K15" s="19">
        <v>0</v>
      </c>
      <c r="L15" s="37" t="s">
        <v>47</v>
      </c>
      <c r="M15" s="19">
        <v>0</v>
      </c>
      <c r="N15" s="19">
        <v>0</v>
      </c>
      <c r="O15" s="37" t="s">
        <v>47</v>
      </c>
      <c r="P15" s="14">
        <f>(N15/N$183)*100</f>
        <v>0</v>
      </c>
      <c r="Q15" s="19">
        <v>0</v>
      </c>
      <c r="R15" s="15">
        <v>0</v>
      </c>
      <c r="S15" s="37" t="s">
        <v>47</v>
      </c>
      <c r="T15" s="19">
        <v>0</v>
      </c>
      <c r="U15" s="19">
        <v>0</v>
      </c>
      <c r="V15" s="37" t="s">
        <v>47</v>
      </c>
      <c r="W15" s="14">
        <f>(U15/U$183)*100</f>
        <v>0</v>
      </c>
      <c r="X15" s="18">
        <v>0</v>
      </c>
      <c r="Y15" s="18">
        <v>0</v>
      </c>
      <c r="Z15" s="37" t="s">
        <v>47</v>
      </c>
      <c r="AA15" s="18">
        <v>0</v>
      </c>
      <c r="AB15" s="18">
        <v>0</v>
      </c>
      <c r="AC15" s="37" t="s">
        <v>47</v>
      </c>
      <c r="AD15" s="14">
        <f>(AB15/AB$183)*100</f>
        <v>0</v>
      </c>
    </row>
    <row r="16" spans="1:30" ht="14.25">
      <c r="A16" s="4"/>
      <c r="B16" s="10" t="s">
        <v>23</v>
      </c>
      <c r="C16" s="18">
        <v>0.39402431100000074</v>
      </c>
      <c r="D16" s="18">
        <v>1.1544346200000002</v>
      </c>
      <c r="E16" s="13">
        <f t="shared" si="8"/>
        <v>192.98563255402735</v>
      </c>
      <c r="F16" s="18">
        <v>7.540617599000001</v>
      </c>
      <c r="G16" s="18">
        <v>9.772379415</v>
      </c>
      <c r="H16" s="13">
        <f t="shared" si="9"/>
        <v>29.596538833847823</v>
      </c>
      <c r="I16" s="14">
        <f>(G16/G$184)*100</f>
        <v>0.2718135262442463</v>
      </c>
      <c r="J16" s="19">
        <v>2</v>
      </c>
      <c r="K16" s="19">
        <v>12</v>
      </c>
      <c r="L16" s="13">
        <f t="shared" si="10"/>
        <v>500</v>
      </c>
      <c r="M16" s="19">
        <v>37</v>
      </c>
      <c r="N16" s="19">
        <v>72</v>
      </c>
      <c r="O16" s="13">
        <f t="shared" si="11"/>
        <v>94.5945945945946</v>
      </c>
      <c r="P16" s="14">
        <f>(N16/N$184)*100</f>
        <v>0.34662045060658575</v>
      </c>
      <c r="Q16" s="19">
        <v>7468</v>
      </c>
      <c r="R16" s="15">
        <v>36562</v>
      </c>
      <c r="S16" s="13">
        <f>((R16-Q16)/Q16)*100</f>
        <v>389.58221746116766</v>
      </c>
      <c r="T16" s="19">
        <v>74976</v>
      </c>
      <c r="U16" s="19">
        <v>139211</v>
      </c>
      <c r="V16" s="13">
        <f>((U16-T16)/T16)*100</f>
        <v>85.67408237302604</v>
      </c>
      <c r="W16" s="14">
        <f>(U16/U$184)*100</f>
        <v>0.2803740877636089</v>
      </c>
      <c r="X16" s="18">
        <v>401.38279964000014</v>
      </c>
      <c r="Y16" s="18">
        <v>971.1037</v>
      </c>
      <c r="Z16" s="13">
        <f t="shared" si="12"/>
        <v>141.93954022718015</v>
      </c>
      <c r="AA16" s="18">
        <v>6749.94486784</v>
      </c>
      <c r="AB16" s="18">
        <v>13845.101708299999</v>
      </c>
      <c r="AC16" s="13">
        <f t="shared" si="13"/>
        <v>105.11429321837508</v>
      </c>
      <c r="AD16" s="14">
        <f>(AB16/AB$184)*100</f>
        <v>1.2441760752725688</v>
      </c>
    </row>
    <row r="17" spans="1:30" ht="14.25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9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13.970372673026715</v>
      </c>
      <c r="D18" s="6">
        <f>D19+D20+D21+D22+D23</f>
        <v>44.152777046452016</v>
      </c>
      <c r="E18" s="7">
        <f aca="true" t="shared" si="14" ref="E18:E23">((D18-C18)/C18)*100</f>
        <v>216.045806936131</v>
      </c>
      <c r="F18" s="6">
        <f>F19+F20+F21+F22+F23</f>
        <v>126.45476426115216</v>
      </c>
      <c r="G18" s="6">
        <f>G19+G20+G21+G22+G23</f>
        <v>152.2976732893008</v>
      </c>
      <c r="H18" s="7">
        <f aca="true" t="shared" si="15" ref="H18:H23">((G18-F18)/F18)*100</f>
        <v>20.436485077603177</v>
      </c>
      <c r="I18" s="8">
        <f>(G18/G$179)*100</f>
        <v>0.08998321175678008</v>
      </c>
      <c r="J18" s="9">
        <f>J19+J20+J21+J22+J23</f>
        <v>1958</v>
      </c>
      <c r="K18" s="9">
        <f>K19+K20+K21+K22+K23</f>
        <v>1684</v>
      </c>
      <c r="L18" s="7">
        <f aca="true" t="shared" si="16" ref="L18:L23">((K18-J18)/J18)*100</f>
        <v>-13.993871297242084</v>
      </c>
      <c r="M18" s="9">
        <f>M19+M20+M21+M22+M23</f>
        <v>20850</v>
      </c>
      <c r="N18" s="9">
        <f>N19+N20+N21+N22+N23</f>
        <v>11808</v>
      </c>
      <c r="O18" s="7">
        <f aca="true" t="shared" si="17" ref="O18:O23">((N18-M18)/M18)*100</f>
        <v>-43.36690647482014</v>
      </c>
      <c r="P18" s="8">
        <f>(N18/N$179)*100</f>
        <v>0.06586440901084019</v>
      </c>
      <c r="Q18" s="9">
        <f>Q19+Q20+Q21+Q22+Q23</f>
        <v>21783</v>
      </c>
      <c r="R18" s="9">
        <f>R19+R20+R21+R22+R23</f>
        <v>26791</v>
      </c>
      <c r="S18" s="7">
        <f aca="true" t="shared" si="18" ref="S18:S23">((R18-Q18)/Q18)*100</f>
        <v>22.990405361979523</v>
      </c>
      <c r="T18" s="9">
        <f>T19+T20+T21+T22+T23</f>
        <v>318687</v>
      </c>
      <c r="U18" s="9">
        <f>U19+U20+U21+U22+U23</f>
        <v>279767</v>
      </c>
      <c r="V18" s="7">
        <f aca="true" t="shared" si="19" ref="V18:V23">((U18-T18)/T18)*100</f>
        <v>-12.21260986485172</v>
      </c>
      <c r="W18" s="8">
        <f>(U18/U$179)*100</f>
        <v>0.21112265731574265</v>
      </c>
      <c r="X18" s="6">
        <f>X19+X20+X21+X22+X23</f>
        <v>-280.16608653730776</v>
      </c>
      <c r="Y18" s="6">
        <f>Y19+Y20+Y21+Y22+Y23</f>
        <v>346.5240961424102</v>
      </c>
      <c r="Z18" s="7">
        <v>223.69</v>
      </c>
      <c r="AA18" s="6">
        <f>AA19+AA20+AA21+AA22+AA23</f>
        <v>4159.56254963953</v>
      </c>
      <c r="AB18" s="6">
        <f>AB19+AB20+AB21+AB22+AB23</f>
        <v>1644.734133882604</v>
      </c>
      <c r="AC18" s="7">
        <f aca="true" t="shared" si="20" ref="AC18:AC23">((AB18-AA18)/AA18)*100</f>
        <v>-60.45896379115304</v>
      </c>
      <c r="AD18" s="8">
        <f>(AB18/AB$179)*100</f>
        <v>0.05459774758458057</v>
      </c>
    </row>
    <row r="19" spans="1:30" ht="14.25">
      <c r="A19" s="4"/>
      <c r="B19" s="10" t="s">
        <v>2</v>
      </c>
      <c r="C19" s="18">
        <v>0.3899059</v>
      </c>
      <c r="D19" s="18">
        <v>0.6857396999999998</v>
      </c>
      <c r="E19" s="13">
        <f t="shared" si="14"/>
        <v>75.87312733662142</v>
      </c>
      <c r="F19" s="18">
        <v>3.5634023999999997</v>
      </c>
      <c r="G19" s="18">
        <v>5.6693092</v>
      </c>
      <c r="H19" s="13">
        <f t="shared" si="15"/>
        <v>59.098203447356944</v>
      </c>
      <c r="I19" s="14">
        <f>(G19/G$180)*100</f>
        <v>0.025758041186126925</v>
      </c>
      <c r="J19" s="19">
        <v>314</v>
      </c>
      <c r="K19" s="19">
        <v>20</v>
      </c>
      <c r="L19" s="13">
        <f t="shared" si="16"/>
        <v>-93.63057324840764</v>
      </c>
      <c r="M19" s="19">
        <v>5340</v>
      </c>
      <c r="N19" s="19">
        <v>126</v>
      </c>
      <c r="O19" s="13">
        <f t="shared" si="17"/>
        <v>-97.64044943820225</v>
      </c>
      <c r="P19" s="14">
        <f>(N19/N$180)*100</f>
        <v>0.016948103830002448</v>
      </c>
      <c r="Q19" s="19">
        <v>0</v>
      </c>
      <c r="R19" s="15">
        <v>0</v>
      </c>
      <c r="S19" s="37" t="s">
        <v>47</v>
      </c>
      <c r="T19" s="19">
        <v>0</v>
      </c>
      <c r="U19" s="19">
        <v>0</v>
      </c>
      <c r="V19" s="37" t="s">
        <v>47</v>
      </c>
      <c r="W19" s="37" t="s">
        <v>47</v>
      </c>
      <c r="X19" s="18">
        <v>0.7289999999999999</v>
      </c>
      <c r="Y19" s="18">
        <v>0.5931781000000003</v>
      </c>
      <c r="Z19" s="13">
        <f>((Y19-X19)/X19)*100</f>
        <v>-18.631262002743433</v>
      </c>
      <c r="AA19" s="18">
        <v>12.4054601</v>
      </c>
      <c r="AB19" s="18">
        <v>3.452382</v>
      </c>
      <c r="AC19" s="13">
        <f t="shared" si="20"/>
        <v>-72.17046387501581</v>
      </c>
      <c r="AD19" s="14">
        <f>(AB19/AB$180)*100</f>
        <v>0.02041379350666511</v>
      </c>
    </row>
    <row r="20" spans="1:30" ht="14.25">
      <c r="A20" s="4"/>
      <c r="B20" s="10" t="s">
        <v>3</v>
      </c>
      <c r="C20" s="18">
        <v>9.665682300000004</v>
      </c>
      <c r="D20" s="18">
        <v>9.350099899999998</v>
      </c>
      <c r="E20" s="13">
        <f t="shared" si="14"/>
        <v>-3.2649779933280603</v>
      </c>
      <c r="F20" s="18">
        <v>81.0870034</v>
      </c>
      <c r="G20" s="18">
        <v>65.9824694</v>
      </c>
      <c r="H20" s="13">
        <f t="shared" si="15"/>
        <v>-18.627564673329637</v>
      </c>
      <c r="I20" s="14">
        <f>(G20/G$181)*100</f>
        <v>0.15807356616416593</v>
      </c>
      <c r="J20" s="19">
        <v>1643</v>
      </c>
      <c r="K20" s="19">
        <v>1659</v>
      </c>
      <c r="L20" s="13">
        <f t="shared" si="16"/>
        <v>0.9738283627510651</v>
      </c>
      <c r="M20" s="19">
        <v>15458</v>
      </c>
      <c r="N20" s="19">
        <v>11656</v>
      </c>
      <c r="O20" s="13">
        <f t="shared" si="17"/>
        <v>-24.595678613015913</v>
      </c>
      <c r="P20" s="14">
        <f>(N20/N$181)*100</f>
        <v>0.06792530896662446</v>
      </c>
      <c r="Q20" s="19">
        <v>0</v>
      </c>
      <c r="R20" s="15">
        <v>0</v>
      </c>
      <c r="S20" s="37" t="s">
        <v>47</v>
      </c>
      <c r="T20" s="19">
        <v>0</v>
      </c>
      <c r="U20" s="19">
        <v>0</v>
      </c>
      <c r="V20" s="37" t="s">
        <v>47</v>
      </c>
      <c r="W20" s="37" t="s">
        <v>47</v>
      </c>
      <c r="X20" s="18">
        <v>276.05520449999995</v>
      </c>
      <c r="Y20" s="18">
        <v>263.12372769999996</v>
      </c>
      <c r="Z20" s="13">
        <f>((Y20-X20)/X20)*100</f>
        <v>-4.684380728637915</v>
      </c>
      <c r="AA20" s="18">
        <v>2836.803038700001</v>
      </c>
      <c r="AB20" s="18">
        <v>1913.7664656</v>
      </c>
      <c r="AC20" s="13">
        <f t="shared" si="20"/>
        <v>-32.53791541068687</v>
      </c>
      <c r="AD20" s="14">
        <f>(AB20/AB$181)*100</f>
        <v>0.16793675407733202</v>
      </c>
    </row>
    <row r="21" spans="1:30" ht="14.25">
      <c r="A21" s="4"/>
      <c r="B21" s="10" t="s">
        <v>4</v>
      </c>
      <c r="C21" s="18">
        <v>0.3899858582706131</v>
      </c>
      <c r="D21" s="18">
        <v>0.1928065318804465</v>
      </c>
      <c r="E21" s="13">
        <f t="shared" si="14"/>
        <v>-50.56063500983231</v>
      </c>
      <c r="F21" s="18">
        <v>2.701524969403737</v>
      </c>
      <c r="G21" s="18">
        <v>1.4573546799679091</v>
      </c>
      <c r="H21" s="13">
        <f t="shared" si="15"/>
        <v>-46.05436942196514</v>
      </c>
      <c r="I21" s="14">
        <f>(G21/G$182)*100</f>
        <v>0.00186710316723468</v>
      </c>
      <c r="J21" s="19">
        <v>0</v>
      </c>
      <c r="K21" s="19">
        <v>0</v>
      </c>
      <c r="L21" s="37" t="s">
        <v>47</v>
      </c>
      <c r="M21" s="19">
        <v>2</v>
      </c>
      <c r="N21" s="19">
        <v>0</v>
      </c>
      <c r="O21" s="13">
        <f t="shared" si="17"/>
        <v>-100</v>
      </c>
      <c r="P21" s="14">
        <f>(N21/N$182)*100</f>
        <v>0</v>
      </c>
      <c r="Q21" s="19">
        <v>596</v>
      </c>
      <c r="R21" s="15">
        <v>234</v>
      </c>
      <c r="S21" s="13">
        <f t="shared" si="18"/>
        <v>-60.738255033557046</v>
      </c>
      <c r="T21" s="19">
        <v>3238</v>
      </c>
      <c r="U21" s="19">
        <v>2007</v>
      </c>
      <c r="V21" s="13">
        <f t="shared" si="19"/>
        <v>-38.017294626312534</v>
      </c>
      <c r="W21" s="14">
        <f>(U21/U$182)*100</f>
        <v>0.0025724906260787207</v>
      </c>
      <c r="X21" s="18">
        <v>11.98888</v>
      </c>
      <c r="Y21" s="18">
        <v>3.226582</v>
      </c>
      <c r="Z21" s="13">
        <f>((Y21-X21)/X21)*100</f>
        <v>-73.08687717284683</v>
      </c>
      <c r="AA21" s="18">
        <v>113.58267599999999</v>
      </c>
      <c r="AB21" s="18">
        <v>17.4124655</v>
      </c>
      <c r="AC21" s="13">
        <f t="shared" si="20"/>
        <v>-84.66978758274722</v>
      </c>
      <c r="AD21" s="14">
        <f>(AB21/AB$182)*100</f>
        <v>0.0025921121571712896</v>
      </c>
    </row>
    <row r="22" spans="1:30" s="3" customFormat="1" ht="15">
      <c r="A22" s="4"/>
      <c r="B22" s="10" t="s">
        <v>5</v>
      </c>
      <c r="C22" s="18">
        <v>0.18735</v>
      </c>
      <c r="D22" s="18">
        <v>0.10547790000000001</v>
      </c>
      <c r="E22" s="13">
        <f t="shared" si="14"/>
        <v>-43.700080064051235</v>
      </c>
      <c r="F22" s="18">
        <v>1.810385325</v>
      </c>
      <c r="G22" s="18">
        <v>0.8816889</v>
      </c>
      <c r="H22" s="13">
        <f t="shared" si="15"/>
        <v>-51.29827402903854</v>
      </c>
      <c r="I22" s="14">
        <f>(G22/G$183)*100</f>
        <v>0.0036967848888652833</v>
      </c>
      <c r="J22" s="19">
        <v>0</v>
      </c>
      <c r="K22" s="19">
        <v>0</v>
      </c>
      <c r="L22" s="37" t="s">
        <v>47</v>
      </c>
      <c r="M22" s="19">
        <v>0</v>
      </c>
      <c r="N22" s="19">
        <v>0</v>
      </c>
      <c r="O22" s="37" t="s">
        <v>47</v>
      </c>
      <c r="P22" s="14">
        <f>(N22/N$183)*100</f>
        <v>0</v>
      </c>
      <c r="Q22" s="19">
        <v>0</v>
      </c>
      <c r="R22" s="15">
        <v>0</v>
      </c>
      <c r="S22" s="37" t="s">
        <v>47</v>
      </c>
      <c r="T22" s="19">
        <v>0</v>
      </c>
      <c r="U22" s="19">
        <v>0</v>
      </c>
      <c r="V22" s="37" t="s">
        <v>47</v>
      </c>
      <c r="W22" s="14">
        <f>(U22/U$183)*100</f>
        <v>0</v>
      </c>
      <c r="X22" s="18">
        <v>0</v>
      </c>
      <c r="Y22" s="18">
        <v>-0.001</v>
      </c>
      <c r="Z22" s="37" t="s">
        <v>47</v>
      </c>
      <c r="AA22" s="18">
        <v>-0.9015000000000001</v>
      </c>
      <c r="AB22" s="18">
        <v>-0.434</v>
      </c>
      <c r="AC22" s="13">
        <f t="shared" si="20"/>
        <v>-51.858014420410434</v>
      </c>
      <c r="AD22" s="14">
        <f>(AB22/AB$183)*100</f>
        <v>-0.0006075947773149499</v>
      </c>
    </row>
    <row r="23" spans="1:30" ht="14.25">
      <c r="A23" s="4"/>
      <c r="B23" s="10" t="s">
        <v>23</v>
      </c>
      <c r="C23" s="18">
        <v>3.3374486147560964</v>
      </c>
      <c r="D23" s="18">
        <v>33.818653014571574</v>
      </c>
      <c r="E23" s="13">
        <f t="shared" si="14"/>
        <v>913.3085754503239</v>
      </c>
      <c r="F23" s="18">
        <v>37.29244816674843</v>
      </c>
      <c r="G23" s="18">
        <v>78.30685110933288</v>
      </c>
      <c r="H23" s="13">
        <f t="shared" si="15"/>
        <v>109.98045169679871</v>
      </c>
      <c r="I23" s="14">
        <f>(G23/G$184)*100</f>
        <v>2.178063338027993</v>
      </c>
      <c r="J23" s="19">
        <v>1</v>
      </c>
      <c r="K23" s="19">
        <v>5</v>
      </c>
      <c r="L23" s="13">
        <f t="shared" si="16"/>
        <v>400</v>
      </c>
      <c r="M23" s="19">
        <v>50</v>
      </c>
      <c r="N23" s="19">
        <v>26</v>
      </c>
      <c r="O23" s="13">
        <f t="shared" si="17"/>
        <v>-48</v>
      </c>
      <c r="P23" s="14">
        <f>(N23/N$184)*100</f>
        <v>0.1251684960523782</v>
      </c>
      <c r="Q23" s="19">
        <v>21187</v>
      </c>
      <c r="R23" s="15">
        <v>26557</v>
      </c>
      <c r="S23" s="13">
        <f t="shared" si="18"/>
        <v>25.34573087270496</v>
      </c>
      <c r="T23" s="19">
        <v>315449</v>
      </c>
      <c r="U23" s="19">
        <v>277760</v>
      </c>
      <c r="V23" s="13">
        <f t="shared" si="19"/>
        <v>-11.947731646002998</v>
      </c>
      <c r="W23" s="14">
        <f>(U23/U$184)*100</f>
        <v>0.559414892625008</v>
      </c>
      <c r="X23" s="18">
        <v>-568.9391710373077</v>
      </c>
      <c r="Y23" s="18">
        <v>79.58160834241022</v>
      </c>
      <c r="Z23" s="13">
        <v>113.99</v>
      </c>
      <c r="AA23" s="18">
        <v>1197.6728748395287</v>
      </c>
      <c r="AB23" s="18">
        <v>-289.463179217396</v>
      </c>
      <c r="AC23" s="13">
        <f t="shared" si="20"/>
        <v>-124.16880145642273</v>
      </c>
      <c r="AD23" s="14">
        <f>(AB23/AB$184)*100</f>
        <v>-0.026012316113121634</v>
      </c>
    </row>
    <row r="24" spans="1:30" ht="14.25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9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290.53543008005846</v>
      </c>
      <c r="D25" s="6">
        <f>D26+D27+D28+D29+D30</f>
        <v>592.5923233937318</v>
      </c>
      <c r="E25" s="7">
        <f aca="true" t="shared" si="21" ref="E25:E30">((D25-C25)/C25)*100</f>
        <v>103.96559663323681</v>
      </c>
      <c r="F25" s="6">
        <f>F26+F27+F28+F29+F30</f>
        <v>2719.1200115847632</v>
      </c>
      <c r="G25" s="6">
        <f>G26+G27+G28+G29+G30</f>
        <v>3241.421407749128</v>
      </c>
      <c r="H25" s="7">
        <f aca="true" t="shared" si="22" ref="H25:H30">((G25-F25)/F25)*100</f>
        <v>19.208471635643466</v>
      </c>
      <c r="I25" s="8">
        <f>(G25/G$179)*100</f>
        <v>1.9151540704919</v>
      </c>
      <c r="J25" s="9">
        <f>J26+J27+J28+J29+J30</f>
        <v>21947</v>
      </c>
      <c r="K25" s="9">
        <f>K26+K27+K28+K29+K30</f>
        <v>28877</v>
      </c>
      <c r="L25" s="7">
        <f>((K25-J25)/J25)*100</f>
        <v>31.576069622271834</v>
      </c>
      <c r="M25" s="9">
        <f>M26+M27+M28+M29+M30</f>
        <v>166512</v>
      </c>
      <c r="N25" s="9">
        <f>N26+N27+N28+N29+N30</f>
        <v>182553</v>
      </c>
      <c r="O25" s="7">
        <f aca="true" t="shared" si="23" ref="O25:O30">((N25-M25)/M25)*100</f>
        <v>9.633539925050446</v>
      </c>
      <c r="P25" s="8">
        <f>(N25/N$179)*100</f>
        <v>1.0182711261988404</v>
      </c>
      <c r="Q25" s="9">
        <f>Q26+Q27+Q28+Q29+Q30</f>
        <v>2043079</v>
      </c>
      <c r="R25" s="9">
        <f>R26+R27+R28+R29+R30</f>
        <v>2976348</v>
      </c>
      <c r="S25" s="7">
        <f aca="true" t="shared" si="24" ref="S25:S30">((R25-Q25)/Q25)*100</f>
        <v>45.67953564203832</v>
      </c>
      <c r="T25" s="9">
        <f>T26+T27+T28+T29+T30</f>
        <v>21228574</v>
      </c>
      <c r="U25" s="9">
        <f>U26+U27+U28+U29+U30</f>
        <v>20842266</v>
      </c>
      <c r="V25" s="7">
        <f aca="true" t="shared" si="25" ref="V25:V30">((U25-T25)/T25)*100</f>
        <v>-1.8197548266784194</v>
      </c>
      <c r="W25" s="8">
        <f>(U25/U$179)*100</f>
        <v>15.728354603657879</v>
      </c>
      <c r="X25" s="6">
        <f>X26+X27+X28+X29+X30</f>
        <v>17489.26752817</v>
      </c>
      <c r="Y25" s="6">
        <f>Y26+Y27+Y28+Y29+Y30</f>
        <v>26581.298205902</v>
      </c>
      <c r="Z25" s="7">
        <f aca="true" t="shared" si="26" ref="Z25:Z30">((Y25-X25)/X25)*100</f>
        <v>51.98634341368184</v>
      </c>
      <c r="AA25" s="6">
        <f>AA26+AA27+AA28+AA29+AA30</f>
        <v>146768.92504178075</v>
      </c>
      <c r="AB25" s="6">
        <f>AB26+AB27+AB28+AB29+AB30</f>
        <v>167969.21772439533</v>
      </c>
      <c r="AC25" s="7">
        <f aca="true" t="shared" si="27" ref="AC25:AC30">((AB25-AA25)/AA25)*100</f>
        <v>14.44467395027898</v>
      </c>
      <c r="AD25" s="8">
        <f>(AB25/AB$179)*100</f>
        <v>5.5758196795291735</v>
      </c>
    </row>
    <row r="26" spans="1:30" ht="14.25">
      <c r="A26" s="4"/>
      <c r="B26" s="10" t="s">
        <v>2</v>
      </c>
      <c r="C26" s="18">
        <v>3.6024361149999997</v>
      </c>
      <c r="D26" s="18">
        <v>7.263016183999985</v>
      </c>
      <c r="E26" s="13">
        <f t="shared" si="21"/>
        <v>101.61401762984453</v>
      </c>
      <c r="F26" s="18">
        <v>39.91947895849996</v>
      </c>
      <c r="G26" s="18">
        <v>45.09987776810248</v>
      </c>
      <c r="H26" s="13">
        <f t="shared" si="22"/>
        <v>12.977120305072198</v>
      </c>
      <c r="I26" s="14">
        <f>(G26/G$180)*100</f>
        <v>0.20490759421625368</v>
      </c>
      <c r="J26" s="19">
        <v>52</v>
      </c>
      <c r="K26" s="19">
        <v>34</v>
      </c>
      <c r="L26" s="13">
        <f>((K26-J26)/J26)*100</f>
        <v>-34.61538461538461</v>
      </c>
      <c r="M26" s="19">
        <v>1287</v>
      </c>
      <c r="N26" s="19">
        <v>351</v>
      </c>
      <c r="O26" s="13">
        <f t="shared" si="23"/>
        <v>-72.72727272727273</v>
      </c>
      <c r="P26" s="14">
        <f>(N26/N$180)*100</f>
        <v>0.04721257495500682</v>
      </c>
      <c r="Q26" s="19">
        <v>0</v>
      </c>
      <c r="R26" s="1">
        <v>0</v>
      </c>
      <c r="S26" s="37" t="s">
        <v>47</v>
      </c>
      <c r="T26" s="19">
        <v>0</v>
      </c>
      <c r="U26" s="19">
        <v>0</v>
      </c>
      <c r="V26" s="37" t="s">
        <v>47</v>
      </c>
      <c r="W26" s="37" t="s">
        <v>47</v>
      </c>
      <c r="X26" s="18">
        <v>1.9700948</v>
      </c>
      <c r="Y26" s="18">
        <v>6.6549362</v>
      </c>
      <c r="Z26" s="13">
        <f t="shared" si="26"/>
        <v>237.7977648588281</v>
      </c>
      <c r="AA26" s="18">
        <v>26.5496002</v>
      </c>
      <c r="AB26" s="18">
        <v>31.275077300000003</v>
      </c>
      <c r="AC26" s="13">
        <f t="shared" si="27"/>
        <v>17.798675175530526</v>
      </c>
      <c r="AD26" s="14">
        <f>(AB26/AB$180)*100</f>
        <v>0.1849282524086817</v>
      </c>
    </row>
    <row r="27" spans="1:30" ht="14.25">
      <c r="A27" s="4"/>
      <c r="B27" s="10" t="s">
        <v>3</v>
      </c>
      <c r="C27" s="18">
        <v>118.93847452405842</v>
      </c>
      <c r="D27" s="18">
        <v>182.5582277877877</v>
      </c>
      <c r="E27" s="13">
        <f t="shared" si="21"/>
        <v>53.48963278561347</v>
      </c>
      <c r="F27" s="18">
        <v>865.7784451866931</v>
      </c>
      <c r="G27" s="18">
        <v>1126.0147904535752</v>
      </c>
      <c r="H27" s="13">
        <f t="shared" si="22"/>
        <v>30.058076256537625</v>
      </c>
      <c r="I27" s="14">
        <f>(G27/G$181)*100</f>
        <v>2.697582783717286</v>
      </c>
      <c r="J27" s="19">
        <v>21894</v>
      </c>
      <c r="K27" s="19">
        <v>28838</v>
      </c>
      <c r="L27" s="13">
        <f>((K27-J27)/J27)*100</f>
        <v>31.716451995980634</v>
      </c>
      <c r="M27" s="19">
        <v>165181</v>
      </c>
      <c r="N27" s="19">
        <v>182133</v>
      </c>
      <c r="O27" s="13">
        <f t="shared" si="23"/>
        <v>10.26268154327677</v>
      </c>
      <c r="P27" s="14">
        <f>(N27/N$181)*100</f>
        <v>1.061379572582208</v>
      </c>
      <c r="Q27" s="19">
        <v>0</v>
      </c>
      <c r="R27" s="20">
        <v>0</v>
      </c>
      <c r="S27" s="37" t="s">
        <v>47</v>
      </c>
      <c r="T27" s="19">
        <v>0</v>
      </c>
      <c r="U27" s="19">
        <v>0</v>
      </c>
      <c r="V27" s="37" t="s">
        <v>47</v>
      </c>
      <c r="W27" s="37" t="s">
        <v>47</v>
      </c>
      <c r="X27" s="18">
        <v>2210.7238414699996</v>
      </c>
      <c r="Y27" s="18">
        <v>2680.504487902</v>
      </c>
      <c r="Z27" s="13">
        <f t="shared" si="26"/>
        <v>21.25008278372863</v>
      </c>
      <c r="AA27" s="18">
        <v>15560.509642858999</v>
      </c>
      <c r="AB27" s="18">
        <v>16880.063044002</v>
      </c>
      <c r="AC27" s="13">
        <f t="shared" si="27"/>
        <v>8.48014256235218</v>
      </c>
      <c r="AD27" s="14">
        <f>(AB27/AB$181)*100</f>
        <v>1.4812585794482866</v>
      </c>
    </row>
    <row r="28" spans="1:30" ht="14.25">
      <c r="A28" s="4"/>
      <c r="B28" s="10" t="s">
        <v>4</v>
      </c>
      <c r="C28" s="18">
        <v>148.56853282400004</v>
      </c>
      <c r="D28" s="18">
        <v>390.8072522789441</v>
      </c>
      <c r="E28" s="13">
        <f t="shared" si="21"/>
        <v>163.04846985458843</v>
      </c>
      <c r="F28" s="18">
        <v>1655.0091128395702</v>
      </c>
      <c r="G28" s="18">
        <v>1962.2194907572004</v>
      </c>
      <c r="H28" s="13">
        <f t="shared" si="22"/>
        <v>18.562458389762952</v>
      </c>
      <c r="I28" s="14">
        <f>(G28/G$182)*100</f>
        <v>2.513915298973798</v>
      </c>
      <c r="J28" s="19">
        <v>1</v>
      </c>
      <c r="K28" s="19">
        <v>2</v>
      </c>
      <c r="L28" s="13">
        <f>((K28-J28)/J28)*100</f>
        <v>100</v>
      </c>
      <c r="M28" s="19">
        <v>27</v>
      </c>
      <c r="N28" s="19">
        <v>39</v>
      </c>
      <c r="O28" s="13">
        <f t="shared" si="23"/>
        <v>44.44444444444444</v>
      </c>
      <c r="P28" s="14">
        <f>(N28/N$182)*100</f>
        <v>2.5275437459494494</v>
      </c>
      <c r="Q28" s="19">
        <v>1861174</v>
      </c>
      <c r="R28" s="15">
        <v>2615795</v>
      </c>
      <c r="S28" s="13">
        <f t="shared" si="24"/>
        <v>40.54542992756185</v>
      </c>
      <c r="T28" s="19">
        <v>17747352</v>
      </c>
      <c r="U28" s="19">
        <v>18806244</v>
      </c>
      <c r="V28" s="13">
        <f t="shared" si="25"/>
        <v>5.966478830193935</v>
      </c>
      <c r="W28" s="14">
        <f>(U28/U$182)*100</f>
        <v>24.10507543684563</v>
      </c>
      <c r="X28" s="18">
        <v>11323.325637900001</v>
      </c>
      <c r="Y28" s="18">
        <v>15547.1487125</v>
      </c>
      <c r="Z28" s="13">
        <f t="shared" si="26"/>
        <v>37.30196595656097</v>
      </c>
      <c r="AA28" s="18">
        <v>86247.9701206865</v>
      </c>
      <c r="AB28" s="18">
        <v>106270.65351958422</v>
      </c>
      <c r="AC28" s="13">
        <f t="shared" si="27"/>
        <v>23.21525175709068</v>
      </c>
      <c r="AD28" s="14">
        <f>(AB28/AB$182)*100</f>
        <v>15.820014284516581</v>
      </c>
    </row>
    <row r="29" spans="1:30" ht="14.25">
      <c r="A29" s="4"/>
      <c r="B29" s="10" t="s">
        <v>5</v>
      </c>
      <c r="C29" s="18">
        <v>0</v>
      </c>
      <c r="D29" s="18">
        <v>0</v>
      </c>
      <c r="E29" s="37" t="s">
        <v>47</v>
      </c>
      <c r="F29" s="18">
        <v>1.0095680960000002</v>
      </c>
      <c r="G29" s="18">
        <v>-0.00032046075000000037</v>
      </c>
      <c r="H29" s="13">
        <f t="shared" si="22"/>
        <v>-100.03174236104229</v>
      </c>
      <c r="I29" s="14">
        <f>(G29/G$183)*100</f>
        <v>-1.3436422507694457E-06</v>
      </c>
      <c r="J29" s="19">
        <v>0</v>
      </c>
      <c r="K29" s="19">
        <v>0</v>
      </c>
      <c r="L29" s="37" t="s">
        <v>47</v>
      </c>
      <c r="M29" s="19">
        <v>0</v>
      </c>
      <c r="N29" s="19">
        <v>0</v>
      </c>
      <c r="O29" s="37" t="s">
        <v>47</v>
      </c>
      <c r="P29" s="14">
        <f>(N29/N$183)*100</f>
        <v>0</v>
      </c>
      <c r="Q29" s="19">
        <v>0</v>
      </c>
      <c r="R29" s="15">
        <v>0</v>
      </c>
      <c r="S29" s="37" t="s">
        <v>47</v>
      </c>
      <c r="T29" s="19">
        <v>86266</v>
      </c>
      <c r="U29" s="19">
        <v>0</v>
      </c>
      <c r="V29" s="13">
        <f t="shared" si="25"/>
        <v>-100</v>
      </c>
      <c r="W29" s="14">
        <f>(U29/U$183)*100</f>
        <v>0</v>
      </c>
      <c r="X29" s="18">
        <v>0</v>
      </c>
      <c r="Y29" s="18">
        <v>0</v>
      </c>
      <c r="Z29" s="37" t="s">
        <v>47</v>
      </c>
      <c r="AA29" s="18">
        <v>253.1214</v>
      </c>
      <c r="AB29" s="18">
        <v>0</v>
      </c>
      <c r="AC29" s="13">
        <f t="shared" si="27"/>
        <v>-100</v>
      </c>
      <c r="AD29" s="14">
        <f>(AB29/AB$183)*100</f>
        <v>0</v>
      </c>
    </row>
    <row r="30" spans="1:30" ht="14.25">
      <c r="A30" s="4"/>
      <c r="B30" s="10" t="s">
        <v>23</v>
      </c>
      <c r="C30" s="18">
        <v>19.425986617</v>
      </c>
      <c r="D30" s="18">
        <v>11.963827142999998</v>
      </c>
      <c r="E30" s="13">
        <f t="shared" si="21"/>
        <v>-38.41328433465379</v>
      </c>
      <c r="F30" s="18">
        <v>157.403406504</v>
      </c>
      <c r="G30" s="18">
        <v>108.08756923099992</v>
      </c>
      <c r="H30" s="13">
        <f t="shared" si="22"/>
        <v>-31.33085767857689</v>
      </c>
      <c r="I30" s="14">
        <f>(G30/G$184)*100</f>
        <v>3.0063981440130347</v>
      </c>
      <c r="J30" s="19">
        <v>0</v>
      </c>
      <c r="K30" s="19">
        <v>3</v>
      </c>
      <c r="L30" s="37" t="s">
        <v>47</v>
      </c>
      <c r="M30" s="19">
        <v>17</v>
      </c>
      <c r="N30" s="19">
        <v>30</v>
      </c>
      <c r="O30" s="13">
        <f t="shared" si="23"/>
        <v>76.47058823529412</v>
      </c>
      <c r="P30" s="14">
        <f>(N30/N$184)*100</f>
        <v>0.14442518775274407</v>
      </c>
      <c r="Q30" s="19">
        <v>181905</v>
      </c>
      <c r="R30" s="15">
        <v>360553</v>
      </c>
      <c r="S30" s="13">
        <f t="shared" si="24"/>
        <v>98.20950496138094</v>
      </c>
      <c r="T30" s="19">
        <v>3394956</v>
      </c>
      <c r="U30" s="19">
        <v>2036022</v>
      </c>
      <c r="V30" s="13">
        <f t="shared" si="25"/>
        <v>-40.02802981835406</v>
      </c>
      <c r="W30" s="14">
        <f>(U30/U$184)*100</f>
        <v>4.100594140668758</v>
      </c>
      <c r="X30" s="18">
        <v>3953.247954</v>
      </c>
      <c r="Y30" s="18">
        <v>8346.9900693</v>
      </c>
      <c r="Z30" s="13">
        <f t="shared" si="26"/>
        <v>111.14258873780724</v>
      </c>
      <c r="AA30" s="18">
        <v>44680.77427803524</v>
      </c>
      <c r="AB30" s="18">
        <v>44787.226083509115</v>
      </c>
      <c r="AC30" s="13">
        <f t="shared" si="27"/>
        <v>0.23824968835914687</v>
      </c>
      <c r="AD30" s="14">
        <f>(AB30/AB$184)*100</f>
        <v>4.024758816868792</v>
      </c>
    </row>
    <row r="31" spans="1:30" ht="14.25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9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66.04280293742812</v>
      </c>
      <c r="D32" s="6">
        <f>D33+D34+D35+D36+D37</f>
        <v>64.08237041358615</v>
      </c>
      <c r="E32" s="7">
        <f>((D32-C32)/C32)*100</f>
        <v>-2.968427196676334</v>
      </c>
      <c r="F32" s="6">
        <f>F33+F34+F35+F36+F37</f>
        <v>534.0339500494736</v>
      </c>
      <c r="G32" s="6">
        <f>G33+G34+G35+G36+G37</f>
        <v>540.2389834900646</v>
      </c>
      <c r="H32" s="7">
        <f>((G32-F32)/F32)*100</f>
        <v>1.1619174099354885</v>
      </c>
      <c r="I32" s="8">
        <f>(G32/G$179)*100</f>
        <v>0.3191935753234466</v>
      </c>
      <c r="J32" s="9">
        <f>J33+J34+J35+J36+J37</f>
        <v>10885</v>
      </c>
      <c r="K32" s="9">
        <f>K33+K34+K35+K36+K37</f>
        <v>18274</v>
      </c>
      <c r="L32" s="7">
        <f>((K32-J32)/J32)*100</f>
        <v>67.88240698208544</v>
      </c>
      <c r="M32" s="9">
        <f>M33+M34+M35+M36+M37</f>
        <v>86314</v>
      </c>
      <c r="N32" s="9">
        <f>N33+N34+N35+N36+N37</f>
        <v>150350</v>
      </c>
      <c r="O32" s="7">
        <f>((N32-M32)/M32)*100</f>
        <v>74.1895868572885</v>
      </c>
      <c r="P32" s="8">
        <f>(N32/N$179)*100</f>
        <v>0.8386444694088603</v>
      </c>
      <c r="Q32" s="9">
        <f>Q33+Q34+Q35+Q36+Q37</f>
        <v>5235</v>
      </c>
      <c r="R32" s="9">
        <f>R33+R34+R35+R36+R37</f>
        <v>20755</v>
      </c>
      <c r="S32" s="7">
        <f>((R32-Q32)/Q32)*100</f>
        <v>296.4660936007641</v>
      </c>
      <c r="T32" s="9">
        <f>T33+T34+T35+T36+T37</f>
        <v>42820</v>
      </c>
      <c r="U32" s="9">
        <f>U33+U34+U35+U36+U37</f>
        <v>76424</v>
      </c>
      <c r="V32" s="7">
        <f>((U32-T32)/T32)*100</f>
        <v>78.47734703409621</v>
      </c>
      <c r="W32" s="8">
        <f>(U32/U$179)*100</f>
        <v>0.05767241298186819</v>
      </c>
      <c r="X32" s="6">
        <f>X33+X34+X35+X36+X37</f>
        <v>1879.322205816</v>
      </c>
      <c r="Y32" s="6">
        <f>Y33+Y34+Y35+Y36+Y37</f>
        <v>2268.9366559</v>
      </c>
      <c r="Z32" s="7">
        <f>((Y32-X32)/X32)*100</f>
        <v>20.731647233148603</v>
      </c>
      <c r="AA32" s="6">
        <f>AA33+AA34+AA35+AA36+AA37</f>
        <v>15784.988001126</v>
      </c>
      <c r="AB32" s="6">
        <f>AB33+AB34+AB35+AB36+AB37</f>
        <v>18018.813526168997</v>
      </c>
      <c r="AC32" s="7">
        <f>((AB32-AA32)/AA32)*100</f>
        <v>14.151582027706647</v>
      </c>
      <c r="AD32" s="8">
        <f>(AB32/AB$179)*100</f>
        <v>0.598143257568959</v>
      </c>
    </row>
    <row r="33" spans="1:30" ht="14.25">
      <c r="A33" s="4"/>
      <c r="B33" s="10" t="s">
        <v>2</v>
      </c>
      <c r="C33" s="18">
        <v>3.657500000000001</v>
      </c>
      <c r="D33" s="18">
        <v>3.153199800000002</v>
      </c>
      <c r="E33" s="13">
        <f>((D33-C33)/C33)*100</f>
        <v>-13.788112098427858</v>
      </c>
      <c r="F33" s="18">
        <v>32.474856800000005</v>
      </c>
      <c r="G33" s="18">
        <v>28.85936994</v>
      </c>
      <c r="H33" s="13">
        <f>((G33-F33)/F33)*100</f>
        <v>-11.133187999153868</v>
      </c>
      <c r="I33" s="14">
        <f>(G33/G$180)*100</f>
        <v>0.13112017942506882</v>
      </c>
      <c r="J33" s="19">
        <v>39</v>
      </c>
      <c r="K33" s="19">
        <v>26</v>
      </c>
      <c r="L33" s="13">
        <f>((K33-J33)/J33)*100</f>
        <v>-33.33333333333333</v>
      </c>
      <c r="M33" s="19">
        <v>304</v>
      </c>
      <c r="N33" s="19">
        <v>5204</v>
      </c>
      <c r="O33" s="13">
        <f>((N33-M33)/M33)*100</f>
        <v>1611.842105263158</v>
      </c>
      <c r="P33" s="14">
        <f>(N33/N$180)*100</f>
        <v>0.6999835899312122</v>
      </c>
      <c r="Q33" s="19">
        <v>0</v>
      </c>
      <c r="R33" s="15">
        <v>0</v>
      </c>
      <c r="S33" s="37" t="s">
        <v>47</v>
      </c>
      <c r="T33" s="19">
        <v>0</v>
      </c>
      <c r="U33" s="19">
        <v>0</v>
      </c>
      <c r="V33" s="37" t="s">
        <v>47</v>
      </c>
      <c r="W33" s="37" t="s">
        <v>47</v>
      </c>
      <c r="X33" s="18">
        <v>30.81875</v>
      </c>
      <c r="Y33" s="18">
        <v>26.250437299999977</v>
      </c>
      <c r="Z33" s="13">
        <f>((Y33-X33)/X33)*100</f>
        <v>-14.82316025147037</v>
      </c>
      <c r="AA33" s="18">
        <v>244.80317179999997</v>
      </c>
      <c r="AB33" s="18">
        <v>212.02453899999998</v>
      </c>
      <c r="AC33" s="13">
        <f>((AB33-AA33)/AA33)*100</f>
        <v>-13.389790891590073</v>
      </c>
      <c r="AD33" s="14">
        <f>(AB33/AB$180)*100</f>
        <v>1.2536924238082177</v>
      </c>
    </row>
    <row r="34" spans="1:30" ht="14.25">
      <c r="A34" s="4"/>
      <c r="B34" s="10" t="s">
        <v>3</v>
      </c>
      <c r="C34" s="18">
        <v>42.038007805428144</v>
      </c>
      <c r="D34" s="18">
        <v>50.116320193589196</v>
      </c>
      <c r="E34" s="13">
        <f>((D34-C34)/C34)*100</f>
        <v>19.21668701702354</v>
      </c>
      <c r="F34" s="18">
        <v>326.53018708747356</v>
      </c>
      <c r="G34" s="18">
        <v>367.39152506106655</v>
      </c>
      <c r="H34" s="13">
        <f>((G34-F34)/F34)*100</f>
        <v>12.513801047940081</v>
      </c>
      <c r="I34" s="14">
        <f>(G34/G$181)*100</f>
        <v>0.8801563365692149</v>
      </c>
      <c r="J34" s="19">
        <v>10845</v>
      </c>
      <c r="K34" s="19">
        <v>18248</v>
      </c>
      <c r="L34" s="13">
        <f>((K34-J34)/J34)*100</f>
        <v>68.26187183033656</v>
      </c>
      <c r="M34" s="19">
        <v>86005</v>
      </c>
      <c r="N34" s="19">
        <v>145143</v>
      </c>
      <c r="O34" s="13">
        <f>((N34-M34)/M34)*100</f>
        <v>68.76111853961979</v>
      </c>
      <c r="P34" s="14">
        <f>(N34/N$181)*100</f>
        <v>0.8458204460657837</v>
      </c>
      <c r="Q34" s="19">
        <v>0</v>
      </c>
      <c r="R34" s="15">
        <v>0</v>
      </c>
      <c r="S34" s="37" t="s">
        <v>47</v>
      </c>
      <c r="T34" s="19">
        <v>0</v>
      </c>
      <c r="U34" s="19">
        <v>0</v>
      </c>
      <c r="V34" s="37" t="s">
        <v>47</v>
      </c>
      <c r="W34" s="37" t="s">
        <v>47</v>
      </c>
      <c r="X34" s="18">
        <v>701.5219032</v>
      </c>
      <c r="Y34" s="18">
        <v>1059.9623901000002</v>
      </c>
      <c r="Z34" s="13">
        <f>((Y34-X34)/X34)*100</f>
        <v>51.09469643997856</v>
      </c>
      <c r="AA34" s="18">
        <v>5493.453884799999</v>
      </c>
      <c r="AB34" s="18">
        <v>8865.9121371</v>
      </c>
      <c r="AC34" s="13">
        <f>((AB34-AA34)/AA34)*100</f>
        <v>61.390489899830705</v>
      </c>
      <c r="AD34" s="14">
        <f>(AB34/AB$181)*100</f>
        <v>0.7780011474767874</v>
      </c>
    </row>
    <row r="35" spans="1:30" ht="14.25">
      <c r="A35" s="4"/>
      <c r="B35" s="10" t="s">
        <v>4</v>
      </c>
      <c r="C35" s="18">
        <v>20.34729513199997</v>
      </c>
      <c r="D35" s="18">
        <v>10.81285041999695</v>
      </c>
      <c r="E35" s="13">
        <f>((D35-C35)/C35)*100</f>
        <v>-46.858536479417864</v>
      </c>
      <c r="F35" s="18">
        <v>175.028906162</v>
      </c>
      <c r="G35" s="18">
        <v>143.98808848899796</v>
      </c>
      <c r="H35" s="13">
        <f>((G35-F35)/F35)*100</f>
        <v>-17.734680718550486</v>
      </c>
      <c r="I35" s="14">
        <f>(G35/G$182)*100</f>
        <v>0.1844716456173835</v>
      </c>
      <c r="J35" s="19">
        <v>1</v>
      </c>
      <c r="K35" s="19">
        <v>0</v>
      </c>
      <c r="L35" s="13">
        <f>((K35-J35)/J35)*100</f>
        <v>-100</v>
      </c>
      <c r="M35" s="19">
        <v>5</v>
      </c>
      <c r="N35" s="19">
        <v>3</v>
      </c>
      <c r="O35" s="13">
        <f>((N35-M35)/M35)*100</f>
        <v>-40</v>
      </c>
      <c r="P35" s="14">
        <f>(N35/N$182)*100</f>
        <v>0.19442644199611148</v>
      </c>
      <c r="Q35" s="19">
        <v>5235</v>
      </c>
      <c r="R35" s="15">
        <v>20755</v>
      </c>
      <c r="S35" s="13">
        <f>((R35-Q35)/Q35)*100</f>
        <v>296.4660936007641</v>
      </c>
      <c r="T35" s="19">
        <v>42820</v>
      </c>
      <c r="U35" s="19">
        <v>76424</v>
      </c>
      <c r="V35" s="13">
        <f>((U35-T35)/T35)*100</f>
        <v>78.47734703409621</v>
      </c>
      <c r="W35" s="14">
        <f>(U35/U$182)*100</f>
        <v>0.09795716173763834</v>
      </c>
      <c r="X35" s="18">
        <v>1146.981552616</v>
      </c>
      <c r="Y35" s="18">
        <v>1182.7238284999999</v>
      </c>
      <c r="Z35" s="13">
        <f>((Y35-X35)/X35)*100</f>
        <v>3.116203203310457</v>
      </c>
      <c r="AA35" s="18">
        <v>10046.730944526</v>
      </c>
      <c r="AB35" s="18">
        <v>8940.876850068998</v>
      </c>
      <c r="AC35" s="13">
        <f>((AB35-AA35)/AA35)*100</f>
        <v>-11.007103709286952</v>
      </c>
      <c r="AD35" s="14">
        <f>(AB35/AB$182)*100</f>
        <v>1.330986446395842</v>
      </c>
    </row>
    <row r="36" spans="1:30" s="3" customFormat="1" ht="15">
      <c r="A36" s="4"/>
      <c r="B36" s="10" t="s">
        <v>5</v>
      </c>
      <c r="C36" s="18">
        <v>0</v>
      </c>
      <c r="D36" s="18">
        <v>0</v>
      </c>
      <c r="E36" s="37" t="s">
        <v>47</v>
      </c>
      <c r="F36" s="18">
        <v>0</v>
      </c>
      <c r="G36" s="18">
        <v>0</v>
      </c>
      <c r="H36" s="37" t="s">
        <v>47</v>
      </c>
      <c r="I36" s="14">
        <f>(G36/G$183)*100</f>
        <v>0</v>
      </c>
      <c r="J36" s="19">
        <v>0</v>
      </c>
      <c r="K36" s="19">
        <v>0</v>
      </c>
      <c r="L36" s="37" t="s">
        <v>47</v>
      </c>
      <c r="M36" s="19">
        <v>0</v>
      </c>
      <c r="N36" s="19">
        <v>0</v>
      </c>
      <c r="O36" s="37" t="s">
        <v>47</v>
      </c>
      <c r="P36" s="14">
        <f>(N36/N$183)*100</f>
        <v>0</v>
      </c>
      <c r="Q36" s="19">
        <v>0</v>
      </c>
      <c r="R36" s="20">
        <v>0</v>
      </c>
      <c r="S36" s="37" t="s">
        <v>47</v>
      </c>
      <c r="T36" s="19">
        <v>0</v>
      </c>
      <c r="U36" s="19">
        <v>0</v>
      </c>
      <c r="V36" s="37" t="s">
        <v>47</v>
      </c>
      <c r="W36" s="14">
        <f>(U36/U$183)*100</f>
        <v>0</v>
      </c>
      <c r="X36" s="18">
        <v>0</v>
      </c>
      <c r="Y36" s="18">
        <v>0</v>
      </c>
      <c r="Z36" s="37" t="s">
        <v>47</v>
      </c>
      <c r="AA36" s="18">
        <v>0</v>
      </c>
      <c r="AB36" s="18">
        <v>0</v>
      </c>
      <c r="AC36" s="37" t="s">
        <v>47</v>
      </c>
      <c r="AD36" s="14">
        <f>(AB36/AB$183)*100</f>
        <v>0</v>
      </c>
    </row>
    <row r="37" spans="1:30" ht="14.25">
      <c r="A37" s="4"/>
      <c r="B37" s="10" t="s">
        <v>23</v>
      </c>
      <c r="C37" s="18">
        <v>0</v>
      </c>
      <c r="D37" s="18">
        <v>0</v>
      </c>
      <c r="E37" s="37" t="s">
        <v>47</v>
      </c>
      <c r="F37" s="18">
        <v>0</v>
      </c>
      <c r="G37" s="18">
        <v>0</v>
      </c>
      <c r="H37" s="37" t="s">
        <v>47</v>
      </c>
      <c r="I37" s="14">
        <f>(G37/G$184)*100</f>
        <v>0</v>
      </c>
      <c r="J37" s="19">
        <v>0</v>
      </c>
      <c r="K37" s="19">
        <v>0</v>
      </c>
      <c r="L37" s="37" t="s">
        <v>47</v>
      </c>
      <c r="M37" s="19">
        <v>0</v>
      </c>
      <c r="N37" s="19">
        <v>0</v>
      </c>
      <c r="O37" s="37" t="s">
        <v>47</v>
      </c>
      <c r="P37" s="14">
        <f>(N37/N$184)*100</f>
        <v>0</v>
      </c>
      <c r="Q37" s="19">
        <v>0</v>
      </c>
      <c r="R37" s="15">
        <v>0</v>
      </c>
      <c r="S37" s="37" t="s">
        <v>47</v>
      </c>
      <c r="T37" s="19">
        <v>0</v>
      </c>
      <c r="U37" s="19">
        <v>0</v>
      </c>
      <c r="V37" s="37" t="s">
        <v>47</v>
      </c>
      <c r="W37" s="14">
        <f>(U37/U$184)*100</f>
        <v>0</v>
      </c>
      <c r="X37" s="18">
        <v>0</v>
      </c>
      <c r="Y37" s="18">
        <v>0</v>
      </c>
      <c r="Z37" s="37" t="s">
        <v>47</v>
      </c>
      <c r="AA37" s="18">
        <v>0</v>
      </c>
      <c r="AB37" s="18">
        <v>0</v>
      </c>
      <c r="AC37" s="37" t="s">
        <v>47</v>
      </c>
      <c r="AD37" s="14">
        <f>(AB37/AB$184)*100</f>
        <v>0</v>
      </c>
    </row>
    <row r="38" spans="1:30" ht="14.25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9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108.22975439071227</v>
      </c>
      <c r="D39" s="6">
        <f>D40+D41+D42+D43+D44</f>
        <v>137.71234832299973</v>
      </c>
      <c r="E39" s="7">
        <f aca="true" t="shared" si="28" ref="E39:E44">((D39-C39)/C39)*100</f>
        <v>27.240747332618454</v>
      </c>
      <c r="F39" s="6">
        <f>F40+F41+F42+F43+F44</f>
        <v>836.5977302573324</v>
      </c>
      <c r="G39" s="6">
        <f>G40+G41+G42+G43+G44</f>
        <v>1001.0734724365684</v>
      </c>
      <c r="H39" s="7">
        <f aca="true" t="shared" si="29" ref="H39:H44">((G39-F39)/F39)*100</f>
        <v>19.660075115031006</v>
      </c>
      <c r="I39" s="8">
        <f>(G39/G$179)*100</f>
        <v>0.591471979241873</v>
      </c>
      <c r="J39" s="9">
        <f>J40+J41+J42+J43+J44</f>
        <v>9534</v>
      </c>
      <c r="K39" s="9">
        <f>K40+K41+K42+K43+K44</f>
        <v>13960</v>
      </c>
      <c r="L39" s="7">
        <f>((K39-J39)/J39)*100</f>
        <v>46.42332704006713</v>
      </c>
      <c r="M39" s="9">
        <f>M40+M41+M42+M43+M44</f>
        <v>67409</v>
      </c>
      <c r="N39" s="9">
        <f>N40+N41+N42+N43+N44</f>
        <v>89743</v>
      </c>
      <c r="O39" s="7">
        <f aca="true" t="shared" si="30" ref="O39:O44">((N39-M39)/M39)*100</f>
        <v>33.13207435208948</v>
      </c>
      <c r="P39" s="8">
        <f>(N39/N$179)*100</f>
        <v>0.5005817799678041</v>
      </c>
      <c r="Q39" s="9">
        <f>Q40+Q41+Q42+Q43+Q44</f>
        <v>84618</v>
      </c>
      <c r="R39" s="9">
        <f>R40+R41+R42+R43+R44</f>
        <v>86566</v>
      </c>
      <c r="S39" s="7">
        <f aca="true" t="shared" si="31" ref="S39:S44">((R39-Q39)/Q39)*100</f>
        <v>2.3021106620340825</v>
      </c>
      <c r="T39" s="9">
        <f>T40+T41+T42+T43+T44</f>
        <v>2024395</v>
      </c>
      <c r="U39" s="9">
        <f>U40+U41+U42+U43+U44</f>
        <v>2862637</v>
      </c>
      <c r="V39" s="7">
        <f aca="true" t="shared" si="32" ref="V39:V44">((U39-T39)/T39)*100</f>
        <v>41.40703765816453</v>
      </c>
      <c r="W39" s="8">
        <f>(U39/U$179)*100</f>
        <v>2.160253104799228</v>
      </c>
      <c r="X39" s="6">
        <f>X40+X41+X42+X43+X44</f>
        <v>3161.046371178976</v>
      </c>
      <c r="Y39" s="6">
        <f>Y40+Y41+Y42+Y43+Y44</f>
        <v>3669.1758740607966</v>
      </c>
      <c r="Z39" s="7">
        <f aca="true" t="shared" si="33" ref="Z39:Z44">((Y39-X39)/X39)*100</f>
        <v>16.074724734022272</v>
      </c>
      <c r="AA39" s="6">
        <f>AA40+AA41+AA42+AA43+AA44</f>
        <v>51362.463073040984</v>
      </c>
      <c r="AB39" s="6">
        <f>AB40+AB41+AB42+AB43+AB44</f>
        <v>71117.21786102276</v>
      </c>
      <c r="AC39" s="7">
        <f aca="true" t="shared" si="34" ref="AC39:AC44">((AB39-AA39)/AA39)*100</f>
        <v>38.461463111473336</v>
      </c>
      <c r="AD39" s="8">
        <f>(AB39/AB$179)*100</f>
        <v>2.3607705523371174</v>
      </c>
    </row>
    <row r="40" spans="1:30" ht="14.25">
      <c r="A40" s="4"/>
      <c r="B40" s="10" t="s">
        <v>2</v>
      </c>
      <c r="C40" s="18">
        <v>4.247278979</v>
      </c>
      <c r="D40" s="18">
        <v>3.543549761</v>
      </c>
      <c r="E40" s="13">
        <f t="shared" si="28"/>
        <v>-16.568942644914024</v>
      </c>
      <c r="F40" s="18">
        <v>38.956382040999976</v>
      </c>
      <c r="G40" s="18">
        <v>48.11798275299996</v>
      </c>
      <c r="H40" s="13">
        <f t="shared" si="29"/>
        <v>23.51758616176876</v>
      </c>
      <c r="I40" s="14">
        <f>(G40/G$180)*100</f>
        <v>0.2186201065810836</v>
      </c>
      <c r="J40" s="19">
        <v>22</v>
      </c>
      <c r="K40" s="19">
        <v>45</v>
      </c>
      <c r="L40" s="13">
        <f>((K40-J40)/J40)*100</f>
        <v>104.54545454545455</v>
      </c>
      <c r="M40" s="19">
        <v>219</v>
      </c>
      <c r="N40" s="19">
        <v>337</v>
      </c>
      <c r="O40" s="13">
        <f t="shared" si="30"/>
        <v>53.88127853881278</v>
      </c>
      <c r="P40" s="14">
        <f>(N40/N$180)*100</f>
        <v>0.04532945230722877</v>
      </c>
      <c r="Q40" s="19">
        <v>0</v>
      </c>
      <c r="R40" s="15">
        <v>0</v>
      </c>
      <c r="S40" s="37" t="s">
        <v>47</v>
      </c>
      <c r="T40" s="19">
        <v>0</v>
      </c>
      <c r="U40" s="19">
        <v>0</v>
      </c>
      <c r="V40" s="37" t="s">
        <v>47</v>
      </c>
      <c r="W40" s="37" t="s">
        <v>47</v>
      </c>
      <c r="X40" s="18">
        <v>4.468528978999998</v>
      </c>
      <c r="Y40" s="18">
        <v>4.447299761000004</v>
      </c>
      <c r="Z40" s="13">
        <f t="shared" si="33"/>
        <v>-0.4750829210185594</v>
      </c>
      <c r="AA40" s="18">
        <v>44.592452040999994</v>
      </c>
      <c r="AB40" s="18">
        <v>59.564270252999975</v>
      </c>
      <c r="AC40" s="13">
        <f t="shared" si="34"/>
        <v>33.57478121686226</v>
      </c>
      <c r="AD40" s="14">
        <f>(AB40/AB$180)*100</f>
        <v>0.3522010928454431</v>
      </c>
    </row>
    <row r="41" spans="1:30" s="3" customFormat="1" ht="15">
      <c r="A41" s="4"/>
      <c r="B41" s="10" t="s">
        <v>3</v>
      </c>
      <c r="C41" s="18">
        <v>55.46327157900039</v>
      </c>
      <c r="D41" s="18">
        <v>77.04854984499971</v>
      </c>
      <c r="E41" s="13">
        <f t="shared" si="28"/>
        <v>38.91814826547661</v>
      </c>
      <c r="F41" s="18">
        <v>471.18220643899343</v>
      </c>
      <c r="G41" s="18">
        <v>556.9236159649923</v>
      </c>
      <c r="H41" s="13">
        <f t="shared" si="29"/>
        <v>18.19708137410327</v>
      </c>
      <c r="I41" s="14">
        <f>(G41/G$181)*100</f>
        <v>1.3342165405017223</v>
      </c>
      <c r="J41" s="19">
        <v>9512</v>
      </c>
      <c r="K41" s="19">
        <v>13904</v>
      </c>
      <c r="L41" s="13">
        <f>((K41-J41)/J41)*100</f>
        <v>46.17325483599664</v>
      </c>
      <c r="M41" s="19">
        <v>67182</v>
      </c>
      <c r="N41" s="19">
        <v>89389</v>
      </c>
      <c r="O41" s="13">
        <f t="shared" si="30"/>
        <v>33.05498496621119</v>
      </c>
      <c r="P41" s="14">
        <f>(N41/N$181)*100</f>
        <v>0.5209141595073433</v>
      </c>
      <c r="Q41" s="19">
        <v>0</v>
      </c>
      <c r="R41" s="20">
        <v>0</v>
      </c>
      <c r="S41" s="37" t="s">
        <v>47</v>
      </c>
      <c r="T41" s="19">
        <v>0</v>
      </c>
      <c r="U41" s="19">
        <v>0</v>
      </c>
      <c r="V41" s="37" t="s">
        <v>47</v>
      </c>
      <c r="W41" s="37" t="s">
        <v>47</v>
      </c>
      <c r="X41" s="18">
        <v>1093.0102443999763</v>
      </c>
      <c r="Y41" s="18">
        <v>1398.0127028997965</v>
      </c>
      <c r="Z41" s="13">
        <f t="shared" si="33"/>
        <v>27.90481242627838</v>
      </c>
      <c r="AA41" s="18">
        <v>8323.114200899983</v>
      </c>
      <c r="AB41" s="18">
        <v>10003.01338486976</v>
      </c>
      <c r="AC41" s="13">
        <f t="shared" si="34"/>
        <v>20.183541201298535</v>
      </c>
      <c r="AD41" s="14">
        <f>(AB41/AB$181)*100</f>
        <v>0.877784008155072</v>
      </c>
    </row>
    <row r="42" spans="1:30" ht="14.25">
      <c r="A42" s="4"/>
      <c r="B42" s="10" t="s">
        <v>4</v>
      </c>
      <c r="C42" s="18">
        <v>46.14823112271187</v>
      </c>
      <c r="D42" s="18">
        <v>54.719571052</v>
      </c>
      <c r="E42" s="13">
        <f t="shared" si="28"/>
        <v>18.573496146572214</v>
      </c>
      <c r="F42" s="18">
        <v>266.4584938233729</v>
      </c>
      <c r="G42" s="18">
        <v>312.39958022357627</v>
      </c>
      <c r="H42" s="13">
        <f t="shared" si="29"/>
        <v>17.241366841417435</v>
      </c>
      <c r="I42" s="14">
        <f>(G42/G$182)*100</f>
        <v>0.40023355583629616</v>
      </c>
      <c r="J42" s="19">
        <v>0</v>
      </c>
      <c r="K42" s="19">
        <v>8</v>
      </c>
      <c r="L42" s="37" t="s">
        <v>47</v>
      </c>
      <c r="M42" s="19">
        <v>4</v>
      </c>
      <c r="N42" s="19">
        <v>10</v>
      </c>
      <c r="O42" s="13">
        <f t="shared" si="30"/>
        <v>150</v>
      </c>
      <c r="P42" s="14">
        <f>(N42/N$182)*100</f>
        <v>0.6480881399870383</v>
      </c>
      <c r="Q42" s="19">
        <v>1362</v>
      </c>
      <c r="R42" s="21">
        <v>2893</v>
      </c>
      <c r="S42" s="13">
        <f t="shared" si="31"/>
        <v>112.40822320117474</v>
      </c>
      <c r="T42" s="19">
        <v>17711</v>
      </c>
      <c r="U42" s="19">
        <v>15201</v>
      </c>
      <c r="V42" s="13">
        <f t="shared" si="32"/>
        <v>-14.171983513070973</v>
      </c>
      <c r="W42" s="14">
        <f>(U42/U$182)*100</f>
        <v>0.019484020930255423</v>
      </c>
      <c r="X42" s="18">
        <v>178.62439460000002</v>
      </c>
      <c r="Y42" s="18">
        <v>367.5505558</v>
      </c>
      <c r="Z42" s="13">
        <f t="shared" si="33"/>
        <v>105.76727866485933</v>
      </c>
      <c r="AA42" s="18">
        <v>1379.1591662</v>
      </c>
      <c r="AB42" s="18">
        <v>2119.095915</v>
      </c>
      <c r="AC42" s="13">
        <f t="shared" si="34"/>
        <v>53.65129471159946</v>
      </c>
      <c r="AD42" s="14">
        <f>(AB42/AB$182)*100</f>
        <v>0.3154598803646455</v>
      </c>
    </row>
    <row r="43" spans="1:30" ht="14.25">
      <c r="A43" s="4"/>
      <c r="B43" s="10" t="s">
        <v>5</v>
      </c>
      <c r="C43" s="17">
        <v>0.5260753070000003</v>
      </c>
      <c r="D43" s="17">
        <v>0.5457268749999998</v>
      </c>
      <c r="E43" s="13">
        <f t="shared" si="28"/>
        <v>3.7355047344960353</v>
      </c>
      <c r="F43" s="11">
        <v>3.5043051989661027</v>
      </c>
      <c r="G43" s="11">
        <v>4.5989278969999985</v>
      </c>
      <c r="H43" s="13">
        <f t="shared" si="29"/>
        <v>31.236511544623717</v>
      </c>
      <c r="I43" s="14">
        <f>(G43/G$183)*100</f>
        <v>0.019282591801496638</v>
      </c>
      <c r="J43" s="15">
        <v>0</v>
      </c>
      <c r="K43" s="15">
        <v>3</v>
      </c>
      <c r="L43" s="37" t="s">
        <v>47</v>
      </c>
      <c r="M43" s="15">
        <v>0</v>
      </c>
      <c r="N43" s="15">
        <v>3</v>
      </c>
      <c r="O43" s="37" t="s">
        <v>47</v>
      </c>
      <c r="P43" s="14">
        <f>(N43/N$183)*100</f>
        <v>0.15353121801432956</v>
      </c>
      <c r="Q43" s="15">
        <v>1051</v>
      </c>
      <c r="R43" s="15">
        <v>1070</v>
      </c>
      <c r="S43" s="13">
        <f t="shared" si="31"/>
        <v>1.8078020932445291</v>
      </c>
      <c r="T43" s="15">
        <v>6419</v>
      </c>
      <c r="U43" s="15">
        <v>8370</v>
      </c>
      <c r="V43" s="13">
        <f t="shared" si="32"/>
        <v>30.394142389780338</v>
      </c>
      <c r="W43" s="14">
        <f>(U43/U$183)*100</f>
        <v>0.17278009573297157</v>
      </c>
      <c r="X43" s="17">
        <v>189.55120320000003</v>
      </c>
      <c r="Y43" s="17">
        <v>194.57081559999997</v>
      </c>
      <c r="Z43" s="13">
        <f t="shared" si="33"/>
        <v>2.6481564428286055</v>
      </c>
      <c r="AA43" s="11">
        <v>1175.1289949000002</v>
      </c>
      <c r="AB43" s="11">
        <v>1643.4190257</v>
      </c>
      <c r="AC43" s="13">
        <f t="shared" si="34"/>
        <v>39.8500958475499</v>
      </c>
      <c r="AD43" s="14">
        <f>(AB43/AB$183)*100</f>
        <v>2.3007668593441095</v>
      </c>
    </row>
    <row r="44" spans="1:30" ht="14.25">
      <c r="A44" s="4"/>
      <c r="B44" s="10" t="s">
        <v>23</v>
      </c>
      <c r="C44" s="18">
        <v>1.844897403</v>
      </c>
      <c r="D44" s="18">
        <v>1.8549507899999997</v>
      </c>
      <c r="E44" s="13">
        <f t="shared" si="28"/>
        <v>0.5449293268911221</v>
      </c>
      <c r="F44" s="18">
        <v>56.49634275500001</v>
      </c>
      <c r="G44" s="18">
        <v>79.03336559799999</v>
      </c>
      <c r="H44" s="13">
        <f t="shared" si="29"/>
        <v>39.89111815738802</v>
      </c>
      <c r="I44" s="14">
        <f>(G44/G$184)*100</f>
        <v>2.1982709514091336</v>
      </c>
      <c r="J44" s="19">
        <v>0</v>
      </c>
      <c r="K44" s="19">
        <v>0</v>
      </c>
      <c r="L44" s="37" t="s">
        <v>47</v>
      </c>
      <c r="M44" s="19">
        <v>4</v>
      </c>
      <c r="N44" s="19">
        <v>4</v>
      </c>
      <c r="O44" s="13">
        <f t="shared" si="30"/>
        <v>0</v>
      </c>
      <c r="P44" s="14">
        <f>(N44/N$184)*100</f>
        <v>0.019256691700365876</v>
      </c>
      <c r="Q44" s="19">
        <v>82205</v>
      </c>
      <c r="R44" s="15">
        <v>82603</v>
      </c>
      <c r="S44" s="13">
        <f t="shared" si="31"/>
        <v>0.48415546499604645</v>
      </c>
      <c r="T44" s="19">
        <v>2000265</v>
      </c>
      <c r="U44" s="19">
        <v>2839066</v>
      </c>
      <c r="V44" s="13">
        <f t="shared" si="32"/>
        <v>41.934493679587455</v>
      </c>
      <c r="W44" s="14">
        <f>(U44/U$184)*100</f>
        <v>5.71794283390449</v>
      </c>
      <c r="X44" s="18">
        <v>1695.392</v>
      </c>
      <c r="Y44" s="18">
        <v>1704.5945000000002</v>
      </c>
      <c r="Z44" s="13">
        <f t="shared" si="33"/>
        <v>0.5427948226722846</v>
      </c>
      <c r="AA44" s="18">
        <v>40440.468259</v>
      </c>
      <c r="AB44" s="18">
        <v>57292.1252652</v>
      </c>
      <c r="AC44" s="13">
        <f t="shared" si="34"/>
        <v>41.670281605727126</v>
      </c>
      <c r="AD44" s="14">
        <f>(AB44/AB$184)*100</f>
        <v>5.148498946291481</v>
      </c>
    </row>
    <row r="45" spans="1:30" ht="14.25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26</v>
      </c>
      <c r="C46" s="6">
        <f>C47+C48+C49+C50+C51</f>
        <v>73.827210554</v>
      </c>
      <c r="D46" s="6">
        <f>D47+D48+D49+D50+D51</f>
        <v>44.383254714</v>
      </c>
      <c r="E46" s="7">
        <f aca="true" t="shared" si="35" ref="E46:E51">((D46-C46)/C46)*100</f>
        <v>-39.882254278676264</v>
      </c>
      <c r="F46" s="6">
        <f>F47+F48+F49+F50+F51</f>
        <v>922.3456907970001</v>
      </c>
      <c r="G46" s="6">
        <f>G47+G48+G49+G50+G51</f>
        <v>390.3088534919999</v>
      </c>
      <c r="H46" s="7">
        <f aca="true" t="shared" si="36" ref="H46:H51">((G46-F46)/F46)*100</f>
        <v>-57.68301870042527</v>
      </c>
      <c r="I46" s="8">
        <f>(G46/G$179)*100</f>
        <v>0.23060919747343256</v>
      </c>
      <c r="J46" s="9">
        <f>J47+J48+J49+J50+J51</f>
        <v>4320</v>
      </c>
      <c r="K46" s="9">
        <f>K47+K48+K49+K50+K51</f>
        <v>3023</v>
      </c>
      <c r="L46" s="7">
        <f aca="true" t="shared" si="37" ref="L46:L51">((K46-J46)/J46)*100</f>
        <v>-30.02314814814815</v>
      </c>
      <c r="M46" s="9">
        <f>M47+M48+M49+M50+M51</f>
        <v>51993</v>
      </c>
      <c r="N46" s="9">
        <f>N47+N48+N49+N50+N51</f>
        <v>26287</v>
      </c>
      <c r="O46" s="7">
        <f aca="true" t="shared" si="38" ref="O46:O51">((N46-M46)/M46)*100</f>
        <v>-49.44127094031889</v>
      </c>
      <c r="P46" s="8">
        <f>(N46/N$179)*100</f>
        <v>0.14662751690954912</v>
      </c>
      <c r="Q46" s="9">
        <f>Q47+Q48+Q49+Q50+Q51</f>
        <v>1416192</v>
      </c>
      <c r="R46" s="9">
        <f>R47+R48+R49+R50+R51</f>
        <v>637652</v>
      </c>
      <c r="S46" s="7">
        <f aca="true" t="shared" si="39" ref="S46:S51">((R46-Q46)/Q46)*100</f>
        <v>-54.974184291395524</v>
      </c>
      <c r="T46" s="9">
        <f>T47+T48+T49+T50+T51</f>
        <v>13556411</v>
      </c>
      <c r="U46" s="9">
        <f>U47+U48+U49+U50+U51</f>
        <v>7444222</v>
      </c>
      <c r="V46" s="7">
        <f aca="true" t="shared" si="40" ref="V46:V51">((U46-T46)/T46)*100</f>
        <v>-45.08707356246428</v>
      </c>
      <c r="W46" s="8">
        <f>(U46/U$179)*100</f>
        <v>5.617688756316193</v>
      </c>
      <c r="X46" s="6">
        <f>X47+X48+X49+X50+X51</f>
        <v>7239.486105100001</v>
      </c>
      <c r="Y46" s="6">
        <f>Y47+Y48+Y49+Y50+Y51</f>
        <v>6016.4922063</v>
      </c>
      <c r="Z46" s="7">
        <f aca="true" t="shared" si="41" ref="Z46:Z51">((Y46-X46)/X46)*100</f>
        <v>-16.893380014065336</v>
      </c>
      <c r="AA46" s="6">
        <f>AA47+AA48+AA49+AA50+AA51</f>
        <v>70104.7791129</v>
      </c>
      <c r="AB46" s="6">
        <f>AB47+AB48+AB49+AB50+AB51</f>
        <v>37848.8000454</v>
      </c>
      <c r="AC46" s="7">
        <f aca="true" t="shared" si="42" ref="AC46:AC51">((AB46-AA46)/AA46)*100</f>
        <v>-46.01109863787384</v>
      </c>
      <c r="AD46" s="8">
        <f>(AB46/AB$179)*100</f>
        <v>1.2564092814076102</v>
      </c>
    </row>
    <row r="47" spans="1:30" s="3" customFormat="1" ht="15">
      <c r="A47" s="4"/>
      <c r="B47" s="10" t="s">
        <v>2</v>
      </c>
      <c r="C47" s="18">
        <v>1.0860265</v>
      </c>
      <c r="D47" s="18">
        <v>0.4584207</v>
      </c>
      <c r="E47" s="13">
        <f t="shared" si="35"/>
        <v>-57.78917917748784</v>
      </c>
      <c r="F47" s="18">
        <v>14.2953736</v>
      </c>
      <c r="G47" s="18">
        <v>7.0614193</v>
      </c>
      <c r="H47" s="13">
        <f t="shared" si="36"/>
        <v>-50.60346446629419</v>
      </c>
      <c r="I47" s="14">
        <f>(G47/G$180)*100</f>
        <v>0.0320829792035177</v>
      </c>
      <c r="J47" s="19">
        <v>93</v>
      </c>
      <c r="K47" s="19">
        <v>21</v>
      </c>
      <c r="L47" s="13">
        <f t="shared" si="37"/>
        <v>-77.41935483870968</v>
      </c>
      <c r="M47" s="19">
        <v>1752</v>
      </c>
      <c r="N47" s="19">
        <v>292</v>
      </c>
      <c r="O47" s="13">
        <f t="shared" si="38"/>
        <v>-83.33333333333334</v>
      </c>
      <c r="P47" s="14">
        <f>(N47/N$180)*100</f>
        <v>0.039276558082227894</v>
      </c>
      <c r="Q47" s="19">
        <v>0</v>
      </c>
      <c r="R47" s="21">
        <v>0</v>
      </c>
      <c r="S47" s="37" t="s">
        <v>47</v>
      </c>
      <c r="T47" s="19">
        <v>0</v>
      </c>
      <c r="U47" s="19">
        <v>0</v>
      </c>
      <c r="V47" s="37" t="s">
        <v>47</v>
      </c>
      <c r="W47" s="37" t="s">
        <v>47</v>
      </c>
      <c r="X47" s="18">
        <v>3.2700324</v>
      </c>
      <c r="Y47" s="18">
        <v>1.1678022</v>
      </c>
      <c r="Z47" s="13">
        <f t="shared" si="41"/>
        <v>-64.28774834157608</v>
      </c>
      <c r="AA47" s="18">
        <v>29.6588937</v>
      </c>
      <c r="AB47" s="18">
        <v>27.266999100000003</v>
      </c>
      <c r="AC47" s="13">
        <f t="shared" si="42"/>
        <v>-8.064679094891517</v>
      </c>
      <c r="AD47" s="14">
        <f>(AB47/AB$180)*100</f>
        <v>0.16122865000855158</v>
      </c>
    </row>
    <row r="48" spans="1:30" ht="14.25">
      <c r="A48" s="4"/>
      <c r="B48" s="10" t="s">
        <v>3</v>
      </c>
      <c r="C48" s="18">
        <v>18.7326289</v>
      </c>
      <c r="D48" s="18">
        <v>12.681147699999999</v>
      </c>
      <c r="E48" s="13">
        <f t="shared" si="35"/>
        <v>-32.304495179531386</v>
      </c>
      <c r="F48" s="18">
        <v>210.19350034899998</v>
      </c>
      <c r="G48" s="18">
        <v>106.151666424</v>
      </c>
      <c r="H48" s="13">
        <f t="shared" si="36"/>
        <v>-49.498121374948106</v>
      </c>
      <c r="I48" s="14">
        <f>(G48/G$181)*100</f>
        <v>0.25430652442223745</v>
      </c>
      <c r="J48" s="19">
        <v>4126</v>
      </c>
      <c r="K48" s="19">
        <v>2967</v>
      </c>
      <c r="L48" s="13">
        <f t="shared" si="37"/>
        <v>-28.090159961221524</v>
      </c>
      <c r="M48" s="19">
        <v>49563</v>
      </c>
      <c r="N48" s="19">
        <v>25557</v>
      </c>
      <c r="O48" s="13">
        <f t="shared" si="38"/>
        <v>-48.435324738211975</v>
      </c>
      <c r="P48" s="14">
        <f>(N48/N$181)*100</f>
        <v>0.14893334945607598</v>
      </c>
      <c r="Q48" s="19">
        <v>0</v>
      </c>
      <c r="R48" s="21">
        <v>0</v>
      </c>
      <c r="S48" s="37" t="s">
        <v>47</v>
      </c>
      <c r="T48" s="19">
        <v>0</v>
      </c>
      <c r="U48" s="19">
        <v>0</v>
      </c>
      <c r="V48" s="37" t="s">
        <v>47</v>
      </c>
      <c r="W48" s="37" t="s">
        <v>47</v>
      </c>
      <c r="X48" s="18">
        <v>204.2337288</v>
      </c>
      <c r="Y48" s="18">
        <v>109.7384526</v>
      </c>
      <c r="Z48" s="13">
        <f t="shared" si="41"/>
        <v>-46.26820298254281</v>
      </c>
      <c r="AA48" s="18">
        <v>2144.649718</v>
      </c>
      <c r="AB48" s="18">
        <v>940.9702587000002</v>
      </c>
      <c r="AC48" s="13">
        <f t="shared" si="42"/>
        <v>-56.12475777268165</v>
      </c>
      <c r="AD48" s="14">
        <f>(AB48/AB$181)*100</f>
        <v>0.08257198240739484</v>
      </c>
    </row>
    <row r="49" spans="1:30" ht="14.25">
      <c r="A49" s="4"/>
      <c r="B49" s="10" t="s">
        <v>4</v>
      </c>
      <c r="C49" s="18">
        <v>24.273966552999987</v>
      </c>
      <c r="D49" s="18">
        <v>25.454370475</v>
      </c>
      <c r="E49" s="13">
        <f t="shared" si="35"/>
        <v>4.862839039605292</v>
      </c>
      <c r="F49" s="18">
        <v>418.42200764999984</v>
      </c>
      <c r="G49" s="18">
        <v>211.18013768899993</v>
      </c>
      <c r="H49" s="13">
        <f t="shared" si="36"/>
        <v>-49.52939046512889</v>
      </c>
      <c r="I49" s="14">
        <f>(G49/G$182)*100</f>
        <v>0.2705553489181302</v>
      </c>
      <c r="J49" s="19">
        <v>1</v>
      </c>
      <c r="K49" s="19">
        <v>5</v>
      </c>
      <c r="L49" s="13">
        <f t="shared" si="37"/>
        <v>400</v>
      </c>
      <c r="M49" s="19">
        <v>4</v>
      </c>
      <c r="N49" s="19">
        <v>43</v>
      </c>
      <c r="O49" s="13">
        <f t="shared" si="38"/>
        <v>975</v>
      </c>
      <c r="P49" s="14">
        <f>(N49/N$182)*100</f>
        <v>2.7867790019442644</v>
      </c>
      <c r="Q49" s="19">
        <v>338468</v>
      </c>
      <c r="R49" s="21">
        <v>280634</v>
      </c>
      <c r="S49" s="13">
        <f t="shared" si="39"/>
        <v>-17.086991975607738</v>
      </c>
      <c r="T49" s="19">
        <v>916229</v>
      </c>
      <c r="U49" s="19">
        <v>2410826</v>
      </c>
      <c r="V49" s="13">
        <f t="shared" si="40"/>
        <v>163.12483014617524</v>
      </c>
      <c r="W49" s="14">
        <f>(U49/U$182)*100</f>
        <v>3.0900982990069044</v>
      </c>
      <c r="X49" s="18">
        <v>2287.6563162</v>
      </c>
      <c r="Y49" s="18">
        <v>1780.7951729</v>
      </c>
      <c r="Z49" s="13">
        <f t="shared" si="41"/>
        <v>-22.156350134881343</v>
      </c>
      <c r="AA49" s="18">
        <v>16733.630738699998</v>
      </c>
      <c r="AB49" s="18">
        <v>16551.7100973</v>
      </c>
      <c r="AC49" s="13">
        <f t="shared" si="42"/>
        <v>-1.0871558255392064</v>
      </c>
      <c r="AD49" s="14">
        <f>(AB49/AB$182)*100</f>
        <v>2.463975533228544</v>
      </c>
    </row>
    <row r="50" spans="1:30" s="3" customFormat="1" ht="15">
      <c r="A50" s="4"/>
      <c r="B50" s="10" t="s">
        <v>5</v>
      </c>
      <c r="C50" s="18">
        <v>0</v>
      </c>
      <c r="D50" s="18">
        <v>0</v>
      </c>
      <c r="E50" s="37" t="s">
        <v>47</v>
      </c>
      <c r="F50" s="18">
        <v>0</v>
      </c>
      <c r="G50" s="18">
        <v>0</v>
      </c>
      <c r="H50" s="37" t="s">
        <v>47</v>
      </c>
      <c r="I50" s="14">
        <f>(G50/G$183)*100</f>
        <v>0</v>
      </c>
      <c r="J50" s="19">
        <v>0</v>
      </c>
      <c r="K50" s="19">
        <v>0</v>
      </c>
      <c r="L50" s="37" t="s">
        <v>47</v>
      </c>
      <c r="M50" s="19">
        <v>0</v>
      </c>
      <c r="N50" s="19">
        <v>0</v>
      </c>
      <c r="O50" s="37" t="s">
        <v>47</v>
      </c>
      <c r="P50" s="14">
        <f>(N50/N$183)*100</f>
        <v>0</v>
      </c>
      <c r="Q50" s="19">
        <v>0</v>
      </c>
      <c r="R50" s="20">
        <v>0</v>
      </c>
      <c r="S50" s="37" t="s">
        <v>47</v>
      </c>
      <c r="T50" s="19">
        <v>0</v>
      </c>
      <c r="U50" s="19">
        <v>0</v>
      </c>
      <c r="V50" s="37" t="s">
        <v>47</v>
      </c>
      <c r="W50" s="14">
        <f>(U50/U$183)*100</f>
        <v>0</v>
      </c>
      <c r="X50" s="18">
        <v>0</v>
      </c>
      <c r="Y50" s="18">
        <v>0</v>
      </c>
      <c r="Z50" s="37" t="s">
        <v>47</v>
      </c>
      <c r="AA50" s="18">
        <v>0</v>
      </c>
      <c r="AB50" s="18">
        <v>0</v>
      </c>
      <c r="AC50" s="37" t="s">
        <v>47</v>
      </c>
      <c r="AD50" s="14">
        <f>(AB50/AB$183)*100</f>
        <v>0</v>
      </c>
    </row>
    <row r="51" spans="1:30" s="3" customFormat="1" ht="15">
      <c r="A51" s="4"/>
      <c r="B51" s="10" t="s">
        <v>23</v>
      </c>
      <c r="C51" s="18">
        <v>29.734588601000006</v>
      </c>
      <c r="D51" s="18">
        <v>5.789315839000002</v>
      </c>
      <c r="E51" s="13">
        <f t="shared" si="35"/>
        <v>-80.53002879345269</v>
      </c>
      <c r="F51" s="18">
        <v>279.4348091980002</v>
      </c>
      <c r="G51" s="18">
        <v>65.91563007899998</v>
      </c>
      <c r="H51" s="13">
        <f t="shared" si="36"/>
        <v>-76.41108841515378</v>
      </c>
      <c r="I51" s="14">
        <f>(G51/G$184)*100</f>
        <v>1.833408127695408</v>
      </c>
      <c r="J51" s="19">
        <v>100</v>
      </c>
      <c r="K51" s="19">
        <v>30</v>
      </c>
      <c r="L51" s="13">
        <f t="shared" si="37"/>
        <v>-70</v>
      </c>
      <c r="M51" s="19">
        <v>674</v>
      </c>
      <c r="N51" s="19">
        <v>395</v>
      </c>
      <c r="O51" s="13">
        <f t="shared" si="38"/>
        <v>-41.3946587537092</v>
      </c>
      <c r="P51" s="14">
        <f>(N51/N$184)*100</f>
        <v>1.9015983054111303</v>
      </c>
      <c r="Q51" s="19">
        <v>1077724</v>
      </c>
      <c r="R51" s="15">
        <v>357018</v>
      </c>
      <c r="S51" s="13">
        <f t="shared" si="39"/>
        <v>-66.87296562014022</v>
      </c>
      <c r="T51" s="19">
        <v>12640182</v>
      </c>
      <c r="U51" s="19">
        <v>5033396</v>
      </c>
      <c r="V51" s="13">
        <f t="shared" si="40"/>
        <v>-60.17940248012251</v>
      </c>
      <c r="W51" s="14">
        <f>(U51/U$184)*100</f>
        <v>10.137372850227337</v>
      </c>
      <c r="X51" s="18">
        <v>4744.3260277</v>
      </c>
      <c r="Y51" s="18">
        <v>4124.7907786000005</v>
      </c>
      <c r="Z51" s="13">
        <f t="shared" si="41"/>
        <v>-13.058445930629764</v>
      </c>
      <c r="AA51" s="18">
        <v>51196.8397625</v>
      </c>
      <c r="AB51" s="18">
        <v>20328.852690300002</v>
      </c>
      <c r="AC51" s="13">
        <f t="shared" si="42"/>
        <v>-60.29275872377142</v>
      </c>
      <c r="AD51" s="14">
        <f>(AB51/AB$184)*100</f>
        <v>1.826831805782182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19"/>
      <c r="R52" s="15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39</v>
      </c>
      <c r="C53" s="6">
        <f>C54+C55+C56+C57+C58</f>
        <v>34.77660180299946</v>
      </c>
      <c r="D53" s="6">
        <f>D54+D55+D56+D57+D58</f>
        <v>28.664072019999733</v>
      </c>
      <c r="E53" s="7">
        <f aca="true" t="shared" si="43" ref="E53:E58">((D53-C53)/C53)*100</f>
        <v>-17.576558565513796</v>
      </c>
      <c r="F53" s="6">
        <f>F54+F55+F56+F57+F58</f>
        <v>226.57944087699912</v>
      </c>
      <c r="G53" s="6">
        <f>G54+G55+G56+G57+G58</f>
        <v>206.08541402799537</v>
      </c>
      <c r="H53" s="7">
        <f aca="true" t="shared" si="44" ref="H53:H58">((G53-F53)/F53)*100</f>
        <v>-9.044963113016564</v>
      </c>
      <c r="I53" s="8">
        <f>(G53/G$179)*100</f>
        <v>0.12176303846243702</v>
      </c>
      <c r="J53" s="9">
        <f>J54+J55+J56+J57+J58</f>
        <v>6072</v>
      </c>
      <c r="K53" s="9">
        <f>K54+K55+K56+K57+K58</f>
        <v>5928</v>
      </c>
      <c r="L53" s="7">
        <f aca="true" t="shared" si="45" ref="L53:L58">((K53-J53)/J53)*100</f>
        <v>-2.371541501976284</v>
      </c>
      <c r="M53" s="9">
        <f>M54+M55+M56+M57+M58</f>
        <v>41084</v>
      </c>
      <c r="N53" s="9">
        <f>N54+N55+N56+N57+N58</f>
        <v>45861</v>
      </c>
      <c r="O53" s="7">
        <f aca="true" t="shared" si="46" ref="O53:O58">((N53-M53)/M53)*100</f>
        <v>11.627397527017818</v>
      </c>
      <c r="P53" s="8">
        <f>(N53/N$179)*100</f>
        <v>0.2558102694483521</v>
      </c>
      <c r="Q53" s="9">
        <f>Q54+Q55+Q56+Q57+Q58</f>
        <v>13633</v>
      </c>
      <c r="R53" s="9">
        <f>R54+R55+R56+R57+R58</f>
        <v>28544</v>
      </c>
      <c r="S53" s="7">
        <f aca="true" t="shared" si="47" ref="S53:S58">((R53-Q53)/Q53)*100</f>
        <v>109.37431233037482</v>
      </c>
      <c r="T53" s="9">
        <f>T54+T55+T56+T57+T58</f>
        <v>89614</v>
      </c>
      <c r="U53" s="9">
        <f>U54+U55+U56+U57+U58</f>
        <v>156210</v>
      </c>
      <c r="V53" s="7">
        <f aca="true" t="shared" si="48" ref="V53:V58">((U53-T53)/T53)*100</f>
        <v>74.31428125069743</v>
      </c>
      <c r="W53" s="8">
        <f>(U53/U$179)*100</f>
        <v>0.11788191709276705</v>
      </c>
      <c r="X53" s="6">
        <f>X54+X55+X56+X57+X58</f>
        <v>2090.4596081938053</v>
      </c>
      <c r="Y53" s="6">
        <f>Y54+Y55+Y56+Y57+Y58</f>
        <v>2253.5539040282315</v>
      </c>
      <c r="Z53" s="7">
        <f aca="true" t="shared" si="49" ref="Z53:Z58">((Y53-X53)/X53)*100</f>
        <v>7.801839136004291</v>
      </c>
      <c r="AA53" s="6">
        <f>AA54+AA55+AA56+AA57+AA58</f>
        <v>16914.327222222502</v>
      </c>
      <c r="AB53" s="6">
        <f>AB54+AB55+AB56+AB57+AB58</f>
        <v>19506.285806810985</v>
      </c>
      <c r="AC53" s="7">
        <f aca="true" t="shared" si="50" ref="AC53:AC58">((AB53-AA53)/AA53)*100</f>
        <v>15.324041864243334</v>
      </c>
      <c r="AD53" s="8">
        <f>(AB53/AB$179)*100</f>
        <v>0.6475206216331673</v>
      </c>
    </row>
    <row r="54" spans="1:30" ht="14.25">
      <c r="A54" s="4"/>
      <c r="B54" s="10" t="s">
        <v>2</v>
      </c>
      <c r="C54" s="18">
        <v>1.6272472000000002</v>
      </c>
      <c r="D54" s="18">
        <v>0.4123082</v>
      </c>
      <c r="E54" s="13">
        <f t="shared" si="43"/>
        <v>-74.66222710354027</v>
      </c>
      <c r="F54" s="18">
        <v>9.34654837000001</v>
      </c>
      <c r="G54" s="18">
        <v>4.388548155000002</v>
      </c>
      <c r="H54" s="13">
        <f t="shared" si="44"/>
        <v>-53.04632275711426</v>
      </c>
      <c r="I54" s="14">
        <f>(G54/G$180)*100</f>
        <v>0.019939008463992648</v>
      </c>
      <c r="J54" s="19">
        <v>37</v>
      </c>
      <c r="K54" s="19">
        <v>15</v>
      </c>
      <c r="L54" s="13">
        <f t="shared" si="45"/>
        <v>-59.45945945945946</v>
      </c>
      <c r="M54" s="19">
        <v>2317</v>
      </c>
      <c r="N54" s="19">
        <v>1032</v>
      </c>
      <c r="O54" s="13">
        <f t="shared" si="46"/>
        <v>-55.45964609408718</v>
      </c>
      <c r="P54" s="14">
        <f>(N54/N$180)*100</f>
        <v>0.13881304089335336</v>
      </c>
      <c r="Q54" s="19">
        <v>0</v>
      </c>
      <c r="R54" s="15">
        <v>0</v>
      </c>
      <c r="S54" s="37" t="s">
        <v>47</v>
      </c>
      <c r="T54" s="19">
        <v>0</v>
      </c>
      <c r="U54" s="19">
        <v>0</v>
      </c>
      <c r="V54" s="37" t="s">
        <v>47</v>
      </c>
      <c r="W54" s="37" t="s">
        <v>47</v>
      </c>
      <c r="X54" s="18">
        <v>2.5599062</v>
      </c>
      <c r="Y54" s="18">
        <v>1.0881755</v>
      </c>
      <c r="Z54" s="13">
        <f t="shared" si="49"/>
        <v>-57.49158699642979</v>
      </c>
      <c r="AA54" s="18">
        <v>26.056399900000077</v>
      </c>
      <c r="AB54" s="18">
        <v>12.395931599999985</v>
      </c>
      <c r="AC54" s="13">
        <f t="shared" si="50"/>
        <v>-52.42653763538551</v>
      </c>
      <c r="AD54" s="14">
        <f>(AB54/AB$180)*100</f>
        <v>0.07329663635285565</v>
      </c>
    </row>
    <row r="55" spans="1:30" ht="14.25">
      <c r="A55" s="4"/>
      <c r="B55" s="10" t="s">
        <v>3</v>
      </c>
      <c r="C55" s="18">
        <v>26.98258618899946</v>
      </c>
      <c r="D55" s="18">
        <v>26.085202664999805</v>
      </c>
      <c r="E55" s="13">
        <f t="shared" si="43"/>
        <v>-3.3257876680683354</v>
      </c>
      <c r="F55" s="18">
        <v>168.126033128999</v>
      </c>
      <c r="G55" s="18">
        <v>180.44971911700173</v>
      </c>
      <c r="H55" s="13">
        <f t="shared" si="44"/>
        <v>7.330028407050476</v>
      </c>
      <c r="I55" s="14">
        <f>(G55/G$181)*100</f>
        <v>0.43230165335622506</v>
      </c>
      <c r="J55" s="19">
        <v>6031</v>
      </c>
      <c r="K55" s="19">
        <v>5911</v>
      </c>
      <c r="L55" s="13">
        <f t="shared" si="45"/>
        <v>-1.989719781130824</v>
      </c>
      <c r="M55" s="19">
        <v>38735</v>
      </c>
      <c r="N55" s="19">
        <v>44794</v>
      </c>
      <c r="O55" s="13">
        <f t="shared" si="46"/>
        <v>15.642184071253388</v>
      </c>
      <c r="P55" s="14">
        <f>(N55/N$181)*100</f>
        <v>0.26103691573875915</v>
      </c>
      <c r="Q55" s="19">
        <v>0</v>
      </c>
      <c r="R55" s="21">
        <v>0</v>
      </c>
      <c r="S55" s="37" t="s">
        <v>47</v>
      </c>
      <c r="T55" s="19">
        <v>0</v>
      </c>
      <c r="U55" s="19">
        <v>0</v>
      </c>
      <c r="V55" s="37" t="s">
        <v>47</v>
      </c>
      <c r="W55" s="37" t="s">
        <v>47</v>
      </c>
      <c r="X55" s="18">
        <v>1423.5095895969973</v>
      </c>
      <c r="Y55" s="18">
        <v>1629.426214059002</v>
      </c>
      <c r="Z55" s="13">
        <f t="shared" si="49"/>
        <v>14.465418846971072</v>
      </c>
      <c r="AA55" s="18">
        <v>7397.2234085310165</v>
      </c>
      <c r="AB55" s="18">
        <v>12848.924092770869</v>
      </c>
      <c r="AC55" s="13">
        <f t="shared" si="50"/>
        <v>73.69928394960404</v>
      </c>
      <c r="AD55" s="14">
        <f>(AB55/AB$181)*100</f>
        <v>1.1275182444214567</v>
      </c>
    </row>
    <row r="56" spans="1:30" ht="14.25">
      <c r="A56" s="4"/>
      <c r="B56" s="10" t="s">
        <v>4</v>
      </c>
      <c r="C56" s="18">
        <v>1.119040933</v>
      </c>
      <c r="D56" s="18">
        <v>0.9822808039999288</v>
      </c>
      <c r="E56" s="13">
        <f t="shared" si="43"/>
        <v>-12.221190929400183</v>
      </c>
      <c r="F56" s="18">
        <v>28.804954597000048</v>
      </c>
      <c r="G56" s="18">
        <v>12.757125312993633</v>
      </c>
      <c r="H56" s="13">
        <f t="shared" si="44"/>
        <v>-55.712045057962875</v>
      </c>
      <c r="I56" s="14">
        <f>(G56/G$182)*100</f>
        <v>0.01634390680875613</v>
      </c>
      <c r="J56" s="19">
        <v>0</v>
      </c>
      <c r="K56" s="19">
        <v>0</v>
      </c>
      <c r="L56" s="37" t="s">
        <v>47</v>
      </c>
      <c r="M56" s="19">
        <v>0</v>
      </c>
      <c r="N56" s="19">
        <v>3</v>
      </c>
      <c r="O56" s="37" t="s">
        <v>47</v>
      </c>
      <c r="P56" s="14">
        <f>(N56/N$182)*100</f>
        <v>0.19442644199611148</v>
      </c>
      <c r="Q56" s="19">
        <v>535</v>
      </c>
      <c r="R56" s="21">
        <v>12868</v>
      </c>
      <c r="S56" s="13">
        <f t="shared" si="47"/>
        <v>2305.233644859813</v>
      </c>
      <c r="T56" s="19">
        <v>8814</v>
      </c>
      <c r="U56" s="19">
        <v>86488</v>
      </c>
      <c r="V56" s="13">
        <f t="shared" si="48"/>
        <v>881.2570909916042</v>
      </c>
      <c r="W56" s="14">
        <f>(U56/U$182)*100</f>
        <v>0.11085678588355573</v>
      </c>
      <c r="X56" s="18">
        <v>64.20276930000003</v>
      </c>
      <c r="Y56" s="18">
        <v>87.76931479999841</v>
      </c>
      <c r="Z56" s="13">
        <f t="shared" si="49"/>
        <v>36.706431446717005</v>
      </c>
      <c r="AA56" s="18">
        <v>1502.2060047999998</v>
      </c>
      <c r="AB56" s="18">
        <v>873.7424239993597</v>
      </c>
      <c r="AC56" s="13">
        <f t="shared" si="50"/>
        <v>-41.836045042591365</v>
      </c>
      <c r="AD56" s="14">
        <f>(AB56/AB$182)*100</f>
        <v>0.13006994095609564</v>
      </c>
    </row>
    <row r="57" spans="1:30" s="3" customFormat="1" ht="15">
      <c r="A57" s="4"/>
      <c r="B57" s="10" t="s">
        <v>5</v>
      </c>
      <c r="C57" s="18">
        <v>4.75</v>
      </c>
      <c r="D57" s="18">
        <v>0.7024276999999999</v>
      </c>
      <c r="E57" s="13">
        <f t="shared" si="43"/>
        <v>-85.21204842105264</v>
      </c>
      <c r="F57" s="18">
        <v>9.035544100000001</v>
      </c>
      <c r="G57" s="18">
        <v>3.3811809</v>
      </c>
      <c r="H57" s="13">
        <f t="shared" si="44"/>
        <v>-62.57911131217876</v>
      </c>
      <c r="I57" s="14">
        <f>(G57/G$183)*100</f>
        <v>0.01417676740360451</v>
      </c>
      <c r="J57" s="19">
        <v>2</v>
      </c>
      <c r="K57" s="19">
        <v>0</v>
      </c>
      <c r="L57" s="13">
        <f t="shared" si="45"/>
        <v>-100</v>
      </c>
      <c r="M57" s="19">
        <v>6</v>
      </c>
      <c r="N57" s="19">
        <v>1</v>
      </c>
      <c r="O57" s="13">
        <f t="shared" si="46"/>
        <v>-83.33333333333334</v>
      </c>
      <c r="P57" s="14">
        <f>(N57/N$183)*100</f>
        <v>0.0511770726714432</v>
      </c>
      <c r="Q57" s="19">
        <v>4815</v>
      </c>
      <c r="R57" s="21">
        <v>0</v>
      </c>
      <c r="S57" s="13">
        <f t="shared" si="47"/>
        <v>-100</v>
      </c>
      <c r="T57" s="19">
        <v>9519</v>
      </c>
      <c r="U57" s="19">
        <v>53</v>
      </c>
      <c r="V57" s="13">
        <f t="shared" si="48"/>
        <v>-99.44321882550689</v>
      </c>
      <c r="W57" s="14">
        <f>(U57/U$183)*100</f>
        <v>0.0010940675118097363</v>
      </c>
      <c r="X57" s="18">
        <v>0.4815</v>
      </c>
      <c r="Y57" s="18">
        <v>0</v>
      </c>
      <c r="Z57" s="13">
        <f t="shared" si="49"/>
        <v>-100</v>
      </c>
      <c r="AA57" s="18">
        <v>0.9519</v>
      </c>
      <c r="AB57" s="18">
        <v>0.0053</v>
      </c>
      <c r="AC57" s="13">
        <f t="shared" si="50"/>
        <v>-99.44321882550689</v>
      </c>
      <c r="AD57" s="14">
        <f>(AB57/AB$183)*100</f>
        <v>7.419936220666438E-06</v>
      </c>
    </row>
    <row r="58" spans="1:30" s="3" customFormat="1" ht="15">
      <c r="A58" s="4"/>
      <c r="B58" s="10" t="s">
        <v>23</v>
      </c>
      <c r="C58" s="18">
        <v>0.29772748099999996</v>
      </c>
      <c r="D58" s="18">
        <v>0.4818526510000001</v>
      </c>
      <c r="E58" s="13">
        <f t="shared" si="43"/>
        <v>61.84352528747594</v>
      </c>
      <c r="F58" s="18">
        <v>11.266360681000004</v>
      </c>
      <c r="G58" s="18">
        <v>5.108840543</v>
      </c>
      <c r="H58" s="13">
        <f t="shared" si="44"/>
        <v>-54.654029924536914</v>
      </c>
      <c r="I58" s="14">
        <f>(G58/G$184)*100</f>
        <v>0.14209967747270486</v>
      </c>
      <c r="J58" s="19">
        <v>2</v>
      </c>
      <c r="K58" s="19">
        <v>2</v>
      </c>
      <c r="L58" s="13">
        <f t="shared" si="45"/>
        <v>0</v>
      </c>
      <c r="M58" s="19">
        <v>26</v>
      </c>
      <c r="N58" s="19">
        <v>31</v>
      </c>
      <c r="O58" s="13">
        <f t="shared" si="46"/>
        <v>19.230769230769234</v>
      </c>
      <c r="P58" s="14">
        <f>(N58/N$184)*100</f>
        <v>0.14923936067783555</v>
      </c>
      <c r="Q58" s="19">
        <v>8283</v>
      </c>
      <c r="R58" s="21">
        <v>15676</v>
      </c>
      <c r="S58" s="13">
        <f t="shared" si="47"/>
        <v>89.25510080888567</v>
      </c>
      <c r="T58" s="19">
        <v>71281</v>
      </c>
      <c r="U58" s="19">
        <v>69669</v>
      </c>
      <c r="V58" s="13">
        <f t="shared" si="48"/>
        <v>-2.2614722015684405</v>
      </c>
      <c r="W58" s="14">
        <f>(U58/U$184)*100</f>
        <v>0.140314934311246</v>
      </c>
      <c r="X58" s="18">
        <v>599.7058430968078</v>
      </c>
      <c r="Y58" s="18">
        <v>535.2701996692309</v>
      </c>
      <c r="Z58" s="13">
        <f t="shared" si="49"/>
        <v>-10.744541539705384</v>
      </c>
      <c r="AA58" s="18">
        <v>7987.889508991487</v>
      </c>
      <c r="AB58" s="18">
        <v>5771.218058440755</v>
      </c>
      <c r="AC58" s="13">
        <f t="shared" si="50"/>
        <v>-27.75040200613138</v>
      </c>
      <c r="AD58" s="14">
        <f>(AB58/AB$184)*100</f>
        <v>0.518624679310836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9"/>
      <c r="R59" s="21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18</v>
      </c>
      <c r="C60" s="6">
        <f>C61+C62+C63+C64+C65</f>
        <v>47.951411324189536</v>
      </c>
      <c r="D60" s="6">
        <f>D61+D62+D63+D64+D65</f>
        <v>73.45316148899998</v>
      </c>
      <c r="E60" s="7">
        <f aca="true" t="shared" si="51" ref="E60:E65">((D60-C60)/C60)*100</f>
        <v>53.18248089174771</v>
      </c>
      <c r="F60" s="6">
        <f>F61+F62+F63+F64+F65</f>
        <v>432.63296038432446</v>
      </c>
      <c r="G60" s="6">
        <f>G61+G62+G63+G64+G65</f>
        <v>515.023721939197</v>
      </c>
      <c r="H60" s="7">
        <f aca="true" t="shared" si="52" ref="H60:H65">((G60-F60)/F60)*100</f>
        <v>19.044032493890818</v>
      </c>
      <c r="I60" s="8">
        <f>(G60/G$179)*100</f>
        <v>0.30429544739653946</v>
      </c>
      <c r="J60" s="9">
        <f>J61+J62+J63+J64+J65</f>
        <v>14333</v>
      </c>
      <c r="K60" s="9">
        <f>K61+K62+K63+K64+K65</f>
        <v>17397</v>
      </c>
      <c r="L60" s="7">
        <f>((K60-J60)/J60)*100</f>
        <v>21.37724133119375</v>
      </c>
      <c r="M60" s="9">
        <f>M61+M62+M63+M64+M65</f>
        <v>111111</v>
      </c>
      <c r="N60" s="9">
        <f>N61+N62+N63+N64+N65</f>
        <v>120700</v>
      </c>
      <c r="O60" s="7">
        <f>((N60-M60)/M60)*100</f>
        <v>8.63010863010863</v>
      </c>
      <c r="P60" s="8">
        <f>(N60/N$179)*100</f>
        <v>0.6732583136524738</v>
      </c>
      <c r="Q60" s="9">
        <f>Q61+Q62+Q63+Q64+Q65</f>
        <v>128801</v>
      </c>
      <c r="R60" s="9">
        <f>R61+R62+R63+R64+R65</f>
        <v>139282</v>
      </c>
      <c r="S60" s="7">
        <f aca="true" t="shared" si="53" ref="S60:S65">((R60-Q60)/Q60)*100</f>
        <v>8.13735918199393</v>
      </c>
      <c r="T60" s="9">
        <f>T61+T62+T63+T64+T65</f>
        <v>1118051</v>
      </c>
      <c r="U60" s="9">
        <f>U61+U62+U63+U64+U65</f>
        <v>1224182</v>
      </c>
      <c r="V60" s="7">
        <f aca="true" t="shared" si="54" ref="V60:V65">((U60-T60)/T60)*100</f>
        <v>9.492500789319987</v>
      </c>
      <c r="W60" s="8">
        <f>(U60/U$179)*100</f>
        <v>0.9238135908741933</v>
      </c>
      <c r="X60" s="6">
        <f>X61+X62+X63+X64+X65</f>
        <v>3293.9921430859995</v>
      </c>
      <c r="Y60" s="6">
        <f>Y61+Y62+Y63+Y64+Y65</f>
        <v>7500.46313025393</v>
      </c>
      <c r="Z60" s="7">
        <f aca="true" t="shared" si="55" ref="Z60:Z65">((Y60-X60)/X60)*100</f>
        <v>127.70130602761758</v>
      </c>
      <c r="AA60" s="6">
        <f>AA61+AA62+AA63+AA64+AA65</f>
        <v>59970.8709285877</v>
      </c>
      <c r="AB60" s="6">
        <f>AB61+AB62+AB63+AB64+AB65</f>
        <v>44368.039198630504</v>
      </c>
      <c r="AC60" s="7">
        <f aca="true" t="shared" si="56" ref="AC60:AC65">((AB60-AA60)/AA60)*100</f>
        <v>-26.017350570974333</v>
      </c>
      <c r="AD60" s="8">
        <f>(AB60/AB$179)*100</f>
        <v>1.472818588175849</v>
      </c>
    </row>
    <row r="61" spans="1:30" s="3" customFormat="1" ht="15">
      <c r="A61" s="4"/>
      <c r="B61" s="10" t="s">
        <v>2</v>
      </c>
      <c r="C61" s="18">
        <v>1.07217228</v>
      </c>
      <c r="D61" s="18">
        <v>8.330952730700023</v>
      </c>
      <c r="E61" s="13">
        <f t="shared" si="51"/>
        <v>677.0162394703977</v>
      </c>
      <c r="F61" s="18">
        <v>22.5443459923</v>
      </c>
      <c r="G61" s="18">
        <v>78.87190072170003</v>
      </c>
      <c r="H61" s="13">
        <f t="shared" si="52"/>
        <v>249.85224565236294</v>
      </c>
      <c r="I61" s="14">
        <f>(G61/G$180)*100</f>
        <v>0.3583480095278034</v>
      </c>
      <c r="J61" s="19">
        <v>21</v>
      </c>
      <c r="K61" s="19">
        <v>238</v>
      </c>
      <c r="L61" s="13">
        <f>((K61-J61)/J61)*100</f>
        <v>1033.3333333333335</v>
      </c>
      <c r="M61" s="19">
        <v>325</v>
      </c>
      <c r="N61" s="19">
        <v>1751</v>
      </c>
      <c r="O61" s="13">
        <f>((N61-M61)/M61)*100</f>
        <v>438.7692307692308</v>
      </c>
      <c r="P61" s="14">
        <f>(N61/N$180)*100</f>
        <v>0.23552483973281177</v>
      </c>
      <c r="Q61" s="19">
        <v>0</v>
      </c>
      <c r="R61" s="21">
        <v>0</v>
      </c>
      <c r="S61" s="37" t="s">
        <v>47</v>
      </c>
      <c r="T61" s="19">
        <v>0</v>
      </c>
      <c r="U61" s="19">
        <v>0</v>
      </c>
      <c r="V61" s="37" t="s">
        <v>47</v>
      </c>
      <c r="W61" s="37" t="s">
        <v>47</v>
      </c>
      <c r="X61" s="18">
        <v>1.7320433</v>
      </c>
      <c r="Y61" s="18">
        <v>33.6749102</v>
      </c>
      <c r="Z61" s="13">
        <f t="shared" si="55"/>
        <v>1844.2302741507674</v>
      </c>
      <c r="AA61" s="18">
        <v>26.3624715</v>
      </c>
      <c r="AB61" s="18">
        <v>213.37964879999998</v>
      </c>
      <c r="AC61" s="13">
        <f t="shared" si="56"/>
        <v>709.4068448779545</v>
      </c>
      <c r="AD61" s="14">
        <f>(AB61/AB$180)*100</f>
        <v>1.2617051326092885</v>
      </c>
    </row>
    <row r="62" spans="1:30" ht="14.25">
      <c r="A62" s="4"/>
      <c r="B62" s="10" t="s">
        <v>3</v>
      </c>
      <c r="C62" s="18">
        <v>43.47640835599999</v>
      </c>
      <c r="D62" s="18">
        <v>58.106423558299966</v>
      </c>
      <c r="E62" s="13">
        <f t="shared" si="51"/>
        <v>33.65046873813565</v>
      </c>
      <c r="F62" s="18">
        <v>358.960352362795</v>
      </c>
      <c r="G62" s="18">
        <v>382.26107466130003</v>
      </c>
      <c r="H62" s="13">
        <f t="shared" si="52"/>
        <v>6.4911687725766996</v>
      </c>
      <c r="I62" s="14">
        <f>(G62/G$181)*100</f>
        <v>0.9157791732701986</v>
      </c>
      <c r="J62" s="19">
        <v>14306</v>
      </c>
      <c r="K62" s="19">
        <v>17152</v>
      </c>
      <c r="L62" s="13">
        <f>((K62-J62)/J62)*100</f>
        <v>19.89375087375926</v>
      </c>
      <c r="M62" s="19">
        <v>110691</v>
      </c>
      <c r="N62" s="19">
        <v>118921</v>
      </c>
      <c r="O62" s="13">
        <f>((N62-M62)/M62)*100</f>
        <v>7.435112159073457</v>
      </c>
      <c r="P62" s="14">
        <f>(N62/N$181)*100</f>
        <v>0.6930118108802289</v>
      </c>
      <c r="Q62" s="19">
        <v>0</v>
      </c>
      <c r="R62" s="21">
        <v>0</v>
      </c>
      <c r="S62" s="37" t="s">
        <v>47</v>
      </c>
      <c r="T62" s="19">
        <v>0</v>
      </c>
      <c r="U62" s="19">
        <v>0</v>
      </c>
      <c r="V62" s="37" t="s">
        <v>47</v>
      </c>
      <c r="W62" s="37" t="s">
        <v>47</v>
      </c>
      <c r="X62" s="18">
        <v>1090.7678216</v>
      </c>
      <c r="Y62" s="18">
        <v>1437.6557837999999</v>
      </c>
      <c r="Z62" s="13">
        <f t="shared" si="55"/>
        <v>31.802181484522073</v>
      </c>
      <c r="AA62" s="18">
        <v>8336.5935049</v>
      </c>
      <c r="AB62" s="18">
        <v>9891.624896800002</v>
      </c>
      <c r="AC62" s="13">
        <f t="shared" si="56"/>
        <v>18.65307923417402</v>
      </c>
      <c r="AD62" s="14">
        <f>(AB62/AB$181)*100</f>
        <v>0.8680094502535401</v>
      </c>
    </row>
    <row r="63" spans="1:30" ht="14.25" customHeight="1">
      <c r="A63" s="4"/>
      <c r="B63" s="10" t="s">
        <v>4</v>
      </c>
      <c r="C63" s="18">
        <v>0.03317259593220339</v>
      </c>
      <c r="D63" s="18">
        <v>0.0477442</v>
      </c>
      <c r="E63" s="13">
        <f t="shared" si="51"/>
        <v>43.9266317823826</v>
      </c>
      <c r="F63" s="18">
        <v>0.3773323997</v>
      </c>
      <c r="G63" s="18">
        <v>0.25748789355932206</v>
      </c>
      <c r="H63" s="13">
        <f t="shared" si="52"/>
        <v>-31.760990107385666</v>
      </c>
      <c r="I63" s="14">
        <f>(G63/G$182)*100</f>
        <v>0.0003298829503877413</v>
      </c>
      <c r="J63" s="19">
        <v>0</v>
      </c>
      <c r="K63" s="19">
        <v>0</v>
      </c>
      <c r="L63" s="37" t="s">
        <v>47</v>
      </c>
      <c r="M63" s="19">
        <v>1</v>
      </c>
      <c r="N63" s="19">
        <v>0</v>
      </c>
      <c r="O63" s="13">
        <f>((N63-M63)/M63)*100</f>
        <v>-100</v>
      </c>
      <c r="P63" s="14">
        <f>(N63/N$182)*100</f>
        <v>0</v>
      </c>
      <c r="Q63" s="19">
        <v>212</v>
      </c>
      <c r="R63" s="15">
        <v>204</v>
      </c>
      <c r="S63" s="13">
        <f t="shared" si="53"/>
        <v>-3.7735849056603774</v>
      </c>
      <c r="T63" s="19">
        <v>2135</v>
      </c>
      <c r="U63" s="19">
        <v>954</v>
      </c>
      <c r="V63" s="13">
        <f t="shared" si="54"/>
        <v>-55.316159250585486</v>
      </c>
      <c r="W63" s="14">
        <f>(U63/U$182)*100</f>
        <v>0.0012227982348176876</v>
      </c>
      <c r="X63" s="18">
        <v>2.9140300000000003</v>
      </c>
      <c r="Y63" s="18">
        <v>3.56028</v>
      </c>
      <c r="Z63" s="13">
        <f t="shared" si="55"/>
        <v>22.177191037841055</v>
      </c>
      <c r="AA63" s="18">
        <v>32.2846109</v>
      </c>
      <c r="AB63" s="18">
        <v>20.559275</v>
      </c>
      <c r="AC63" s="13">
        <f t="shared" si="56"/>
        <v>-36.31865329372763</v>
      </c>
      <c r="AD63" s="14">
        <f>(AB63/AB$182)*100</f>
        <v>0.0030605629438362858</v>
      </c>
    </row>
    <row r="64" spans="1:30" ht="14.25">
      <c r="A64" s="4"/>
      <c r="B64" s="10" t="s">
        <v>5</v>
      </c>
      <c r="C64" s="18">
        <v>1.593283660999953</v>
      </c>
      <c r="D64" s="18">
        <v>0.32705835404856215</v>
      </c>
      <c r="E64" s="13">
        <f t="shared" si="51"/>
        <v>-79.47268511852444</v>
      </c>
      <c r="F64" s="18">
        <v>31.51457043321237</v>
      </c>
      <c r="G64" s="18">
        <v>6.381379954708343</v>
      </c>
      <c r="H64" s="13">
        <f t="shared" si="52"/>
        <v>-79.75101717400159</v>
      </c>
      <c r="I64" s="14">
        <f>(G64/G$183)*100</f>
        <v>0.02675613698513572</v>
      </c>
      <c r="J64" s="19">
        <v>6</v>
      </c>
      <c r="K64" s="19">
        <v>7</v>
      </c>
      <c r="L64" s="13">
        <f>((K64-J64)/J64)*100</f>
        <v>16.666666666666664</v>
      </c>
      <c r="M64" s="19">
        <v>94</v>
      </c>
      <c r="N64" s="19">
        <v>28</v>
      </c>
      <c r="O64" s="13">
        <f>((N64-M64)/M64)*100</f>
        <v>-70.2127659574468</v>
      </c>
      <c r="P64" s="14">
        <f>(N64/N$183)*100</f>
        <v>1.4329580348004094</v>
      </c>
      <c r="Q64" s="19">
        <v>103586</v>
      </c>
      <c r="R64" s="22">
        <v>1998</v>
      </c>
      <c r="S64" s="13">
        <f t="shared" si="53"/>
        <v>-98.07116791844457</v>
      </c>
      <c r="T64" s="19">
        <v>814994</v>
      </c>
      <c r="U64" s="19">
        <v>43136</v>
      </c>
      <c r="V64" s="13">
        <f t="shared" si="54"/>
        <v>-94.7072002984071</v>
      </c>
      <c r="W64" s="14">
        <f>(U64/U$183)*100</f>
        <v>0.8904470979136752</v>
      </c>
      <c r="X64" s="18">
        <v>471.5405798</v>
      </c>
      <c r="Y64" s="18">
        <v>335.8201308</v>
      </c>
      <c r="Z64" s="13">
        <f t="shared" si="55"/>
        <v>-28.782347652362112</v>
      </c>
      <c r="AA64" s="18">
        <v>25739.470867999997</v>
      </c>
      <c r="AB64" s="18">
        <v>1425.8113566</v>
      </c>
      <c r="AC64" s="13">
        <f t="shared" si="56"/>
        <v>-94.46060346806661</v>
      </c>
      <c r="AD64" s="14">
        <f>(AB64/AB$183)*100</f>
        <v>1.9961187412592247</v>
      </c>
    </row>
    <row r="65" spans="1:30" ht="14.25">
      <c r="A65" s="4"/>
      <c r="B65" s="10" t="s">
        <v>23</v>
      </c>
      <c r="C65" s="18">
        <v>1.7763744312573937</v>
      </c>
      <c r="D65" s="18">
        <v>6.640982645951441</v>
      </c>
      <c r="E65" s="13">
        <f t="shared" si="51"/>
        <v>273.8503847553508</v>
      </c>
      <c r="F65" s="18">
        <v>19.236359196317114</v>
      </c>
      <c r="G65" s="18">
        <v>47.25187870792939</v>
      </c>
      <c r="H65" s="13">
        <f t="shared" si="52"/>
        <v>145.63836756061394</v>
      </c>
      <c r="I65" s="14">
        <f>(G65/G$184)*100</f>
        <v>1.3142858282347718</v>
      </c>
      <c r="J65" s="19">
        <v>0</v>
      </c>
      <c r="K65" s="19">
        <v>0</v>
      </c>
      <c r="L65" s="37" t="s">
        <v>47</v>
      </c>
      <c r="M65" s="19">
        <v>0</v>
      </c>
      <c r="N65" s="19">
        <v>0</v>
      </c>
      <c r="O65" s="37" t="s">
        <v>47</v>
      </c>
      <c r="P65" s="14">
        <f>(N65/N$184)*100</f>
        <v>0</v>
      </c>
      <c r="Q65" s="19">
        <v>25003</v>
      </c>
      <c r="R65" s="15">
        <v>137080</v>
      </c>
      <c r="S65" s="13">
        <f t="shared" si="53"/>
        <v>448.25420949486056</v>
      </c>
      <c r="T65" s="19">
        <v>300922</v>
      </c>
      <c r="U65" s="19">
        <v>1180092</v>
      </c>
      <c r="V65" s="13">
        <f t="shared" si="54"/>
        <v>292.1587653943547</v>
      </c>
      <c r="W65" s="14">
        <f>(U65/U$184)*100</f>
        <v>2.3767318529220587</v>
      </c>
      <c r="X65" s="18">
        <v>1727.037668386</v>
      </c>
      <c r="Y65" s="18">
        <v>5689.75202545393</v>
      </c>
      <c r="Z65" s="13">
        <f t="shared" si="55"/>
        <v>229.45153018991635</v>
      </c>
      <c r="AA65" s="18">
        <v>25836.159473287695</v>
      </c>
      <c r="AB65" s="18">
        <v>32816.6640214305</v>
      </c>
      <c r="AC65" s="13">
        <f t="shared" si="56"/>
        <v>27.01835214850733</v>
      </c>
      <c r="AD65" s="14">
        <f>(AB65/AB$184)*100</f>
        <v>2.9490363527806314</v>
      </c>
    </row>
    <row r="66" spans="1:30" ht="14.25">
      <c r="A66" s="4"/>
      <c r="B66" s="10"/>
      <c r="C66" s="18"/>
      <c r="D66" s="18"/>
      <c r="E66" s="13"/>
      <c r="F66" s="18"/>
      <c r="G66" s="18"/>
      <c r="H66" s="13"/>
      <c r="I66" s="14"/>
      <c r="J66" s="19"/>
      <c r="K66" s="19"/>
      <c r="L66" s="13"/>
      <c r="M66" s="19"/>
      <c r="N66" s="19"/>
      <c r="O66" s="13"/>
      <c r="P66" s="14"/>
      <c r="Q66" s="19"/>
      <c r="R66" s="15"/>
      <c r="S66" s="13"/>
      <c r="T66" s="19"/>
      <c r="U66" s="19"/>
      <c r="V66" s="13"/>
      <c r="W66" s="14"/>
      <c r="X66" s="18"/>
      <c r="Y66" s="18"/>
      <c r="Z66" s="13"/>
      <c r="AA66" s="18"/>
      <c r="AB66" s="18"/>
      <c r="AC66" s="13"/>
      <c r="AD66" s="14"/>
    </row>
    <row r="67" spans="1:30" ht="15">
      <c r="A67" s="4">
        <v>10</v>
      </c>
      <c r="B67" s="5" t="s">
        <v>15</v>
      </c>
      <c r="C67" s="6">
        <f>C68+C69+C70+C71+C72</f>
        <v>47.42014327599999</v>
      </c>
      <c r="D67" s="6">
        <f>D68+D69+D70+D71+D72</f>
        <v>80.348495938</v>
      </c>
      <c r="E67" s="7">
        <f aca="true" t="shared" si="57" ref="E67:E72">((D67-C67)/C67)*100</f>
        <v>69.4395891432608</v>
      </c>
      <c r="F67" s="6">
        <f>F68+F69+F70+F71+F72</f>
        <v>341.95151210438996</v>
      </c>
      <c r="G67" s="6">
        <f>G68+G69+G70+G71+G72</f>
        <v>483.02338489800115</v>
      </c>
      <c r="H67" s="7">
        <f aca="true" t="shared" si="58" ref="H67:H72">((G67-F67)/F67)*100</f>
        <v>41.254934632529185</v>
      </c>
      <c r="I67" s="8">
        <f>(G67/G$179)*100</f>
        <v>0.2853884408607505</v>
      </c>
      <c r="J67" s="9">
        <f>J68+J69+J70+J71+J72</f>
        <v>5279</v>
      </c>
      <c r="K67" s="9">
        <f>K68+K69+K70+K71+K72</f>
        <v>5824</v>
      </c>
      <c r="L67" s="7">
        <f aca="true" t="shared" si="59" ref="L67:L72">((K67-J67)/J67)*100</f>
        <v>10.323924985792763</v>
      </c>
      <c r="M67" s="9">
        <f>M68+M69+M70+M71+M72</f>
        <v>37176</v>
      </c>
      <c r="N67" s="9">
        <f>N68+N69+N70+N71+N72</f>
        <v>40228</v>
      </c>
      <c r="O67" s="7">
        <f aca="true" t="shared" si="60" ref="O67:O72">((N67-M67)/M67)*100</f>
        <v>8.20959758984291</v>
      </c>
      <c r="P67" s="8">
        <f>(N67/N$179)*100</f>
        <v>0.22438968882859747</v>
      </c>
      <c r="Q67" s="9">
        <f>Q68+Q69+Q70+Q71+Q72</f>
        <v>53512</v>
      </c>
      <c r="R67" s="9">
        <f>R68+R69+R70+R71+R72</f>
        <v>30045</v>
      </c>
      <c r="S67" s="7">
        <f aca="true" t="shared" si="61" ref="S67:S72">((R67-Q67)/Q67)*100</f>
        <v>-43.853715054567196</v>
      </c>
      <c r="T67" s="9">
        <f>T68+T69+T70+T71+T72</f>
        <v>398072</v>
      </c>
      <c r="U67" s="9">
        <f>U68+U69+U70+U71+U72</f>
        <v>430851</v>
      </c>
      <c r="V67" s="7">
        <f aca="true" t="shared" si="62" ref="V67:V72">((U67-T67)/T67)*100</f>
        <v>8.234440000803875</v>
      </c>
      <c r="W67" s="8">
        <f>(U67/U$179)*100</f>
        <v>0.3251363028060673</v>
      </c>
      <c r="X67" s="6">
        <f>X68+X69+X70+X71+X72</f>
        <v>5488.4663701</v>
      </c>
      <c r="Y67" s="6">
        <f>Y68+Y69+Y70+Y71+Y72</f>
        <v>4042.9331627</v>
      </c>
      <c r="Z67" s="7">
        <f aca="true" t="shared" si="63" ref="Z67:Z72">((Y67-X67)/X67)*100</f>
        <v>-26.337652632344767</v>
      </c>
      <c r="AA67" s="6">
        <f>AA68+AA69+AA70+AA71+AA72</f>
        <v>43367.45443847737</v>
      </c>
      <c r="AB67" s="6">
        <f>AB68+AB69+AB70+AB71+AB72</f>
        <v>45692.75915690001</v>
      </c>
      <c r="AC67" s="7">
        <f aca="true" t="shared" si="64" ref="AC67:AC72">((AB67-AA67)/AA67)*100</f>
        <v>5.361865824339307</v>
      </c>
      <c r="AD67" s="8">
        <f>(AB67/AB$179)*100</f>
        <v>1.516793309932926</v>
      </c>
    </row>
    <row r="68" spans="1:30" ht="14.25">
      <c r="A68" s="4"/>
      <c r="B68" s="10" t="s">
        <v>2</v>
      </c>
      <c r="C68" s="18">
        <v>0.298129503</v>
      </c>
      <c r="D68" s="18">
        <v>0.37732259300000004</v>
      </c>
      <c r="E68" s="13">
        <f t="shared" si="57"/>
        <v>26.56331869308487</v>
      </c>
      <c r="F68" s="18">
        <v>3.170402453</v>
      </c>
      <c r="G68" s="18">
        <v>3.5145204150000002</v>
      </c>
      <c r="H68" s="13">
        <f t="shared" si="58"/>
        <v>10.854078215665586</v>
      </c>
      <c r="I68" s="14">
        <f>(G68/G$180)*100</f>
        <v>0.015967935140855236</v>
      </c>
      <c r="J68" s="19">
        <v>24</v>
      </c>
      <c r="K68" s="19">
        <v>26</v>
      </c>
      <c r="L68" s="13">
        <f t="shared" si="59"/>
        <v>8.333333333333332</v>
      </c>
      <c r="M68" s="19">
        <v>194</v>
      </c>
      <c r="N68" s="19">
        <v>213</v>
      </c>
      <c r="O68" s="13">
        <f t="shared" si="60"/>
        <v>9.793814432989691</v>
      </c>
      <c r="P68" s="14">
        <f>(N68/N$180)*100</f>
        <v>0.028650365998337472</v>
      </c>
      <c r="Q68" s="19">
        <v>0</v>
      </c>
      <c r="R68" s="15">
        <v>0</v>
      </c>
      <c r="S68" s="37" t="s">
        <v>47</v>
      </c>
      <c r="T68" s="19">
        <v>0</v>
      </c>
      <c r="U68" s="19">
        <v>0</v>
      </c>
      <c r="V68" s="37" t="s">
        <v>47</v>
      </c>
      <c r="W68" s="37" t="s">
        <v>47</v>
      </c>
      <c r="X68" s="18">
        <v>0.9954684</v>
      </c>
      <c r="Y68" s="18">
        <v>0.9995945</v>
      </c>
      <c r="Z68" s="13">
        <f t="shared" si="63"/>
        <v>0.4144882951583417</v>
      </c>
      <c r="AA68" s="18">
        <v>8.276409300000001</v>
      </c>
      <c r="AB68" s="18">
        <v>6.9409640999999995</v>
      </c>
      <c r="AC68" s="13">
        <f t="shared" si="64"/>
        <v>-16.135562556095447</v>
      </c>
      <c r="AD68" s="14">
        <f>(AB68/AB$180)*100</f>
        <v>0.041041636723449376</v>
      </c>
    </row>
    <row r="69" spans="1:30" ht="14.25">
      <c r="A69" s="4"/>
      <c r="B69" s="10" t="s">
        <v>3</v>
      </c>
      <c r="C69" s="18">
        <v>22.438898599999998</v>
      </c>
      <c r="D69" s="18">
        <v>31.112264799999995</v>
      </c>
      <c r="E69" s="13">
        <f t="shared" si="57"/>
        <v>38.65326170688252</v>
      </c>
      <c r="F69" s="18">
        <v>151.3647628</v>
      </c>
      <c r="G69" s="18">
        <v>202.09144699999996</v>
      </c>
      <c r="H69" s="13">
        <f t="shared" si="58"/>
        <v>33.51287529649534</v>
      </c>
      <c r="I69" s="14">
        <f>(G69/G$181)*100</f>
        <v>0.48414853231556265</v>
      </c>
      <c r="J69" s="19">
        <v>5245</v>
      </c>
      <c r="K69" s="19">
        <v>5790</v>
      </c>
      <c r="L69" s="13">
        <f t="shared" si="59"/>
        <v>10.390848427073403</v>
      </c>
      <c r="M69" s="19">
        <v>36932</v>
      </c>
      <c r="N69" s="19">
        <v>39981</v>
      </c>
      <c r="O69" s="13">
        <f t="shared" si="60"/>
        <v>8.255713202642696</v>
      </c>
      <c r="P69" s="14">
        <f>(N69/N$181)*100</f>
        <v>0.23298917105307246</v>
      </c>
      <c r="Q69" s="19">
        <v>0</v>
      </c>
      <c r="R69" s="20">
        <v>0</v>
      </c>
      <c r="S69" s="37" t="s">
        <v>47</v>
      </c>
      <c r="T69" s="19">
        <v>0</v>
      </c>
      <c r="U69" s="19">
        <v>0</v>
      </c>
      <c r="V69" s="37" t="s">
        <v>47</v>
      </c>
      <c r="W69" s="37" t="s">
        <v>47</v>
      </c>
      <c r="X69" s="18">
        <v>504.42131919999986</v>
      </c>
      <c r="Y69" s="18">
        <v>632.0594044999999</v>
      </c>
      <c r="Z69" s="13">
        <f t="shared" si="63"/>
        <v>25.30386413929352</v>
      </c>
      <c r="AA69" s="18">
        <v>3653.3711396999993</v>
      </c>
      <c r="AB69" s="18">
        <v>4248.4684646</v>
      </c>
      <c r="AC69" s="13">
        <f t="shared" si="64"/>
        <v>16.288991787154355</v>
      </c>
      <c r="AD69" s="14">
        <f>(AB69/AB$181)*100</f>
        <v>0.37281142530687184</v>
      </c>
    </row>
    <row r="70" spans="1:30" s="3" customFormat="1" ht="15">
      <c r="A70" s="4"/>
      <c r="B70" s="10" t="s">
        <v>4</v>
      </c>
      <c r="C70" s="12">
        <v>4.702297914999999</v>
      </c>
      <c r="D70" s="12">
        <v>6.118715473000001</v>
      </c>
      <c r="E70" s="13">
        <f t="shared" si="57"/>
        <v>30.121816686299894</v>
      </c>
      <c r="F70" s="12">
        <v>40.712731708</v>
      </c>
      <c r="G70" s="12">
        <v>46.809319722</v>
      </c>
      <c r="H70" s="13">
        <f t="shared" si="58"/>
        <v>14.974647384818018</v>
      </c>
      <c r="I70" s="14">
        <f>(G70/G$182)*100</f>
        <v>0.05997018454764317</v>
      </c>
      <c r="J70" s="16">
        <v>3</v>
      </c>
      <c r="K70" s="16">
        <v>0</v>
      </c>
      <c r="L70" s="13">
        <f t="shared" si="59"/>
        <v>-100</v>
      </c>
      <c r="M70" s="16">
        <v>14</v>
      </c>
      <c r="N70" s="16">
        <v>3</v>
      </c>
      <c r="O70" s="13">
        <f t="shared" si="60"/>
        <v>-78.57142857142857</v>
      </c>
      <c r="P70" s="14">
        <f>(N70/N$182)*100</f>
        <v>0.19442644199611148</v>
      </c>
      <c r="Q70" s="16">
        <v>2958</v>
      </c>
      <c r="R70" s="15">
        <v>5839</v>
      </c>
      <c r="S70" s="13">
        <f t="shared" si="61"/>
        <v>97.39688979039892</v>
      </c>
      <c r="T70" s="16">
        <v>21599</v>
      </c>
      <c r="U70" s="16">
        <v>41248</v>
      </c>
      <c r="V70" s="13">
        <f t="shared" si="62"/>
        <v>90.97180425019677</v>
      </c>
      <c r="W70" s="14">
        <f>(U70/U$182)*100</f>
        <v>0.052870001666415076</v>
      </c>
      <c r="X70" s="12">
        <v>394.635222</v>
      </c>
      <c r="Y70" s="12">
        <v>526.3045907</v>
      </c>
      <c r="Z70" s="13">
        <f t="shared" si="63"/>
        <v>33.36482943228011</v>
      </c>
      <c r="AA70" s="12">
        <v>3472.2546549999997</v>
      </c>
      <c r="AB70" s="12">
        <v>4100.6994187</v>
      </c>
      <c r="AC70" s="13">
        <f t="shared" si="64"/>
        <v>18.099040137941735</v>
      </c>
      <c r="AD70" s="14">
        <f>(AB70/AB$182)*100</f>
        <v>0.6104519096458517</v>
      </c>
    </row>
    <row r="71" spans="1:30" ht="14.25">
      <c r="A71" s="4"/>
      <c r="B71" s="10" t="s">
        <v>5</v>
      </c>
      <c r="C71" s="12">
        <v>0</v>
      </c>
      <c r="D71" s="12">
        <v>0</v>
      </c>
      <c r="E71" s="37" t="s">
        <v>47</v>
      </c>
      <c r="F71" s="12">
        <v>0</v>
      </c>
      <c r="G71" s="12">
        <v>0</v>
      </c>
      <c r="H71" s="37" t="s">
        <v>47</v>
      </c>
      <c r="I71" s="14">
        <f>(G71/G$183)*100</f>
        <v>0</v>
      </c>
      <c r="J71" s="16">
        <v>0</v>
      </c>
      <c r="K71" s="16">
        <v>0</v>
      </c>
      <c r="L71" s="37" t="s">
        <v>47</v>
      </c>
      <c r="M71" s="16">
        <v>0</v>
      </c>
      <c r="N71" s="16">
        <v>0</v>
      </c>
      <c r="O71" s="37" t="s">
        <v>47</v>
      </c>
      <c r="P71" s="14">
        <f>(N71/N$183)*100</f>
        <v>0</v>
      </c>
      <c r="Q71" s="16">
        <v>0</v>
      </c>
      <c r="R71" s="15">
        <v>0</v>
      </c>
      <c r="S71" s="37" t="s">
        <v>47</v>
      </c>
      <c r="T71" s="16">
        <v>0</v>
      </c>
      <c r="U71" s="16">
        <v>0</v>
      </c>
      <c r="V71" s="37" t="s">
        <v>47</v>
      </c>
      <c r="W71" s="14">
        <f>(U71/U$183)*100</f>
        <v>0</v>
      </c>
      <c r="X71" s="12">
        <v>0</v>
      </c>
      <c r="Y71" s="12">
        <v>0</v>
      </c>
      <c r="Z71" s="37" t="s">
        <v>47</v>
      </c>
      <c r="AA71" s="12">
        <v>0</v>
      </c>
      <c r="AB71" s="12">
        <v>0</v>
      </c>
      <c r="AC71" s="37" t="s">
        <v>47</v>
      </c>
      <c r="AD71" s="14">
        <f>(AB71/AB$183)*100</f>
        <v>0</v>
      </c>
    </row>
    <row r="72" spans="1:30" ht="14.25">
      <c r="A72" s="4"/>
      <c r="B72" s="10" t="s">
        <v>23</v>
      </c>
      <c r="C72" s="12">
        <v>19.980817258</v>
      </c>
      <c r="D72" s="12">
        <v>42.740193072000004</v>
      </c>
      <c r="E72" s="13">
        <f t="shared" si="57"/>
        <v>113.9061306658391</v>
      </c>
      <c r="F72" s="12">
        <v>146.70361514338995</v>
      </c>
      <c r="G72" s="12">
        <v>230.6080977610012</v>
      </c>
      <c r="H72" s="13">
        <f t="shared" si="58"/>
        <v>57.193193593492545</v>
      </c>
      <c r="I72" s="14">
        <f>(G72/G$184)*100</f>
        <v>6.414241360367363</v>
      </c>
      <c r="J72" s="16">
        <v>7</v>
      </c>
      <c r="K72" s="16">
        <v>8</v>
      </c>
      <c r="L72" s="13">
        <f t="shared" si="59"/>
        <v>14.285714285714285</v>
      </c>
      <c r="M72" s="16">
        <v>36</v>
      </c>
      <c r="N72" s="16">
        <v>31</v>
      </c>
      <c r="O72" s="13">
        <f t="shared" si="60"/>
        <v>-13.88888888888889</v>
      </c>
      <c r="P72" s="14">
        <f>(N72/N$184)*100</f>
        <v>0.14923936067783555</v>
      </c>
      <c r="Q72" s="16">
        <v>50554</v>
      </c>
      <c r="R72" s="15">
        <v>24206</v>
      </c>
      <c r="S72" s="13">
        <f t="shared" si="61"/>
        <v>-52.118526723899194</v>
      </c>
      <c r="T72" s="16">
        <v>376473</v>
      </c>
      <c r="U72" s="16">
        <v>389603</v>
      </c>
      <c r="V72" s="13">
        <f t="shared" si="62"/>
        <v>3.4876339073452813</v>
      </c>
      <c r="W72" s="14">
        <f>(U72/U$184)*100</f>
        <v>0.7846692123105595</v>
      </c>
      <c r="X72" s="12">
        <v>4588.4143605</v>
      </c>
      <c r="Y72" s="12">
        <v>2883.569573</v>
      </c>
      <c r="Z72" s="13">
        <f t="shared" si="63"/>
        <v>-37.15542349828716</v>
      </c>
      <c r="AA72" s="12">
        <v>36233.55223447737</v>
      </c>
      <c r="AB72" s="12">
        <v>37336.65030950001</v>
      </c>
      <c r="AC72" s="13">
        <f t="shared" si="64"/>
        <v>3.0444105173133</v>
      </c>
      <c r="AD72" s="14">
        <f>(AB72/AB$184)*100</f>
        <v>3.355220353350654</v>
      </c>
    </row>
    <row r="73" spans="1:30" ht="14.25">
      <c r="A73" s="4"/>
      <c r="B73" s="10"/>
      <c r="C73" s="12"/>
      <c r="D73" s="12"/>
      <c r="E73" s="13"/>
      <c r="F73" s="12"/>
      <c r="G73" s="12"/>
      <c r="H73" s="13"/>
      <c r="I73" s="14"/>
      <c r="J73" s="16"/>
      <c r="K73" s="16"/>
      <c r="L73" s="13"/>
      <c r="M73" s="16"/>
      <c r="N73" s="16"/>
      <c r="O73" s="13"/>
      <c r="P73" s="14"/>
      <c r="Q73" s="16"/>
      <c r="R73" s="15"/>
      <c r="S73" s="13"/>
      <c r="T73" s="16"/>
      <c r="U73" s="16"/>
      <c r="V73" s="13"/>
      <c r="W73" s="14"/>
      <c r="X73" s="12"/>
      <c r="Y73" s="12"/>
      <c r="Z73" s="13"/>
      <c r="AA73" s="12"/>
      <c r="AB73" s="12"/>
      <c r="AC73" s="13"/>
      <c r="AD73" s="14"/>
    </row>
    <row r="74" spans="1:30" ht="15">
      <c r="A74" s="4">
        <v>11</v>
      </c>
      <c r="B74" s="5" t="s">
        <v>41</v>
      </c>
      <c r="C74" s="6">
        <f>C75+C76+C77+C78+C79</f>
        <v>1067.861429269169</v>
      </c>
      <c r="D74" s="6">
        <f>D75+D76+D77+D78+D79</f>
        <v>1681.9321828139994</v>
      </c>
      <c r="E74" s="7">
        <f aca="true" t="shared" si="65" ref="E74:E79">((D74-C74)/C74)*100</f>
        <v>57.504722683456464</v>
      </c>
      <c r="F74" s="6">
        <f>F75+F76+F77+F78+F79</f>
        <v>8518.69146740712</v>
      </c>
      <c r="G74" s="6">
        <f>G75+G76+G77+G78+G79</f>
        <v>10772.88086991802</v>
      </c>
      <c r="H74" s="7">
        <f aca="true" t="shared" si="66" ref="H74:H79">((G74-F74)/F74)*100</f>
        <v>26.46168617722014</v>
      </c>
      <c r="I74" s="8">
        <f>(G74/G$179)*100</f>
        <v>6.365024491917167</v>
      </c>
      <c r="J74" s="9">
        <f>J75+J76+J77+J78+J79</f>
        <v>66312</v>
      </c>
      <c r="K74" s="9">
        <f>K75+K76+K77+K78+K79</f>
        <v>72797</v>
      </c>
      <c r="L74" s="7">
        <f aca="true" t="shared" si="67" ref="L74:L79">((K74-J74)/J74)*100</f>
        <v>9.779527084087345</v>
      </c>
      <c r="M74" s="9">
        <f>M75+M76+M77+M78+M79</f>
        <v>577003</v>
      </c>
      <c r="N74" s="9">
        <f>N75+N76+N77+N78+N79</f>
        <v>555177</v>
      </c>
      <c r="O74" s="7">
        <f aca="true" t="shared" si="68" ref="O74:O79">((N74-M74)/M74)*100</f>
        <v>-3.7826493103155445</v>
      </c>
      <c r="P74" s="8">
        <f>(N74/N$179)*100</f>
        <v>3.096748391040923</v>
      </c>
      <c r="Q74" s="9">
        <f>Q75+Q76+Q77+Q78+Q79</f>
        <v>4216660</v>
      </c>
      <c r="R74" s="9">
        <f>R75+R76+R77+R78+R79</f>
        <v>5767950</v>
      </c>
      <c r="S74" s="7">
        <f aca="true" t="shared" si="69" ref="S74:S79">((R74-Q74)/Q74)*100</f>
        <v>36.78954433129539</v>
      </c>
      <c r="T74" s="9">
        <f>T75+T76+T77+T78+T79</f>
        <v>30154369</v>
      </c>
      <c r="U74" s="9">
        <f>U75+U76+U77+U78+U79</f>
        <v>39271489</v>
      </c>
      <c r="V74" s="7">
        <f aca="true" t="shared" si="70" ref="V74:V79">((U74-T74)/T74)*100</f>
        <v>30.23482268854639</v>
      </c>
      <c r="W74" s="8">
        <f>(U74/U$179)*100</f>
        <v>29.63573657517133</v>
      </c>
      <c r="X74" s="6">
        <f>X75+X76+X77+X78+X79</f>
        <v>45193.658040835</v>
      </c>
      <c r="Y74" s="6">
        <f>Y75+Y76+Y77+Y78+Y79</f>
        <v>96249.638220753</v>
      </c>
      <c r="Z74" s="7">
        <f aca="true" t="shared" si="71" ref="Z74:Z79">((Y74-X74)/X74)*100</f>
        <v>112.97155927007738</v>
      </c>
      <c r="AA74" s="6">
        <f>AA75+AA76+AA77+AA78+AA79</f>
        <v>356349.767642201</v>
      </c>
      <c r="AB74" s="6">
        <f>AB75+AB76+AB77+AB78+AB79</f>
        <v>659423.4045379709</v>
      </c>
      <c r="AC74" s="7">
        <f aca="true" t="shared" si="72" ref="AC74:AC79">((AB74-AA74)/AA74)*100</f>
        <v>85.04948351757483</v>
      </c>
      <c r="AD74" s="8">
        <f>(AB74/AB$179)*100</f>
        <v>21.889879859998505</v>
      </c>
    </row>
    <row r="75" spans="1:30" ht="14.25">
      <c r="A75" s="4"/>
      <c r="B75" s="10" t="s">
        <v>2</v>
      </c>
      <c r="C75" s="12">
        <v>206.38405514099978</v>
      </c>
      <c r="D75" s="12">
        <v>227.45267770000007</v>
      </c>
      <c r="E75" s="13">
        <f t="shared" si="65"/>
        <v>10.208454594327256</v>
      </c>
      <c r="F75" s="12">
        <v>1618.1828513759997</v>
      </c>
      <c r="G75" s="12">
        <v>1732.451158647</v>
      </c>
      <c r="H75" s="13">
        <f t="shared" si="66"/>
        <v>7.061520097919334</v>
      </c>
      <c r="I75" s="14">
        <f>(G75/G$180)*100</f>
        <v>7.871249692534452</v>
      </c>
      <c r="J75" s="16">
        <v>3250</v>
      </c>
      <c r="K75" s="16">
        <v>3186</v>
      </c>
      <c r="L75" s="13">
        <f t="shared" si="67"/>
        <v>-1.9692307692307693</v>
      </c>
      <c r="M75" s="16">
        <v>27422</v>
      </c>
      <c r="N75" s="16">
        <v>25291</v>
      </c>
      <c r="O75" s="13">
        <f t="shared" si="68"/>
        <v>-7.771132667201518</v>
      </c>
      <c r="P75" s="14">
        <f>(N75/N$180)*100</f>
        <v>3.4018610632110473</v>
      </c>
      <c r="Q75" s="16">
        <v>0</v>
      </c>
      <c r="R75" s="15">
        <v>0</v>
      </c>
      <c r="S75" s="37" t="s">
        <v>47</v>
      </c>
      <c r="T75" s="16">
        <v>0</v>
      </c>
      <c r="U75" s="16">
        <v>0</v>
      </c>
      <c r="V75" s="37" t="s">
        <v>47</v>
      </c>
      <c r="W75" s="37" t="s">
        <v>47</v>
      </c>
      <c r="X75" s="12">
        <v>98.2082845</v>
      </c>
      <c r="Y75" s="12">
        <v>113.54952610000001</v>
      </c>
      <c r="Z75" s="13">
        <f t="shared" si="71"/>
        <v>15.621127767484833</v>
      </c>
      <c r="AA75" s="12">
        <v>634.0551247</v>
      </c>
      <c r="AB75" s="12">
        <v>796.1236188999999</v>
      </c>
      <c r="AC75" s="13">
        <f t="shared" si="72"/>
        <v>25.560631542357115</v>
      </c>
      <c r="AD75" s="14">
        <f>(AB75/AB$180)*100</f>
        <v>4.707446383975917</v>
      </c>
    </row>
    <row r="76" spans="1:30" ht="14.25">
      <c r="A76" s="4"/>
      <c r="B76" s="10" t="s">
        <v>3</v>
      </c>
      <c r="C76" s="12">
        <v>297.20948418500046</v>
      </c>
      <c r="D76" s="12">
        <v>432.4385354639999</v>
      </c>
      <c r="E76" s="13">
        <f t="shared" si="65"/>
        <v>45.49957470227465</v>
      </c>
      <c r="F76" s="12">
        <v>2623.8593469180005</v>
      </c>
      <c r="G76" s="12">
        <v>3403.9439927150006</v>
      </c>
      <c r="H76" s="13">
        <f t="shared" si="66"/>
        <v>29.730429213490112</v>
      </c>
      <c r="I76" s="14">
        <f>(G76/G$181)*100</f>
        <v>8.154795824473187</v>
      </c>
      <c r="J76" s="16">
        <v>63012</v>
      </c>
      <c r="K76" s="16">
        <v>69556</v>
      </c>
      <c r="L76" s="13">
        <f t="shared" si="67"/>
        <v>10.38532343045769</v>
      </c>
      <c r="M76" s="16">
        <v>549201</v>
      </c>
      <c r="N76" s="16">
        <v>529592</v>
      </c>
      <c r="O76" s="13">
        <f t="shared" si="68"/>
        <v>-3.570459631355369</v>
      </c>
      <c r="P76" s="14">
        <f>(N76/N$181)*100</f>
        <v>3.086195969994216</v>
      </c>
      <c r="Q76" s="16">
        <v>0</v>
      </c>
      <c r="R76" s="15">
        <v>0</v>
      </c>
      <c r="S76" s="37" t="s">
        <v>47</v>
      </c>
      <c r="T76" s="16">
        <v>0</v>
      </c>
      <c r="U76" s="16">
        <v>0</v>
      </c>
      <c r="V76" s="37" t="s">
        <v>47</v>
      </c>
      <c r="W76" s="37" t="s">
        <v>47</v>
      </c>
      <c r="X76" s="12">
        <v>12503.469778099998</v>
      </c>
      <c r="Y76" s="12">
        <v>18659.757211400003</v>
      </c>
      <c r="Z76" s="13">
        <f t="shared" si="71"/>
        <v>49.23663225133578</v>
      </c>
      <c r="AA76" s="12">
        <v>109893.23605889999</v>
      </c>
      <c r="AB76" s="12">
        <v>132991.80660079996</v>
      </c>
      <c r="AC76" s="13">
        <f t="shared" si="72"/>
        <v>21.019101238878545</v>
      </c>
      <c r="AD76" s="14">
        <f>(AB76/AB$181)*100</f>
        <v>11.670291397031281</v>
      </c>
    </row>
    <row r="77" spans="1:30" ht="14.25">
      <c r="A77" s="4"/>
      <c r="B77" s="10" t="s">
        <v>4</v>
      </c>
      <c r="C77" s="18">
        <v>528.8937304870295</v>
      </c>
      <c r="D77" s="18">
        <v>992.3950733530002</v>
      </c>
      <c r="E77" s="13">
        <f t="shared" si="65"/>
        <v>87.63600628034622</v>
      </c>
      <c r="F77" s="18">
        <v>4102.541266085028</v>
      </c>
      <c r="G77" s="18">
        <v>5348.462015640037</v>
      </c>
      <c r="H77" s="13">
        <f t="shared" si="66"/>
        <v>30.369487318867748</v>
      </c>
      <c r="I77" s="14">
        <f>(G77/G$182)*100</f>
        <v>6.852230624775424</v>
      </c>
      <c r="J77" s="19">
        <v>16</v>
      </c>
      <c r="K77" s="19">
        <v>31</v>
      </c>
      <c r="L77" s="13">
        <f t="shared" si="67"/>
        <v>93.75</v>
      </c>
      <c r="M77" s="19">
        <v>168</v>
      </c>
      <c r="N77" s="19">
        <v>121</v>
      </c>
      <c r="O77" s="13">
        <f t="shared" si="68"/>
        <v>-27.976190476190478</v>
      </c>
      <c r="P77" s="14">
        <f>(N77/N$182)*100</f>
        <v>7.841866493843162</v>
      </c>
      <c r="Q77" s="19">
        <v>2478712</v>
      </c>
      <c r="R77" s="15">
        <v>3951873</v>
      </c>
      <c r="S77" s="13">
        <f t="shared" si="69"/>
        <v>59.43251979253742</v>
      </c>
      <c r="T77" s="19">
        <v>20518726</v>
      </c>
      <c r="U77" s="19">
        <v>24135898</v>
      </c>
      <c r="V77" s="13">
        <f t="shared" si="70"/>
        <v>17.628638347234617</v>
      </c>
      <c r="W77" s="14">
        <f>(U77/U$182)*100</f>
        <v>30.93640824962239</v>
      </c>
      <c r="X77" s="18">
        <v>23059.741279834998</v>
      </c>
      <c r="Y77" s="18">
        <v>31415.070504553</v>
      </c>
      <c r="Z77" s="13">
        <f t="shared" si="71"/>
        <v>36.23340402359358</v>
      </c>
      <c r="AA77" s="18">
        <v>186753.467159001</v>
      </c>
      <c r="AB77" s="18">
        <v>207384.25839817093</v>
      </c>
      <c r="AC77" s="13">
        <f t="shared" si="72"/>
        <v>11.04707267448211</v>
      </c>
      <c r="AD77" s="14">
        <f>(AB77/AB$182)*100</f>
        <v>30.872322899927703</v>
      </c>
    </row>
    <row r="78" spans="1:30" ht="14.25">
      <c r="A78" s="4"/>
      <c r="B78" s="10" t="s">
        <v>5</v>
      </c>
      <c r="C78" s="18">
        <v>0</v>
      </c>
      <c r="D78" s="18">
        <v>0</v>
      </c>
      <c r="E78" s="37" t="s">
        <v>47</v>
      </c>
      <c r="F78" s="18">
        <v>0</v>
      </c>
      <c r="G78" s="18">
        <v>0</v>
      </c>
      <c r="H78" s="37" t="s">
        <v>47</v>
      </c>
      <c r="I78" s="14">
        <f>(G78/G$183)*100</f>
        <v>0</v>
      </c>
      <c r="J78" s="19">
        <v>0</v>
      </c>
      <c r="K78" s="19">
        <v>0</v>
      </c>
      <c r="L78" s="37" t="s">
        <v>47</v>
      </c>
      <c r="M78" s="19">
        <v>0</v>
      </c>
      <c r="N78" s="19">
        <v>0</v>
      </c>
      <c r="O78" s="37" t="s">
        <v>47</v>
      </c>
      <c r="P78" s="14">
        <f>(N78/N$183)*100</f>
        <v>0</v>
      </c>
      <c r="Q78" s="19">
        <v>0</v>
      </c>
      <c r="R78" s="20">
        <v>0</v>
      </c>
      <c r="S78" s="37" t="s">
        <v>47</v>
      </c>
      <c r="T78" s="19">
        <v>0</v>
      </c>
      <c r="U78" s="19">
        <v>0</v>
      </c>
      <c r="V78" s="37" t="s">
        <v>47</v>
      </c>
      <c r="W78" s="14">
        <f>(U78/U$183)*100</f>
        <v>0</v>
      </c>
      <c r="X78" s="18">
        <v>0</v>
      </c>
      <c r="Y78" s="18">
        <v>0</v>
      </c>
      <c r="Z78" s="37" t="s">
        <v>47</v>
      </c>
      <c r="AA78" s="18">
        <v>0</v>
      </c>
      <c r="AB78" s="18">
        <v>0</v>
      </c>
      <c r="AC78" s="37" t="s">
        <v>47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18">
        <v>35.37415945613924</v>
      </c>
      <c r="D79" s="18">
        <v>29.645896296999382</v>
      </c>
      <c r="E79" s="13">
        <f t="shared" si="65"/>
        <v>-16.19335483078371</v>
      </c>
      <c r="F79" s="18">
        <v>174.10800302809002</v>
      </c>
      <c r="G79" s="18">
        <v>288.023702915983</v>
      </c>
      <c r="H79" s="13">
        <f t="shared" si="66"/>
        <v>65.42818130509151</v>
      </c>
      <c r="I79" s="14">
        <f>(G79/G$184)*100</f>
        <v>8.01122582401479</v>
      </c>
      <c r="J79" s="19">
        <v>34</v>
      </c>
      <c r="K79" s="19">
        <v>24</v>
      </c>
      <c r="L79" s="13">
        <f t="shared" si="67"/>
        <v>-29.411764705882355</v>
      </c>
      <c r="M79" s="19">
        <v>212</v>
      </c>
      <c r="N79" s="19">
        <v>173</v>
      </c>
      <c r="O79" s="13">
        <f t="shared" si="68"/>
        <v>-18.39622641509434</v>
      </c>
      <c r="P79" s="14">
        <f>(N79/N$184)*100</f>
        <v>0.8328519160408242</v>
      </c>
      <c r="Q79" s="19">
        <v>1737948</v>
      </c>
      <c r="R79" s="21">
        <v>1816077</v>
      </c>
      <c r="S79" s="13">
        <f t="shared" si="69"/>
        <v>4.495473972754076</v>
      </c>
      <c r="T79" s="19">
        <v>9635643</v>
      </c>
      <c r="U79" s="19">
        <v>15135591</v>
      </c>
      <c r="V79" s="13">
        <f t="shared" si="70"/>
        <v>57.07920063040941</v>
      </c>
      <c r="W79" s="14">
        <f>(U79/U$184)*100</f>
        <v>30.483420989635075</v>
      </c>
      <c r="X79" s="18">
        <v>9532.2386984</v>
      </c>
      <c r="Y79" s="18">
        <v>46061.260978700004</v>
      </c>
      <c r="Z79" s="13">
        <f t="shared" si="71"/>
        <v>383.21556389929106</v>
      </c>
      <c r="AA79" s="18">
        <v>59069.009299599995</v>
      </c>
      <c r="AB79" s="18">
        <v>318251.2159201</v>
      </c>
      <c r="AC79" s="13">
        <f t="shared" si="72"/>
        <v>438.7786585448203</v>
      </c>
      <c r="AD79" s="14">
        <f>(AB79/AB$184)*100</f>
        <v>28.599323942619975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19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917.51710243</v>
      </c>
      <c r="D81" s="6">
        <f>D82+D83+D84+D85+D86</f>
        <v>973.66507857</v>
      </c>
      <c r="E81" s="7">
        <f aca="true" t="shared" si="73" ref="E81:E86">((D81-C81)/C81)*100</f>
        <v>6.119556353913704</v>
      </c>
      <c r="F81" s="6">
        <f>F82+F83+F84+F85+F86</f>
        <v>5870.028096030001</v>
      </c>
      <c r="G81" s="6">
        <f>G82+G83+G84+G85+G86</f>
        <v>7060.20866664</v>
      </c>
      <c r="H81" s="7">
        <f aca="true" t="shared" si="74" ref="H81:H86">((G81-F81)/F81)*100</f>
        <v>20.275551515927816</v>
      </c>
      <c r="I81" s="8">
        <f>(G81/G$179)*100</f>
        <v>4.171437670557979</v>
      </c>
      <c r="J81" s="9">
        <f>J82+J83+J84+J85+J86</f>
        <v>91091</v>
      </c>
      <c r="K81" s="9">
        <f>K82+K83+K84+K85+K86</f>
        <v>64852</v>
      </c>
      <c r="L81" s="7">
        <f aca="true" t="shared" si="75" ref="L81:L86">((K81-J81)/J81)*100</f>
        <v>-28.805260673392542</v>
      </c>
      <c r="M81" s="9">
        <f>M82+M83+M84+M85+M86</f>
        <v>540343</v>
      </c>
      <c r="N81" s="9">
        <f>N82+N83+N84+N85+N86</f>
        <v>476256</v>
      </c>
      <c r="O81" s="7">
        <f aca="true" t="shared" si="76" ref="O81:O86">((N81-M81)/M81)*100</f>
        <v>-11.86042939392201</v>
      </c>
      <c r="P81" s="8">
        <f>(N81/N$179)*100</f>
        <v>2.656531163437221</v>
      </c>
      <c r="Q81" s="9">
        <f>Q82+Q83+Q84+Q85+Q86</f>
        <v>1881900</v>
      </c>
      <c r="R81" s="9">
        <f>R82+R83+R84+R85+R86</f>
        <v>2616589</v>
      </c>
      <c r="S81" s="7">
        <f aca="true" t="shared" si="77" ref="S81:S86">((R81-Q81)/Q81)*100</f>
        <v>39.03974706413731</v>
      </c>
      <c r="T81" s="9">
        <f>T82+T83+T84+T85+T86</f>
        <v>12029173</v>
      </c>
      <c r="U81" s="9">
        <f>U82+U83+U84+U85+U86</f>
        <v>18336933</v>
      </c>
      <c r="V81" s="7">
        <f aca="true" t="shared" si="78" ref="V81:V86">((U81-T81)/T81)*100</f>
        <v>52.43718749410288</v>
      </c>
      <c r="W81" s="8">
        <f>(U81/U$179)*100</f>
        <v>13.837736480645441</v>
      </c>
      <c r="X81" s="6">
        <f>X82+X83+X84+X85+X86</f>
        <v>39660.488077630005</v>
      </c>
      <c r="Y81" s="6">
        <f>Y82+Y83+Y84+Y85+Y86</f>
        <v>42857.78648581</v>
      </c>
      <c r="Z81" s="7">
        <f aca="true" t="shared" si="79" ref="Z81:Z86">((Y81-X81)/X81)*100</f>
        <v>8.061671863245149</v>
      </c>
      <c r="AA81" s="6">
        <f>AA82+AA83+AA84+AA85+AA86</f>
        <v>255414.27808324998</v>
      </c>
      <c r="AB81" s="6">
        <f>AB82+AB83+AB84+AB85+AB86</f>
        <v>349189.01316355</v>
      </c>
      <c r="AC81" s="7">
        <f aca="true" t="shared" si="80" ref="AC81:AC86">((AB81-AA81)/AA81)*100</f>
        <v>36.714758385486576</v>
      </c>
      <c r="AD81" s="8">
        <f>(AB81/AB$179)*100</f>
        <v>11.591498715362029</v>
      </c>
    </row>
    <row r="82" spans="1:30" ht="14.25">
      <c r="A82" s="4"/>
      <c r="B82" s="10" t="s">
        <v>2</v>
      </c>
      <c r="C82" s="18">
        <v>60.05476538999999</v>
      </c>
      <c r="D82" s="18">
        <v>97.9545889</v>
      </c>
      <c r="E82" s="13">
        <f t="shared" si="73"/>
        <v>63.108769577028255</v>
      </c>
      <c r="F82" s="18">
        <v>646.1955492799999</v>
      </c>
      <c r="G82" s="18">
        <v>809.2050749800001</v>
      </c>
      <c r="H82" s="13">
        <f t="shared" si="74"/>
        <v>25.226036589330835</v>
      </c>
      <c r="I82" s="14">
        <f>(G82/G$180)*100</f>
        <v>3.6765568632872885</v>
      </c>
      <c r="J82" s="19">
        <v>1230</v>
      </c>
      <c r="K82" s="19">
        <v>1421</v>
      </c>
      <c r="L82" s="13">
        <f t="shared" si="75"/>
        <v>15.528455284552845</v>
      </c>
      <c r="M82" s="19">
        <v>33953</v>
      </c>
      <c r="N82" s="19">
        <v>10912</v>
      </c>
      <c r="O82" s="13">
        <f t="shared" si="76"/>
        <v>-67.86145554148382</v>
      </c>
      <c r="P82" s="14">
        <f>(N82/N$180)*100</f>
        <v>1.4677595951824343</v>
      </c>
      <c r="Q82" s="19">
        <v>0</v>
      </c>
      <c r="R82" s="15">
        <v>0</v>
      </c>
      <c r="S82" s="37" t="s">
        <v>47</v>
      </c>
      <c r="T82" s="19">
        <v>0</v>
      </c>
      <c r="U82" s="19">
        <v>0</v>
      </c>
      <c r="V82" s="37" t="s">
        <v>47</v>
      </c>
      <c r="W82" s="37" t="s">
        <v>47</v>
      </c>
      <c r="X82" s="18">
        <v>149.46192263999998</v>
      </c>
      <c r="Y82" s="18">
        <v>260.60082871</v>
      </c>
      <c r="Z82" s="13">
        <f t="shared" si="79"/>
        <v>74.35934457881534</v>
      </c>
      <c r="AA82" s="18">
        <v>8591.00976252</v>
      </c>
      <c r="AB82" s="18">
        <v>1818.21295277</v>
      </c>
      <c r="AC82" s="13">
        <f t="shared" si="80"/>
        <v>-78.83586443234742</v>
      </c>
      <c r="AD82" s="14">
        <f>(AB82/AB$180)*100</f>
        <v>10.75101879484675</v>
      </c>
    </row>
    <row r="83" spans="1:30" ht="14.25">
      <c r="A83" s="4"/>
      <c r="B83" s="10" t="s">
        <v>3</v>
      </c>
      <c r="C83" s="18">
        <v>504.65295718</v>
      </c>
      <c r="D83" s="18">
        <v>601.13573516</v>
      </c>
      <c r="E83" s="13">
        <f t="shared" si="73"/>
        <v>19.118639177137812</v>
      </c>
      <c r="F83" s="18">
        <v>4062.8628280200005</v>
      </c>
      <c r="G83" s="18">
        <v>4131.52363692</v>
      </c>
      <c r="H83" s="13">
        <f t="shared" si="74"/>
        <v>1.6899612860781936</v>
      </c>
      <c r="I83" s="14">
        <f>(G83/G$181)*100</f>
        <v>9.897851367464721</v>
      </c>
      <c r="J83" s="19">
        <v>89682</v>
      </c>
      <c r="K83" s="19">
        <v>63260</v>
      </c>
      <c r="L83" s="13">
        <f t="shared" si="75"/>
        <v>-29.461876407751834</v>
      </c>
      <c r="M83" s="19">
        <v>505551</v>
      </c>
      <c r="N83" s="19">
        <v>464201</v>
      </c>
      <c r="O83" s="13">
        <f t="shared" si="76"/>
        <v>-8.179194581753373</v>
      </c>
      <c r="P83" s="14">
        <f>(N83/N$181)*100</f>
        <v>2.705130091593689</v>
      </c>
      <c r="Q83" s="19">
        <v>0</v>
      </c>
      <c r="R83" s="21">
        <v>0</v>
      </c>
      <c r="S83" s="37" t="s">
        <v>47</v>
      </c>
      <c r="T83" s="19">
        <v>0</v>
      </c>
      <c r="U83" s="19">
        <v>0</v>
      </c>
      <c r="V83" s="37" t="s">
        <v>47</v>
      </c>
      <c r="W83" s="37" t="s">
        <v>47</v>
      </c>
      <c r="X83" s="18">
        <v>18718.592735700004</v>
      </c>
      <c r="Y83" s="18">
        <v>21654.54861147</v>
      </c>
      <c r="Z83" s="13">
        <f t="shared" si="79"/>
        <v>15.684704065228985</v>
      </c>
      <c r="AA83" s="18">
        <v>132181.11741829998</v>
      </c>
      <c r="AB83" s="18">
        <v>161155.31818597</v>
      </c>
      <c r="AC83" s="13">
        <f t="shared" si="80"/>
        <v>21.920075524840936</v>
      </c>
      <c r="AD83" s="14">
        <f>(AB83/AB$181)*100</f>
        <v>14.141694676401606</v>
      </c>
    </row>
    <row r="84" spans="1:30" ht="14.25">
      <c r="A84" s="4"/>
      <c r="B84" s="10" t="s">
        <v>4</v>
      </c>
      <c r="C84" s="18">
        <v>120.19839339</v>
      </c>
      <c r="D84" s="18">
        <v>192.15632473000002</v>
      </c>
      <c r="E84" s="13">
        <f t="shared" si="73"/>
        <v>59.86596768105106</v>
      </c>
      <c r="F84" s="18">
        <v>627.17407965</v>
      </c>
      <c r="G84" s="18">
        <v>1284.1633371799999</v>
      </c>
      <c r="H84" s="13">
        <f t="shared" si="74"/>
        <v>104.75389191731881</v>
      </c>
      <c r="I84" s="14">
        <f>(G84/G$182)*100</f>
        <v>1.645217507482963</v>
      </c>
      <c r="J84" s="19">
        <v>8</v>
      </c>
      <c r="K84" s="19">
        <v>18</v>
      </c>
      <c r="L84" s="13">
        <f t="shared" si="75"/>
        <v>125</v>
      </c>
      <c r="M84" s="19">
        <v>84</v>
      </c>
      <c r="N84" s="19">
        <v>91</v>
      </c>
      <c r="O84" s="13">
        <f t="shared" si="76"/>
        <v>8.333333333333332</v>
      </c>
      <c r="P84" s="14">
        <f>(N84/N$182)*100</f>
        <v>5.897602073882048</v>
      </c>
      <c r="Q84" s="19">
        <v>1602822</v>
      </c>
      <c r="R84" s="21">
        <v>2358773</v>
      </c>
      <c r="S84" s="13">
        <f t="shared" si="77"/>
        <v>47.16375243164868</v>
      </c>
      <c r="T84" s="19">
        <v>9766258</v>
      </c>
      <c r="U84" s="19">
        <v>16311937</v>
      </c>
      <c r="V84" s="13">
        <f t="shared" si="78"/>
        <v>67.02340855627611</v>
      </c>
      <c r="W84" s="14">
        <f>(U84/U$182)*100</f>
        <v>20.90797460173724</v>
      </c>
      <c r="X84" s="18">
        <v>7988.6398078</v>
      </c>
      <c r="Y84" s="18">
        <v>12945.820851499999</v>
      </c>
      <c r="Z84" s="13">
        <f t="shared" si="79"/>
        <v>62.052879626139536</v>
      </c>
      <c r="AA84" s="18">
        <v>40376.2671531</v>
      </c>
      <c r="AB84" s="18">
        <v>86752.4457404</v>
      </c>
      <c r="AC84" s="13">
        <f t="shared" si="80"/>
        <v>114.85999538156746</v>
      </c>
      <c r="AD84" s="14">
        <f>(AB84/AB$182)*100</f>
        <v>12.914430140179373</v>
      </c>
    </row>
    <row r="85" spans="1:30" ht="14.25">
      <c r="A85" s="4"/>
      <c r="B85" s="10" t="s">
        <v>5</v>
      </c>
      <c r="C85" s="18">
        <v>0</v>
      </c>
      <c r="D85" s="18">
        <v>0</v>
      </c>
      <c r="E85" s="37" t="s">
        <v>47</v>
      </c>
      <c r="F85" s="18">
        <v>0</v>
      </c>
      <c r="G85" s="18">
        <v>0</v>
      </c>
      <c r="H85" s="37" t="s">
        <v>47</v>
      </c>
      <c r="I85" s="14">
        <f>(G85/G$183)*100</f>
        <v>0</v>
      </c>
      <c r="J85" s="19">
        <v>0</v>
      </c>
      <c r="K85" s="19">
        <v>0</v>
      </c>
      <c r="L85" s="37" t="s">
        <v>47</v>
      </c>
      <c r="M85" s="19">
        <v>0</v>
      </c>
      <c r="N85" s="19">
        <v>0</v>
      </c>
      <c r="O85" s="37" t="s">
        <v>47</v>
      </c>
      <c r="P85" s="14">
        <f>(N85/N$183)*100</f>
        <v>0</v>
      </c>
      <c r="Q85" s="19">
        <v>0</v>
      </c>
      <c r="R85" s="21">
        <v>0</v>
      </c>
      <c r="S85" s="37" t="s">
        <v>47</v>
      </c>
      <c r="T85" s="19">
        <v>0</v>
      </c>
      <c r="U85" s="19">
        <v>0</v>
      </c>
      <c r="V85" s="37" t="s">
        <v>47</v>
      </c>
      <c r="W85" s="14">
        <f>(U85/U$183)*100</f>
        <v>0</v>
      </c>
      <c r="X85" s="18">
        <v>0</v>
      </c>
      <c r="Y85" s="18">
        <v>0</v>
      </c>
      <c r="Z85" s="37" t="s">
        <v>47</v>
      </c>
      <c r="AA85" s="18">
        <v>0</v>
      </c>
      <c r="AB85" s="18">
        <v>0</v>
      </c>
      <c r="AC85" s="37" t="s">
        <v>47</v>
      </c>
      <c r="AD85" s="14">
        <f>(AB85/AB$183)*100</f>
        <v>0</v>
      </c>
    </row>
    <row r="86" spans="1:30" ht="14.25">
      <c r="A86" s="4"/>
      <c r="B86" s="10" t="s">
        <v>23</v>
      </c>
      <c r="C86" s="18">
        <v>232.61098647</v>
      </c>
      <c r="D86" s="18">
        <v>82.41842978000001</v>
      </c>
      <c r="E86" s="13">
        <f t="shared" si="73"/>
        <v>-64.56812679798787</v>
      </c>
      <c r="F86" s="18">
        <v>533.79563908</v>
      </c>
      <c r="G86" s="18">
        <v>835.31661756</v>
      </c>
      <c r="H86" s="13">
        <f t="shared" si="74"/>
        <v>56.48621989487837</v>
      </c>
      <c r="I86" s="14">
        <f>(G86/G$184)*100</f>
        <v>23.233886621398657</v>
      </c>
      <c r="J86" s="19">
        <v>171</v>
      </c>
      <c r="K86" s="19">
        <v>153</v>
      </c>
      <c r="L86" s="13">
        <f t="shared" si="75"/>
        <v>-10.526315789473683</v>
      </c>
      <c r="M86" s="19">
        <v>755</v>
      </c>
      <c r="N86" s="19">
        <v>1052</v>
      </c>
      <c r="O86" s="13">
        <f t="shared" si="76"/>
        <v>39.33774834437086</v>
      </c>
      <c r="P86" s="14">
        <f>(N86/N$184)*100</f>
        <v>5.064509917196226</v>
      </c>
      <c r="Q86" s="19">
        <v>279078</v>
      </c>
      <c r="R86" s="21">
        <v>257816</v>
      </c>
      <c r="S86" s="13">
        <f t="shared" si="77"/>
        <v>-7.618658582905137</v>
      </c>
      <c r="T86" s="19">
        <v>2262915</v>
      </c>
      <c r="U86" s="19">
        <v>2024996</v>
      </c>
      <c r="V86" s="13">
        <f t="shared" si="78"/>
        <v>-10.513828402746016</v>
      </c>
      <c r="W86" s="14">
        <f>(U86/U$184)*100</f>
        <v>4.078387528463677</v>
      </c>
      <c r="X86" s="18">
        <v>12803.793611489999</v>
      </c>
      <c r="Y86" s="18">
        <v>7996.8161941299995</v>
      </c>
      <c r="Z86" s="13">
        <f t="shared" si="79"/>
        <v>-37.543384118955686</v>
      </c>
      <c r="AA86" s="18">
        <v>74265.88374933</v>
      </c>
      <c r="AB86" s="18">
        <v>99463.03628441</v>
      </c>
      <c r="AC86" s="13">
        <f t="shared" si="80"/>
        <v>33.92830094115366</v>
      </c>
      <c r="AD86" s="14">
        <f>(AB86/AB$184)*100</f>
        <v>8.938145253555179</v>
      </c>
    </row>
    <row r="87" spans="1:30" ht="14.25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9"/>
      <c r="R87" s="21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57.731329906</v>
      </c>
      <c r="D88" s="6">
        <f>D89+D90+D91+D92+D93</f>
        <v>45.93734725099999</v>
      </c>
      <c r="E88" s="7">
        <f>((D88-C88)/C88)*100</f>
        <v>-20.42908534101561</v>
      </c>
      <c r="F88" s="6">
        <f>F89+F90+F91+F92+F93</f>
        <v>413.20080403549997</v>
      </c>
      <c r="G88" s="6">
        <f>G89+G90+G91+G92+G93</f>
        <v>344.22454634305</v>
      </c>
      <c r="H88" s="7">
        <f>((G88-F88)/F88)*100</f>
        <v>-16.693156697372714</v>
      </c>
      <c r="I88" s="8">
        <f>(G88/G$179)*100</f>
        <v>0.20338084999256675</v>
      </c>
      <c r="J88" s="9">
        <f>J89+J90+J91+J92+J93</f>
        <v>7974</v>
      </c>
      <c r="K88" s="9">
        <f>K89+K90+K91+K92+K93</f>
        <v>3835</v>
      </c>
      <c r="L88" s="7">
        <f>((K88-J88)/J88)*100</f>
        <v>-51.906195134186106</v>
      </c>
      <c r="M88" s="9">
        <f>M89+M90+M91+M92+M93</f>
        <v>61942</v>
      </c>
      <c r="N88" s="9">
        <f>N89+N90+N91+N92+N93</f>
        <v>33226</v>
      </c>
      <c r="O88" s="7">
        <f>((N88-M88)/M88)*100</f>
        <v>-46.35949759452391</v>
      </c>
      <c r="P88" s="8">
        <f>(N88/N$179)*100</f>
        <v>0.18533289750966936</v>
      </c>
      <c r="Q88" s="9">
        <f>Q89+Q90+Q91+Q92+Q93</f>
        <v>19417</v>
      </c>
      <c r="R88" s="9">
        <f>R89+R90+R91+R92+R93</f>
        <v>-2374</v>
      </c>
      <c r="S88" s="7">
        <f>((R88-Q88)/Q88)*100</f>
        <v>-112.2263995467889</v>
      </c>
      <c r="T88" s="9">
        <f>T89+T90+T91+T92+T93</f>
        <v>142218</v>
      </c>
      <c r="U88" s="9">
        <f>U89+U90+U91+U92+U93</f>
        <v>64414</v>
      </c>
      <c r="V88" s="7">
        <f>((U88-T88)/T88)*100</f>
        <v>-54.70756163073591</v>
      </c>
      <c r="W88" s="8">
        <f>(U88/U$179)*100</f>
        <v>0.048609217128311226</v>
      </c>
      <c r="X88" s="6">
        <f>X89+X90+X91+X92+X93</f>
        <v>1120.0861590880002</v>
      </c>
      <c r="Y88" s="6">
        <f>Y89+Y90+Y91+Y92+Y93</f>
        <v>1033.6457845141003</v>
      </c>
      <c r="Z88" s="7">
        <f>((Y88-X88)/X88)*100</f>
        <v>-7.717296912612646</v>
      </c>
      <c r="AA88" s="6">
        <f>AA89+AA90+AA91+AA92+AA93</f>
        <v>8086.498395183002</v>
      </c>
      <c r="AB88" s="6">
        <f>AB89+AB90+AB91+AB92+AB93</f>
        <v>7716.608399980899</v>
      </c>
      <c r="AC88" s="7">
        <f>((AB88-AA88)/AA88)*100</f>
        <v>-4.574167669685565</v>
      </c>
      <c r="AD88" s="8">
        <f>(AB88/AB$179)*100</f>
        <v>0.25615655986700825</v>
      </c>
    </row>
    <row r="89" spans="1:30" s="3" customFormat="1" ht="15">
      <c r="A89" s="4"/>
      <c r="B89" s="10" t="s">
        <v>2</v>
      </c>
      <c r="C89" s="18">
        <v>15.787042600000001</v>
      </c>
      <c r="D89" s="18">
        <v>10.3071138</v>
      </c>
      <c r="E89" s="13">
        <f>((D89-C89)/C89)*100</f>
        <v>-34.711560225979255</v>
      </c>
      <c r="F89" s="18">
        <v>105.251581624</v>
      </c>
      <c r="G89" s="18">
        <v>83.197070335</v>
      </c>
      <c r="H89" s="13">
        <f>((G89-F89)/F89)*100</f>
        <v>-20.95409014164497</v>
      </c>
      <c r="I89" s="14">
        <f>(G89/G$180)*100</f>
        <v>0.3779990627877606</v>
      </c>
      <c r="J89" s="19">
        <v>602</v>
      </c>
      <c r="K89" s="19">
        <v>336</v>
      </c>
      <c r="L89" s="13">
        <f>((K89-J89)/J89)*100</f>
        <v>-44.18604651162791</v>
      </c>
      <c r="M89" s="19">
        <v>4688</v>
      </c>
      <c r="N89" s="19">
        <v>2985</v>
      </c>
      <c r="O89" s="13">
        <f>((N89-M89)/M89)*100</f>
        <v>-36.32679180887372</v>
      </c>
      <c r="P89" s="14">
        <f>(N89/N$180)*100</f>
        <v>0.40150865025839133</v>
      </c>
      <c r="Q89" s="19">
        <v>0</v>
      </c>
      <c r="R89" s="15">
        <v>0</v>
      </c>
      <c r="S89" s="37" t="s">
        <v>47</v>
      </c>
      <c r="T89" s="19">
        <v>0</v>
      </c>
      <c r="U89" s="19">
        <v>0</v>
      </c>
      <c r="V89" s="37" t="s">
        <v>47</v>
      </c>
      <c r="W89" s="37" t="s">
        <v>47</v>
      </c>
      <c r="X89" s="18">
        <v>24.782408800000002</v>
      </c>
      <c r="Y89" s="18">
        <v>17.570784500000002</v>
      </c>
      <c r="Z89" s="13">
        <f>((Y89-X89)/X89)*100</f>
        <v>-29.099771366857606</v>
      </c>
      <c r="AA89" s="18">
        <v>284.5901639</v>
      </c>
      <c r="AB89" s="18">
        <v>146.5011082</v>
      </c>
      <c r="AC89" s="13">
        <f>((AB89-AA89)/AA89)*100</f>
        <v>-48.52207602948712</v>
      </c>
      <c r="AD89" s="14">
        <f>(AB89/AB$180)*100</f>
        <v>0.8662550584762643</v>
      </c>
    </row>
    <row r="90" spans="1:30" ht="14.25">
      <c r="A90" s="4"/>
      <c r="B90" s="10" t="s">
        <v>3</v>
      </c>
      <c r="C90" s="18">
        <v>31.725314769</v>
      </c>
      <c r="D90" s="18">
        <v>23.186231986000003</v>
      </c>
      <c r="E90" s="13">
        <f>((D90-C90)/C90)*100</f>
        <v>-26.915675526547833</v>
      </c>
      <c r="F90" s="18">
        <v>243.395044451</v>
      </c>
      <c r="G90" s="18">
        <v>176.02214612299997</v>
      </c>
      <c r="H90" s="13">
        <f>((G90-F90)/F90)*100</f>
        <v>-27.680472492759993</v>
      </c>
      <c r="I90" s="14">
        <f>(G90/G$181)*100</f>
        <v>0.4216945593965981</v>
      </c>
      <c r="J90" s="19">
        <v>7371</v>
      </c>
      <c r="K90" s="19">
        <v>3499</v>
      </c>
      <c r="L90" s="13">
        <f>((K90-J90)/J90)*100</f>
        <v>-52.53018586351919</v>
      </c>
      <c r="M90" s="19">
        <v>57252</v>
      </c>
      <c r="N90" s="19">
        <v>30239</v>
      </c>
      <c r="O90" s="13">
        <f>((N90-M90)/M90)*100</f>
        <v>-47.18263117445679</v>
      </c>
      <c r="P90" s="14">
        <f>(N90/N$181)*100</f>
        <v>0.17621769199054196</v>
      </c>
      <c r="Q90" s="19">
        <v>0</v>
      </c>
      <c r="R90" s="15">
        <v>0</v>
      </c>
      <c r="S90" s="37" t="s">
        <v>47</v>
      </c>
      <c r="T90" s="19">
        <v>0</v>
      </c>
      <c r="U90" s="19">
        <v>0</v>
      </c>
      <c r="V90" s="37" t="s">
        <v>47</v>
      </c>
      <c r="W90" s="37" t="s">
        <v>47</v>
      </c>
      <c r="X90" s="18">
        <v>612.2232475</v>
      </c>
      <c r="Y90" s="18">
        <v>466.6041992</v>
      </c>
      <c r="Z90" s="13">
        <f>((Y90-X90)/X90)*100</f>
        <v>-23.78528566084874</v>
      </c>
      <c r="AA90" s="18">
        <v>4533.4958856</v>
      </c>
      <c r="AB90" s="18">
        <v>3688.3704841</v>
      </c>
      <c r="AC90" s="13">
        <f>((AB90-AA90)/AA90)*100</f>
        <v>-18.64180365056512</v>
      </c>
      <c r="AD90" s="14">
        <f>(AB90/AB$181)*100</f>
        <v>0.32366173097311257</v>
      </c>
    </row>
    <row r="91" spans="1:30" s="23" customFormat="1" ht="15">
      <c r="A91" s="4"/>
      <c r="B91" s="10" t="s">
        <v>4</v>
      </c>
      <c r="C91" s="18">
        <v>10.086318809</v>
      </c>
      <c r="D91" s="18">
        <v>12.444001464999985</v>
      </c>
      <c r="E91" s="13">
        <f>((D91-C91)/C91)*100</f>
        <v>23.375055861770207</v>
      </c>
      <c r="F91" s="18">
        <v>63.584913923</v>
      </c>
      <c r="G91" s="18">
        <v>84.67710493300001</v>
      </c>
      <c r="H91" s="13">
        <f>((G91-F91)/F91)*100</f>
        <v>33.17169074969923</v>
      </c>
      <c r="I91" s="14">
        <f>(G91/G$182)*100</f>
        <v>0.10848484105197304</v>
      </c>
      <c r="J91" s="19">
        <v>1</v>
      </c>
      <c r="K91" s="19">
        <v>0</v>
      </c>
      <c r="L91" s="13">
        <f>((K91-J91)/J91)*100</f>
        <v>-100</v>
      </c>
      <c r="M91" s="19">
        <v>2</v>
      </c>
      <c r="N91" s="19">
        <v>2</v>
      </c>
      <c r="O91" s="13">
        <f>((N91-M91)/M91)*100</f>
        <v>0</v>
      </c>
      <c r="P91" s="14">
        <f>(N91/N$182)*100</f>
        <v>0.12961762799740764</v>
      </c>
      <c r="Q91" s="19">
        <v>1711</v>
      </c>
      <c r="R91" s="15">
        <v>-2374</v>
      </c>
      <c r="S91" s="13">
        <f>((R91-Q91)/Q91)*100</f>
        <v>-238.7492694330801</v>
      </c>
      <c r="T91" s="19">
        <v>11752</v>
      </c>
      <c r="U91" s="19">
        <v>10470</v>
      </c>
      <c r="V91" s="13">
        <f>((U91-T91)/T91)*100</f>
        <v>-10.908781484002724</v>
      </c>
      <c r="W91" s="14">
        <f>(U91/U$182)*100</f>
        <v>0.013420018363250723</v>
      </c>
      <c r="X91" s="18">
        <v>437.7018027880001</v>
      </c>
      <c r="Y91" s="18">
        <v>549.4708008141002</v>
      </c>
      <c r="Z91" s="13">
        <f>((Y91-X91)/X91)*100</f>
        <v>25.535420990768724</v>
      </c>
      <c r="AA91" s="18">
        <v>2936.8530956830004</v>
      </c>
      <c r="AB91" s="18">
        <v>3769.3230876808993</v>
      </c>
      <c r="AC91" s="13">
        <f>((AB91-AA91)/AA91)*100</f>
        <v>28.34564633898714</v>
      </c>
      <c r="AD91" s="14">
        <f>(AB91/AB$182)*100</f>
        <v>0.5611214678291297</v>
      </c>
    </row>
    <row r="92" spans="1:30" s="23" customFormat="1" ht="15">
      <c r="A92" s="4"/>
      <c r="B92" s="10" t="s">
        <v>5</v>
      </c>
      <c r="C92" s="18">
        <v>0.132653728</v>
      </c>
      <c r="D92" s="18">
        <v>0</v>
      </c>
      <c r="E92" s="13">
        <f>((D92-C92)/C92)*100</f>
        <v>-100</v>
      </c>
      <c r="F92" s="18">
        <v>0.9692640374999942</v>
      </c>
      <c r="G92" s="18">
        <v>0.32822495205</v>
      </c>
      <c r="H92" s="13">
        <f>((G92-F92)/F92)*100</f>
        <v>-66.13668315843174</v>
      </c>
      <c r="I92" s="14">
        <f>(G92/G$183)*100</f>
        <v>0.0013761963464516479</v>
      </c>
      <c r="J92" s="19">
        <v>0</v>
      </c>
      <c r="K92" s="19">
        <v>0</v>
      </c>
      <c r="L92" s="37" t="s">
        <v>47</v>
      </c>
      <c r="M92" s="19">
        <v>0</v>
      </c>
      <c r="N92" s="19">
        <v>0</v>
      </c>
      <c r="O92" s="37" t="s">
        <v>47</v>
      </c>
      <c r="P92" s="14">
        <f>(N92/N$183)*100</f>
        <v>0</v>
      </c>
      <c r="Q92" s="19">
        <v>17706</v>
      </c>
      <c r="R92" s="15">
        <v>0</v>
      </c>
      <c r="S92" s="13">
        <f>((R92-Q92)/Q92)*100</f>
        <v>-100</v>
      </c>
      <c r="T92" s="19">
        <v>130466</v>
      </c>
      <c r="U92" s="19">
        <v>53944</v>
      </c>
      <c r="V92" s="13">
        <f>((U92-T92)/T92)*100</f>
        <v>-58.652829089571235</v>
      </c>
      <c r="W92" s="14">
        <f>(U92/U$183)*100</f>
        <v>1.1135542991898946</v>
      </c>
      <c r="X92" s="18">
        <v>45.3787</v>
      </c>
      <c r="Y92" s="18">
        <v>0</v>
      </c>
      <c r="Z92" s="13">
        <f>((Y92-X92)/X92)*100</f>
        <v>-100</v>
      </c>
      <c r="AA92" s="18">
        <v>331.55925</v>
      </c>
      <c r="AB92" s="18">
        <v>112.41372</v>
      </c>
      <c r="AC92" s="13">
        <f>((AB92-AA92)/AA92)*100</f>
        <v>-66.09543543122382</v>
      </c>
      <c r="AD92" s="14">
        <f>(AB92/AB$183)*100</f>
        <v>0.15737785523167078</v>
      </c>
    </row>
    <row r="93" spans="1:30" s="24" customFormat="1" ht="14.25">
      <c r="A93" s="4"/>
      <c r="B93" s="10" t="s">
        <v>23</v>
      </c>
      <c r="C93" s="18">
        <v>0</v>
      </c>
      <c r="D93" s="18">
        <v>0</v>
      </c>
      <c r="E93" s="37" t="s">
        <v>47</v>
      </c>
      <c r="F93" s="18">
        <v>0</v>
      </c>
      <c r="G93" s="18">
        <v>0</v>
      </c>
      <c r="H93" s="37" t="s">
        <v>47</v>
      </c>
      <c r="I93" s="14">
        <f>(G93/G$184)*100</f>
        <v>0</v>
      </c>
      <c r="J93" s="19">
        <v>0</v>
      </c>
      <c r="K93" s="19">
        <v>0</v>
      </c>
      <c r="L93" s="37" t="s">
        <v>47</v>
      </c>
      <c r="M93" s="19">
        <v>0</v>
      </c>
      <c r="N93" s="19">
        <v>0</v>
      </c>
      <c r="O93" s="37" t="s">
        <v>47</v>
      </c>
      <c r="P93" s="14">
        <f>(N93/N$184)*100</f>
        <v>0</v>
      </c>
      <c r="Q93" s="19">
        <v>0</v>
      </c>
      <c r="R93" s="15">
        <v>0</v>
      </c>
      <c r="S93" s="37" t="s">
        <v>47</v>
      </c>
      <c r="T93" s="19">
        <v>0</v>
      </c>
      <c r="U93" s="19">
        <v>0</v>
      </c>
      <c r="V93" s="37" t="s">
        <v>47</v>
      </c>
      <c r="W93" s="14">
        <f>(U93/U$184)*100</f>
        <v>0</v>
      </c>
      <c r="X93" s="18">
        <v>0</v>
      </c>
      <c r="Y93" s="18">
        <v>0</v>
      </c>
      <c r="Z93" s="37" t="s">
        <v>47</v>
      </c>
      <c r="AA93" s="18">
        <v>0</v>
      </c>
      <c r="AB93" s="18">
        <v>0</v>
      </c>
      <c r="AC93" s="37" t="s">
        <v>47</v>
      </c>
      <c r="AD93" s="14">
        <f>(AB93/AB$184)*100</f>
        <v>0</v>
      </c>
    </row>
    <row r="94" spans="1:30" s="24" customFormat="1" ht="14.25">
      <c r="A94" s="4"/>
      <c r="B94" s="10"/>
      <c r="C94" s="18"/>
      <c r="D94" s="18"/>
      <c r="E94" s="13"/>
      <c r="F94" s="18"/>
      <c r="G94" s="18"/>
      <c r="H94" s="13"/>
      <c r="I94" s="14"/>
      <c r="J94" s="19"/>
      <c r="K94" s="19"/>
      <c r="L94" s="13"/>
      <c r="M94" s="19"/>
      <c r="N94" s="19"/>
      <c r="O94" s="13"/>
      <c r="P94" s="14"/>
      <c r="Q94" s="19"/>
      <c r="R94" s="15"/>
      <c r="S94" s="13"/>
      <c r="T94" s="19"/>
      <c r="U94" s="19"/>
      <c r="V94" s="13"/>
      <c r="W94" s="14"/>
      <c r="X94" s="18"/>
      <c r="Y94" s="18"/>
      <c r="Z94" s="13"/>
      <c r="AA94" s="18"/>
      <c r="AB94" s="18"/>
      <c r="AC94" s="13"/>
      <c r="AD94" s="14"/>
    </row>
    <row r="95" spans="1:30" s="24" customFormat="1" ht="15">
      <c r="A95" s="4">
        <v>14</v>
      </c>
      <c r="B95" s="5" t="s">
        <v>29</v>
      </c>
      <c r="C95" s="6">
        <f>C96+C97+C98+C99+C100</f>
        <v>79.4074557281</v>
      </c>
      <c r="D95" s="6">
        <f>D96+D97+D98+D99+D100</f>
        <v>140.94440240513106</v>
      </c>
      <c r="E95" s="7">
        <f>((D95-C95)/C95)*100</f>
        <v>77.4951748709094</v>
      </c>
      <c r="F95" s="6">
        <f>F96+F97+F98+F99+F100</f>
        <v>1153.469925257</v>
      </c>
      <c r="G95" s="6">
        <f>G96+G97+G98+G99+G100</f>
        <v>1126.086413091031</v>
      </c>
      <c r="H95" s="7">
        <f>((G95-F95)/F95)*100</f>
        <v>-2.374011802680318</v>
      </c>
      <c r="I95" s="8">
        <f>(G95/G$179)*100</f>
        <v>0.6653343414716614</v>
      </c>
      <c r="J95" s="9">
        <f>J96+J97+J98+J99+J100</f>
        <v>11485</v>
      </c>
      <c r="K95" s="9">
        <f>K96+K97+K98+K99+K100</f>
        <v>15080</v>
      </c>
      <c r="L95" s="7">
        <f>((K95-J95)/J95)*100</f>
        <v>31.301697866782764</v>
      </c>
      <c r="M95" s="9">
        <f>M96+M97+M98+M99+M100</f>
        <v>104950</v>
      </c>
      <c r="N95" s="9">
        <f>N96+N97+N98+N99+N100</f>
        <v>117188</v>
      </c>
      <c r="O95" s="7">
        <f>((N95-M95)/M95)*100</f>
        <v>11.660790852787041</v>
      </c>
      <c r="P95" s="8">
        <f>(N95/N$179)*100</f>
        <v>0.6536685605659163</v>
      </c>
      <c r="Q95" s="9">
        <f>Q96+Q97+Q98+Q99+Q100</f>
        <v>64662</v>
      </c>
      <c r="R95" s="9">
        <f>R96+R97+R98+R99+R100</f>
        <v>424568</v>
      </c>
      <c r="S95" s="7">
        <f>((R95-Q95)/Q95)*100</f>
        <v>556.5958368129659</v>
      </c>
      <c r="T95" s="9">
        <f>T96+T97+T98+T99+T100</f>
        <v>814351</v>
      </c>
      <c r="U95" s="9">
        <f>U96+U97+U98+U99+U100</f>
        <v>2507279</v>
      </c>
      <c r="V95" s="7">
        <f>((U95-T95)/T95)*100</f>
        <v>207.88677118343318</v>
      </c>
      <c r="W95" s="8">
        <f>(U95/U$179)*100</f>
        <v>1.8920866475029503</v>
      </c>
      <c r="X95" s="6">
        <f>X96+X97+X98+X99+X100</f>
        <v>4029.8225669100025</v>
      </c>
      <c r="Y95" s="6">
        <f>Y96+Y97+Y98+Y99+Y100</f>
        <v>20921.035751299994</v>
      </c>
      <c r="Z95" s="7">
        <f>((Y95-X95)/X95)*100</f>
        <v>419.15525817658715</v>
      </c>
      <c r="AA95" s="6">
        <f>AA96+AA97+AA98+AA99+AA100</f>
        <v>71969.3894558</v>
      </c>
      <c r="AB95" s="6">
        <f>AB96+AB97+AB98+AB99+AB100</f>
        <v>89093.66200449999</v>
      </c>
      <c r="AC95" s="7">
        <f>((AB95-AA95)/AA95)*100</f>
        <v>23.79382773452157</v>
      </c>
      <c r="AD95" s="8">
        <f>(AB95/AB$179)*100</f>
        <v>2.957507337690376</v>
      </c>
    </row>
    <row r="96" spans="1:30" s="24" customFormat="1" ht="14.25">
      <c r="A96" s="4"/>
      <c r="B96" s="10" t="s">
        <v>2</v>
      </c>
      <c r="C96" s="12">
        <v>1.2327464499999996</v>
      </c>
      <c r="D96" s="12">
        <v>1.8590502000000004</v>
      </c>
      <c r="E96" s="13">
        <f>((D96-C96)/C96)*100</f>
        <v>50.80556103000751</v>
      </c>
      <c r="F96" s="12">
        <v>14.3153089</v>
      </c>
      <c r="G96" s="12">
        <v>13.8263963</v>
      </c>
      <c r="H96" s="13">
        <f>((G96-F96)/F96)*100</f>
        <v>-3.4153129591216786</v>
      </c>
      <c r="I96" s="14">
        <f>(G96/G$180)*100</f>
        <v>0.06281909713993249</v>
      </c>
      <c r="J96" s="16">
        <v>1316</v>
      </c>
      <c r="K96" s="16">
        <v>299</v>
      </c>
      <c r="L96" s="13">
        <f>((K96-J96)/J96)*100</f>
        <v>-77.27963525835865</v>
      </c>
      <c r="M96" s="16">
        <v>16672</v>
      </c>
      <c r="N96" s="16">
        <v>15319</v>
      </c>
      <c r="O96" s="13">
        <f>((N96-M96)/M96)*100</f>
        <v>-8.115403071017274</v>
      </c>
      <c r="P96" s="14">
        <f>(N96/N$180)*100</f>
        <v>2.0605397029508534</v>
      </c>
      <c r="Q96" s="16">
        <v>0</v>
      </c>
      <c r="R96" s="15">
        <v>0</v>
      </c>
      <c r="S96" s="37" t="s">
        <v>47</v>
      </c>
      <c r="T96" s="16">
        <v>0</v>
      </c>
      <c r="U96" s="16">
        <v>0</v>
      </c>
      <c r="V96" s="37" t="s">
        <v>47</v>
      </c>
      <c r="W96" s="37" t="s">
        <v>47</v>
      </c>
      <c r="X96" s="12">
        <v>2.1272023100000004</v>
      </c>
      <c r="Y96" s="12">
        <v>2.7347582999999998</v>
      </c>
      <c r="Z96" s="13">
        <f>((Y96-X96)/X96)*100</f>
        <v>28.561269755296536</v>
      </c>
      <c r="AA96" s="12">
        <v>25.0158545</v>
      </c>
      <c r="AB96" s="12">
        <v>24.139798899999995</v>
      </c>
      <c r="AC96" s="13">
        <f>((AB96-AA96)/AA96)*100</f>
        <v>-3.502001500688311</v>
      </c>
      <c r="AD96" s="14">
        <f>(AB96/AB$180)*100</f>
        <v>0.14273764317999033</v>
      </c>
    </row>
    <row r="97" spans="1:30" s="24" customFormat="1" ht="14.25">
      <c r="A97" s="4"/>
      <c r="B97" s="10" t="s">
        <v>3</v>
      </c>
      <c r="C97" s="12">
        <v>44.11641279999999</v>
      </c>
      <c r="D97" s="12">
        <v>72.4054142</v>
      </c>
      <c r="E97" s="13">
        <f>((D97-C97)/C97)*100</f>
        <v>64.12353046075407</v>
      </c>
      <c r="F97" s="12">
        <v>347.9493475000001</v>
      </c>
      <c r="G97" s="12">
        <v>453.96370800000005</v>
      </c>
      <c r="H97" s="13">
        <f>((G97-F97)/F97)*100</f>
        <v>30.468331457353838</v>
      </c>
      <c r="I97" s="14">
        <f>(G97/G$181)*100</f>
        <v>1.0875564810653797</v>
      </c>
      <c r="J97" s="16">
        <v>10162</v>
      </c>
      <c r="K97" s="16">
        <v>14769</v>
      </c>
      <c r="L97" s="13">
        <f>((K97-J97)/J97)*100</f>
        <v>45.33556386538083</v>
      </c>
      <c r="M97" s="16">
        <v>88207</v>
      </c>
      <c r="N97" s="16">
        <v>101767</v>
      </c>
      <c r="O97" s="13">
        <f>((N97-M97)/M97)*100</f>
        <v>15.372929586087272</v>
      </c>
      <c r="P97" s="14">
        <f>(N97/N$181)*100</f>
        <v>0.5930469215516877</v>
      </c>
      <c r="Q97" s="16">
        <v>0</v>
      </c>
      <c r="R97" s="20">
        <v>0</v>
      </c>
      <c r="S97" s="37" t="s">
        <v>47</v>
      </c>
      <c r="T97" s="16">
        <v>0</v>
      </c>
      <c r="U97" s="16">
        <v>0</v>
      </c>
      <c r="V97" s="37" t="s">
        <v>47</v>
      </c>
      <c r="W97" s="37" t="s">
        <v>47</v>
      </c>
      <c r="X97" s="12">
        <v>424.85337590000023</v>
      </c>
      <c r="Y97" s="12">
        <v>761.2116316000003</v>
      </c>
      <c r="Z97" s="13">
        <f>((Y97-X97)/X97)*100</f>
        <v>79.17043261983406</v>
      </c>
      <c r="AA97" s="12">
        <v>4010.6433703</v>
      </c>
      <c r="AB97" s="12">
        <v>4870.5130881000005</v>
      </c>
      <c r="AC97" s="13">
        <f>((AB97-AA97)/AA97)*100</f>
        <v>21.439695290974765</v>
      </c>
      <c r="AD97" s="14">
        <f>(AB97/AB$181)*100</f>
        <v>0.42739705884136625</v>
      </c>
    </row>
    <row r="98" spans="1:30" s="23" customFormat="1" ht="15">
      <c r="A98" s="4"/>
      <c r="B98" s="10" t="s">
        <v>4</v>
      </c>
      <c r="C98" s="12">
        <v>34.026201451100015</v>
      </c>
      <c r="D98" s="12">
        <v>66.61968419083104</v>
      </c>
      <c r="E98" s="13">
        <f>((D98-C98)/C98)*100</f>
        <v>95.78936628166387</v>
      </c>
      <c r="F98" s="12">
        <v>791.0277678850001</v>
      </c>
      <c r="G98" s="12">
        <v>658.024742516031</v>
      </c>
      <c r="H98" s="13">
        <f>((G98-F98)/F98)*100</f>
        <v>-16.813951515834162</v>
      </c>
      <c r="I98" s="14">
        <f>(G98/G$182)*100</f>
        <v>0.8430343675141043</v>
      </c>
      <c r="J98" s="16">
        <v>7</v>
      </c>
      <c r="K98" s="16">
        <v>12</v>
      </c>
      <c r="L98" s="13">
        <f>((K98-J98)/J98)*100</f>
        <v>71.42857142857143</v>
      </c>
      <c r="M98" s="16">
        <v>68</v>
      </c>
      <c r="N98" s="16">
        <v>101</v>
      </c>
      <c r="O98" s="13">
        <f>((N98-M98)/M98)*100</f>
        <v>48.529411764705884</v>
      </c>
      <c r="P98" s="14">
        <f>(N98/N$182)*100</f>
        <v>6.5456902138690864</v>
      </c>
      <c r="Q98" s="16">
        <v>64565</v>
      </c>
      <c r="R98" s="15">
        <v>424499</v>
      </c>
      <c r="S98" s="13">
        <f>((R98-Q98)/Q98)*100</f>
        <v>557.4754123751259</v>
      </c>
      <c r="T98" s="16">
        <v>813602</v>
      </c>
      <c r="U98" s="16">
        <v>2506716</v>
      </c>
      <c r="V98" s="13">
        <f>((U98-T98)/T98)*100</f>
        <v>208.10101253438415</v>
      </c>
      <c r="W98" s="14">
        <f>(U98/U$182)*100</f>
        <v>3.2130061844751103</v>
      </c>
      <c r="X98" s="12">
        <v>3589.7475751000025</v>
      </c>
      <c r="Y98" s="12">
        <v>20143.117637399995</v>
      </c>
      <c r="Z98" s="13">
        <f>((Y98-X98)/X98)*100</f>
        <v>461.1290826441704</v>
      </c>
      <c r="AA98" s="12">
        <v>67842.2532188</v>
      </c>
      <c r="AB98" s="12">
        <v>84113.88553399999</v>
      </c>
      <c r="AC98" s="13">
        <f>((AB98-AA98)/AA98)*100</f>
        <v>23.984510453569214</v>
      </c>
      <c r="AD98" s="14">
        <f>(AB98/AB$182)*100</f>
        <v>12.52164004457586</v>
      </c>
    </row>
    <row r="99" spans="1:30" s="24" customFormat="1" ht="14.25">
      <c r="A99" s="4"/>
      <c r="B99" s="10" t="s">
        <v>5</v>
      </c>
      <c r="C99" s="12">
        <v>0.03209502699999998</v>
      </c>
      <c r="D99" s="12">
        <v>0.06025381430000001</v>
      </c>
      <c r="E99" s="13">
        <f>((D99-C99)/C99)*100</f>
        <v>87.73567101221023</v>
      </c>
      <c r="F99" s="12">
        <v>0.17750097199999998</v>
      </c>
      <c r="G99" s="12">
        <v>0.27156627499999997</v>
      </c>
      <c r="H99" s="13">
        <f>((G99-F99)/F99)*100</f>
        <v>52.99424670192791</v>
      </c>
      <c r="I99" s="14">
        <f>(G99/G$183)*100</f>
        <v>0.0011386352961293192</v>
      </c>
      <c r="J99" s="16">
        <v>0</v>
      </c>
      <c r="K99" s="16">
        <v>0</v>
      </c>
      <c r="L99" s="37" t="s">
        <v>47</v>
      </c>
      <c r="M99" s="16">
        <v>3</v>
      </c>
      <c r="N99" s="16">
        <v>1</v>
      </c>
      <c r="O99" s="13">
        <f>((N99-M99)/M99)*100</f>
        <v>-66.66666666666666</v>
      </c>
      <c r="P99" s="14">
        <f>(N99/N$183)*100</f>
        <v>0.0511770726714432</v>
      </c>
      <c r="Q99" s="16">
        <v>97</v>
      </c>
      <c r="R99" s="15">
        <v>69</v>
      </c>
      <c r="S99" s="13">
        <f>((R99-Q99)/Q99)*100</f>
        <v>-28.865979381443296</v>
      </c>
      <c r="T99" s="16">
        <v>749</v>
      </c>
      <c r="U99" s="16">
        <v>563</v>
      </c>
      <c r="V99" s="13">
        <f>((U99-T99)/T99)*100</f>
        <v>-24.833110814419225</v>
      </c>
      <c r="W99" s="14">
        <f>(U99/U$183)*100</f>
        <v>0.011621886965073236</v>
      </c>
      <c r="X99" s="12">
        <v>13.094413600000006</v>
      </c>
      <c r="Y99" s="12">
        <v>13.971724000000004</v>
      </c>
      <c r="Z99" s="13">
        <f>((Y99-X99)/X99)*100</f>
        <v>6.69988307074703</v>
      </c>
      <c r="AA99" s="12">
        <v>91.4770122</v>
      </c>
      <c r="AB99" s="12">
        <v>85.12358350000001</v>
      </c>
      <c r="AC99" s="13">
        <f>((AB99-AA99)/AA99)*100</f>
        <v>-6.945382831381974</v>
      </c>
      <c r="AD99" s="14">
        <f>(AB99/AB$183)*100</f>
        <v>0.1191719925367121</v>
      </c>
    </row>
    <row r="100" spans="1:30" s="24" customFormat="1" ht="14.25">
      <c r="A100" s="4"/>
      <c r="B100" s="10" t="s">
        <v>23</v>
      </c>
      <c r="C100" s="12">
        <v>0</v>
      </c>
      <c r="D100" s="12">
        <v>0</v>
      </c>
      <c r="E100" s="37" t="s">
        <v>47</v>
      </c>
      <c r="F100" s="12">
        <v>0</v>
      </c>
      <c r="G100" s="12">
        <v>0</v>
      </c>
      <c r="H100" s="37" t="s">
        <v>47</v>
      </c>
      <c r="I100" s="14">
        <f>(G100/G$184)*100</f>
        <v>0</v>
      </c>
      <c r="J100" s="16">
        <v>0</v>
      </c>
      <c r="K100" s="16">
        <v>0</v>
      </c>
      <c r="L100" s="37" t="s">
        <v>47</v>
      </c>
      <c r="M100" s="16">
        <v>0</v>
      </c>
      <c r="N100" s="16">
        <v>0</v>
      </c>
      <c r="O100" s="37" t="s">
        <v>47</v>
      </c>
      <c r="P100" s="14">
        <f>(N100/N$184)*100</f>
        <v>0</v>
      </c>
      <c r="Q100" s="16">
        <v>0</v>
      </c>
      <c r="R100" s="15">
        <v>0</v>
      </c>
      <c r="S100" s="37" t="s">
        <v>47</v>
      </c>
      <c r="T100" s="16">
        <v>0</v>
      </c>
      <c r="U100" s="16">
        <v>0</v>
      </c>
      <c r="V100" s="37" t="s">
        <v>47</v>
      </c>
      <c r="W100" s="14">
        <f>(U100/U$184)*100</f>
        <v>0</v>
      </c>
      <c r="X100" s="12">
        <v>0</v>
      </c>
      <c r="Y100" s="12">
        <v>0</v>
      </c>
      <c r="Z100" s="37" t="s">
        <v>47</v>
      </c>
      <c r="AA100" s="12">
        <v>0</v>
      </c>
      <c r="AB100" s="12">
        <v>0</v>
      </c>
      <c r="AC100" s="37" t="s">
        <v>47</v>
      </c>
      <c r="AD100" s="14">
        <f>(AB100/AB$184)*100</f>
        <v>0</v>
      </c>
    </row>
    <row r="101" spans="1:30" s="24" customFormat="1" ht="14.25">
      <c r="A101" s="4"/>
      <c r="B101" s="10"/>
      <c r="C101" s="12"/>
      <c r="D101" s="12"/>
      <c r="E101" s="13"/>
      <c r="F101" s="12"/>
      <c r="G101" s="12"/>
      <c r="H101" s="13"/>
      <c r="I101" s="14"/>
      <c r="J101" s="16"/>
      <c r="K101" s="16"/>
      <c r="L101" s="13"/>
      <c r="M101" s="16"/>
      <c r="N101" s="16"/>
      <c r="O101" s="13"/>
      <c r="P101" s="14"/>
      <c r="Q101" s="16"/>
      <c r="R101" s="15"/>
      <c r="S101" s="13"/>
      <c r="T101" s="16"/>
      <c r="U101" s="16"/>
      <c r="V101" s="13"/>
      <c r="W101" s="14"/>
      <c r="X101" s="12"/>
      <c r="Y101" s="12"/>
      <c r="Z101" s="13"/>
      <c r="AA101" s="12"/>
      <c r="AB101" s="12"/>
      <c r="AC101" s="13"/>
      <c r="AD101" s="14"/>
    </row>
    <row r="102" spans="1:30" s="24" customFormat="1" ht="15">
      <c r="A102" s="4">
        <v>15</v>
      </c>
      <c r="B102" s="5" t="s">
        <v>33</v>
      </c>
      <c r="C102" s="6">
        <f>C103+C104+C105+C106+C107</f>
        <v>302.4979914999967</v>
      </c>
      <c r="D102" s="6">
        <f>D103+D104+D105+D106+D107</f>
        <v>541.6248285200003</v>
      </c>
      <c r="E102" s="7">
        <f aca="true" t="shared" si="81" ref="E102:E107">((D102-C102)/C102)*100</f>
        <v>79.0507189268416</v>
      </c>
      <c r="F102" s="6">
        <f>F103+F104+F105+F106+F107</f>
        <v>2029.419081518016</v>
      </c>
      <c r="G102" s="6">
        <f>G103+G104+G105+G106+G107</f>
        <v>2917.4359485679997</v>
      </c>
      <c r="H102" s="7">
        <f aca="true" t="shared" si="82" ref="H102:H107">((G102-F102)/F102)*100</f>
        <v>43.757195107564606</v>
      </c>
      <c r="I102" s="8">
        <f>(G102/G$179)*100</f>
        <v>1.723731236840106</v>
      </c>
      <c r="J102" s="9">
        <f>J103+J104+J105+J106+J107</f>
        <v>27055</v>
      </c>
      <c r="K102" s="9">
        <f>K103+K104+K105+K106+K107</f>
        <v>26056</v>
      </c>
      <c r="L102" s="7">
        <f aca="true" t="shared" si="83" ref="L102:L107">((K102-J102)/J102)*100</f>
        <v>-3.692478284975051</v>
      </c>
      <c r="M102" s="9">
        <f>M103+M104+M105+M106+M107</f>
        <v>168821</v>
      </c>
      <c r="N102" s="9">
        <f>N103+N104+N105+N106+N107</f>
        <v>178283</v>
      </c>
      <c r="O102" s="7">
        <f aca="true" t="shared" si="84" ref="O102:O107">((N102-M102)/M102)*100</f>
        <v>5.604752963197707</v>
      </c>
      <c r="P102" s="8">
        <f>(N102/N$179)*100</f>
        <v>0.9944532885907538</v>
      </c>
      <c r="Q102" s="9">
        <f>Q103+Q104+Q105+Q106+Q107</f>
        <v>1100511</v>
      </c>
      <c r="R102" s="9">
        <f>R103+R104+R105+R106+R107</f>
        <v>1244211</v>
      </c>
      <c r="S102" s="7">
        <f aca="true" t="shared" si="85" ref="S102:S107">((R102-Q102)/Q102)*100</f>
        <v>13.057570528599896</v>
      </c>
      <c r="T102" s="9">
        <f>T103+T104+T105+T106+T107</f>
        <v>7972418</v>
      </c>
      <c r="U102" s="9">
        <f>U103+U104+U105+U106+U107</f>
        <v>9714899</v>
      </c>
      <c r="V102" s="7">
        <f aca="true" t="shared" si="86" ref="V102:V107">((U102-T102)/T102)*100</f>
        <v>21.85636779205506</v>
      </c>
      <c r="W102" s="8">
        <f>(U102/U$179)*100</f>
        <v>7.331226672316789</v>
      </c>
      <c r="X102" s="6">
        <f>X103+X104+X105+X106+X107</f>
        <v>13024.166732066999</v>
      </c>
      <c r="Y102" s="6">
        <f>Y103+Y104+Y105+Y106+Y107</f>
        <v>12976.722563311</v>
      </c>
      <c r="Z102" s="7">
        <f aca="true" t="shared" si="87" ref="Z102:Z107">((Y102-X102)/X102)*100</f>
        <v>-0.36427795905887983</v>
      </c>
      <c r="AA102" s="6">
        <f>AA103+AA104+AA105+AA106+AA107</f>
        <v>115150.76783894002</v>
      </c>
      <c r="AB102" s="6">
        <f>AB103+AB104+AB105+AB106+AB107</f>
        <v>114904.84938612298</v>
      </c>
      <c r="AC102" s="7">
        <f aca="true" t="shared" si="88" ref="AC102:AC107">((AB102-AA102)/AA102)*100</f>
        <v>-0.2135621476367466</v>
      </c>
      <c r="AD102" s="8">
        <f>(AB102/AB$179)*100</f>
        <v>3.814322226181497</v>
      </c>
    </row>
    <row r="103" spans="1:30" s="25" customFormat="1" ht="15">
      <c r="A103" s="4"/>
      <c r="B103" s="10" t="s">
        <v>2</v>
      </c>
      <c r="C103" s="18">
        <v>33.83177559999999</v>
      </c>
      <c r="D103" s="18">
        <v>64.37439069999999</v>
      </c>
      <c r="E103" s="13">
        <f t="shared" si="81"/>
        <v>90.27789573066335</v>
      </c>
      <c r="F103" s="18">
        <v>206.62153959999995</v>
      </c>
      <c r="G103" s="18">
        <v>377.13853079999996</v>
      </c>
      <c r="H103" s="13">
        <f t="shared" si="82"/>
        <v>82.52624171231375</v>
      </c>
      <c r="I103" s="14">
        <f>(G103/G$180)*100</f>
        <v>1.7134979706560713</v>
      </c>
      <c r="J103" s="19">
        <v>6346</v>
      </c>
      <c r="K103" s="19">
        <v>2835</v>
      </c>
      <c r="L103" s="13">
        <f t="shared" si="83"/>
        <v>-55.32618972581154</v>
      </c>
      <c r="M103" s="19">
        <v>29520</v>
      </c>
      <c r="N103" s="19">
        <v>28428</v>
      </c>
      <c r="O103" s="13">
        <f t="shared" si="84"/>
        <v>-3.699186991869919</v>
      </c>
      <c r="P103" s="14">
        <f>(N103/N$180)*100</f>
        <v>3.8238150450738853</v>
      </c>
      <c r="Q103" s="19">
        <v>0</v>
      </c>
      <c r="R103" s="15">
        <v>0</v>
      </c>
      <c r="S103" s="37" t="s">
        <v>47</v>
      </c>
      <c r="T103" s="19">
        <v>0</v>
      </c>
      <c r="U103" s="19">
        <v>0</v>
      </c>
      <c r="V103" s="37" t="s">
        <v>47</v>
      </c>
      <c r="W103" s="37" t="s">
        <v>47</v>
      </c>
      <c r="X103" s="18">
        <v>307.8478995</v>
      </c>
      <c r="Y103" s="18">
        <v>292.0540604</v>
      </c>
      <c r="Z103" s="13">
        <f t="shared" si="87"/>
        <v>-5.130403399098053</v>
      </c>
      <c r="AA103" s="18">
        <v>2032.7693726</v>
      </c>
      <c r="AB103" s="18">
        <v>2397.5622390000003</v>
      </c>
      <c r="AC103" s="13">
        <f t="shared" si="88"/>
        <v>17.945610127597234</v>
      </c>
      <c r="AD103" s="14">
        <f>(AB103/AB$180)*100</f>
        <v>14.1766874193886</v>
      </c>
    </row>
    <row r="104" spans="1:30" ht="14.25">
      <c r="A104" s="4"/>
      <c r="B104" s="10" t="s">
        <v>3</v>
      </c>
      <c r="C104" s="18">
        <v>109.99805083900004</v>
      </c>
      <c r="D104" s="18">
        <v>130.73604664600032</v>
      </c>
      <c r="E104" s="13">
        <f t="shared" si="81"/>
        <v>18.853057530404506</v>
      </c>
      <c r="F104" s="18">
        <v>719.9615930190051</v>
      </c>
      <c r="G104" s="18">
        <v>787.9255912130023</v>
      </c>
      <c r="H104" s="13">
        <f t="shared" si="82"/>
        <v>9.439947749018765</v>
      </c>
      <c r="I104" s="14">
        <f>(G104/G$181)*100</f>
        <v>1.8876257467721886</v>
      </c>
      <c r="J104" s="19">
        <v>20664</v>
      </c>
      <c r="K104" s="19">
        <v>23171</v>
      </c>
      <c r="L104" s="13">
        <f t="shared" si="83"/>
        <v>12.132210607820364</v>
      </c>
      <c r="M104" s="19">
        <v>138808</v>
      </c>
      <c r="N104" s="19">
        <v>149338</v>
      </c>
      <c r="O104" s="13">
        <f t="shared" si="84"/>
        <v>7.586018096939657</v>
      </c>
      <c r="P104" s="14">
        <f>(N104/N$181)*100</f>
        <v>0.870266797396857</v>
      </c>
      <c r="Q104" s="19">
        <v>0</v>
      </c>
      <c r="R104" s="15">
        <v>0</v>
      </c>
      <c r="S104" s="37" t="s">
        <v>47</v>
      </c>
      <c r="T104" s="19">
        <v>0</v>
      </c>
      <c r="U104" s="19">
        <v>0</v>
      </c>
      <c r="V104" s="37" t="s">
        <v>47</v>
      </c>
      <c r="W104" s="37" t="s">
        <v>47</v>
      </c>
      <c r="X104" s="18">
        <v>3297.0162259000003</v>
      </c>
      <c r="Y104" s="18">
        <v>4227.2513507</v>
      </c>
      <c r="Z104" s="13">
        <f t="shared" si="87"/>
        <v>28.214453950588908</v>
      </c>
      <c r="AA104" s="18">
        <v>23990.690899899997</v>
      </c>
      <c r="AB104" s="18">
        <v>27269.310200900003</v>
      </c>
      <c r="AC104" s="13">
        <f t="shared" si="88"/>
        <v>13.666214594151905</v>
      </c>
      <c r="AD104" s="14">
        <f>(AB104/AB$181)*100</f>
        <v>2.392935357257012</v>
      </c>
    </row>
    <row r="105" spans="1:30" ht="14.25">
      <c r="A105" s="4"/>
      <c r="B105" s="10" t="s">
        <v>4</v>
      </c>
      <c r="C105" s="18">
        <v>76.30874546199655</v>
      </c>
      <c r="D105" s="18">
        <v>93.26241097899997</v>
      </c>
      <c r="E105" s="13">
        <f t="shared" si="81"/>
        <v>22.217198584986196</v>
      </c>
      <c r="F105" s="18">
        <v>589.8031606930099</v>
      </c>
      <c r="G105" s="18">
        <v>735.8638896379971</v>
      </c>
      <c r="H105" s="13">
        <f t="shared" si="82"/>
        <v>24.76431777228322</v>
      </c>
      <c r="I105" s="14">
        <f>(G105/G$182)*100</f>
        <v>0.9427586968925021</v>
      </c>
      <c r="J105" s="19">
        <v>9</v>
      </c>
      <c r="K105" s="19">
        <v>17</v>
      </c>
      <c r="L105" s="13">
        <f t="shared" si="83"/>
        <v>88.88888888888889</v>
      </c>
      <c r="M105" s="19">
        <v>78</v>
      </c>
      <c r="N105" s="19">
        <v>138</v>
      </c>
      <c r="O105" s="13">
        <f t="shared" si="84"/>
        <v>76.92307692307693</v>
      </c>
      <c r="P105" s="14">
        <f>(N105/N$182)*100</f>
        <v>8.943616331821127</v>
      </c>
      <c r="Q105" s="19">
        <v>946260</v>
      </c>
      <c r="R105" s="15">
        <v>1212968</v>
      </c>
      <c r="S105" s="13">
        <f t="shared" si="85"/>
        <v>28.185488132225817</v>
      </c>
      <c r="T105" s="19">
        <v>6399954</v>
      </c>
      <c r="U105" s="19">
        <v>8950588</v>
      </c>
      <c r="V105" s="13">
        <f t="shared" si="86"/>
        <v>39.85394270021316</v>
      </c>
      <c r="W105" s="14">
        <f>(U105/U$182)*100</f>
        <v>11.472498120524506</v>
      </c>
      <c r="X105" s="18">
        <v>7329.995058299998</v>
      </c>
      <c r="Y105" s="18">
        <v>8190.4208316</v>
      </c>
      <c r="Z105" s="13">
        <f t="shared" si="87"/>
        <v>11.738422283459979</v>
      </c>
      <c r="AA105" s="18">
        <v>52003.35045260004</v>
      </c>
      <c r="AB105" s="18">
        <v>61470.7338825</v>
      </c>
      <c r="AC105" s="13">
        <f t="shared" si="88"/>
        <v>18.20533359389849</v>
      </c>
      <c r="AD105" s="14">
        <f>(AB105/AB$182)*100</f>
        <v>9.150860147121001</v>
      </c>
    </row>
    <row r="106" spans="1:30" ht="14.25">
      <c r="A106" s="4"/>
      <c r="B106" s="10" t="s">
        <v>5</v>
      </c>
      <c r="C106" s="18">
        <v>1.9256454150000775</v>
      </c>
      <c r="D106" s="18">
        <v>0.083261366</v>
      </c>
      <c r="E106" s="13">
        <f t="shared" si="81"/>
        <v>-95.67618392506614</v>
      </c>
      <c r="F106" s="18">
        <v>14.885296652000791</v>
      </c>
      <c r="G106" s="18">
        <v>3.5820476310000107</v>
      </c>
      <c r="H106" s="13">
        <f t="shared" si="82"/>
        <v>-75.93566514162463</v>
      </c>
      <c r="I106" s="14">
        <f>(G106/G$183)*100</f>
        <v>0.015018970470736928</v>
      </c>
      <c r="J106" s="19">
        <v>2</v>
      </c>
      <c r="K106" s="19">
        <v>4</v>
      </c>
      <c r="L106" s="13">
        <f t="shared" si="83"/>
        <v>100</v>
      </c>
      <c r="M106" s="19">
        <v>36</v>
      </c>
      <c r="N106" s="19">
        <v>21</v>
      </c>
      <c r="O106" s="13">
        <f t="shared" si="84"/>
        <v>-41.66666666666667</v>
      </c>
      <c r="P106" s="14">
        <f>(N106/N$183)*100</f>
        <v>1.0747185261003072</v>
      </c>
      <c r="Q106" s="19">
        <v>129965</v>
      </c>
      <c r="R106" s="20">
        <v>3268</v>
      </c>
      <c r="S106" s="13">
        <f t="shared" si="85"/>
        <v>-97.48547685915439</v>
      </c>
      <c r="T106" s="19">
        <v>854662</v>
      </c>
      <c r="U106" s="19">
        <v>211263</v>
      </c>
      <c r="V106" s="13">
        <f t="shared" si="86"/>
        <v>-75.28110527904599</v>
      </c>
      <c r="W106" s="14">
        <f>(U106/U$183)*100</f>
        <v>4.361056315989818</v>
      </c>
      <c r="X106" s="18">
        <v>458.63180989999995</v>
      </c>
      <c r="Y106" s="18">
        <v>34.06299250000001</v>
      </c>
      <c r="Z106" s="13">
        <f t="shared" si="87"/>
        <v>-92.57291104438937</v>
      </c>
      <c r="AA106" s="18">
        <v>3667.907914500001</v>
      </c>
      <c r="AB106" s="18">
        <v>984.5004868999997</v>
      </c>
      <c r="AC106" s="13">
        <f t="shared" si="88"/>
        <v>-73.15907296886965</v>
      </c>
      <c r="AD106" s="14">
        <f>(AB106/AB$183)*100</f>
        <v>1.3782888343420854</v>
      </c>
    </row>
    <row r="107" spans="1:30" s="3" customFormat="1" ht="15">
      <c r="A107" s="4"/>
      <c r="B107" s="10" t="s">
        <v>23</v>
      </c>
      <c r="C107" s="18">
        <v>80.43377418400001</v>
      </c>
      <c r="D107" s="18">
        <v>253.168718829</v>
      </c>
      <c r="E107" s="13">
        <f t="shared" si="81"/>
        <v>214.75424521277859</v>
      </c>
      <c r="F107" s="18">
        <v>498.14749155400017</v>
      </c>
      <c r="G107" s="18">
        <v>1012.9258892860001</v>
      </c>
      <c r="H107" s="13">
        <f t="shared" si="82"/>
        <v>103.33855062204947</v>
      </c>
      <c r="I107" s="14">
        <f>(G107/G$184)*100</f>
        <v>28.173993875872938</v>
      </c>
      <c r="J107" s="19">
        <v>34</v>
      </c>
      <c r="K107" s="19">
        <v>29</v>
      </c>
      <c r="L107" s="13">
        <f t="shared" si="83"/>
        <v>-14.705882352941178</v>
      </c>
      <c r="M107" s="19">
        <v>379</v>
      </c>
      <c r="N107" s="19">
        <v>358</v>
      </c>
      <c r="O107" s="13">
        <f t="shared" si="84"/>
        <v>-5.540897097625329</v>
      </c>
      <c r="P107" s="14">
        <f>(N107/N$184)*100</f>
        <v>1.723473907182746</v>
      </c>
      <c r="Q107" s="19">
        <v>24286</v>
      </c>
      <c r="R107" s="21">
        <v>27975</v>
      </c>
      <c r="S107" s="13">
        <f t="shared" si="85"/>
        <v>15.189821296220044</v>
      </c>
      <c r="T107" s="19">
        <v>717802</v>
      </c>
      <c r="U107" s="19">
        <v>553048</v>
      </c>
      <c r="V107" s="13">
        <f t="shared" si="86"/>
        <v>-22.95256909286962</v>
      </c>
      <c r="W107" s="14">
        <f>(U107/U$184)*100</f>
        <v>1.1138511216030942</v>
      </c>
      <c r="X107" s="18">
        <v>1630.6757384670002</v>
      </c>
      <c r="Y107" s="18">
        <v>232.933328111</v>
      </c>
      <c r="Z107" s="13">
        <f t="shared" si="87"/>
        <v>-85.71553359038869</v>
      </c>
      <c r="AA107" s="18">
        <v>33456.04919933999</v>
      </c>
      <c r="AB107" s="18">
        <v>22782.74257682299</v>
      </c>
      <c r="AC107" s="13">
        <f t="shared" si="88"/>
        <v>-31.902471684336113</v>
      </c>
      <c r="AD107" s="14">
        <f>(AB107/AB$184)*100</f>
        <v>2.0473481409084844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9"/>
      <c r="R108" s="21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17</v>
      </c>
      <c r="C109" s="6">
        <f>C110+C111+C112+C113+C114</f>
        <v>362.25386538799984</v>
      </c>
      <c r="D109" s="6">
        <f>D110+D111+D112+D113+D114</f>
        <v>435.57295799200006</v>
      </c>
      <c r="E109" s="7">
        <f aca="true" t="shared" si="89" ref="E109:E114">((D109-C109)/C109)*100</f>
        <v>20.239699174906033</v>
      </c>
      <c r="F109" s="6">
        <f>F110+F111+F112+F113+F114</f>
        <v>2576.361684129</v>
      </c>
      <c r="G109" s="6">
        <f>G110+G111+G112+G113+G114</f>
        <v>3056.375963870001</v>
      </c>
      <c r="H109" s="7">
        <f aca="true" t="shared" si="90" ref="H109:H114">((G109-F109)/F109)*100</f>
        <v>18.63147875152791</v>
      </c>
      <c r="I109" s="8">
        <f>(G109/G$179)*100</f>
        <v>1.8058222402572186</v>
      </c>
      <c r="J109" s="9">
        <f>J110+J111+J112+J113+J114</f>
        <v>44230</v>
      </c>
      <c r="K109" s="9">
        <f>K110+K111+K112+K113+K114</f>
        <v>47856</v>
      </c>
      <c r="L109" s="7">
        <f aca="true" t="shared" si="91" ref="L109:L114">((K109-J109)/J109)*100</f>
        <v>8.19805561835858</v>
      </c>
      <c r="M109" s="9">
        <f>M110+M111+M112+M113+M114</f>
        <v>345261</v>
      </c>
      <c r="N109" s="9">
        <f>N110+N111+N112+N113+N114</f>
        <v>349613</v>
      </c>
      <c r="O109" s="7">
        <f aca="true" t="shared" si="92" ref="O109:O114">((N109-M109)/M109)*100</f>
        <v>1.2604956829760674</v>
      </c>
      <c r="P109" s="8">
        <f>(N109/N$179)*100</f>
        <v>1.950123105310541</v>
      </c>
      <c r="Q109" s="9">
        <f>Q110+Q111+Q112+Q113+Q114</f>
        <v>287862</v>
      </c>
      <c r="R109" s="9">
        <f>R110+R111+R112+R113+R114</f>
        <v>587470</v>
      </c>
      <c r="S109" s="7">
        <f aca="true" t="shared" si="93" ref="S109:S114">((R109-Q109)/Q109)*100</f>
        <v>104.08042742703101</v>
      </c>
      <c r="T109" s="9">
        <f>T110+T111+T112+T113+T114</f>
        <v>2360881</v>
      </c>
      <c r="U109" s="9">
        <f>U110+U111+U112+U113+U114</f>
        <v>3662675</v>
      </c>
      <c r="V109" s="7">
        <f aca="true" t="shared" si="94" ref="V109:V114">((U109-T109)/T109)*100</f>
        <v>55.14017860281819</v>
      </c>
      <c r="W109" s="8">
        <f>(U109/U$179)*100</f>
        <v>2.7639917462886534</v>
      </c>
      <c r="X109" s="6">
        <f>X110+X111+X112+X113+X114</f>
        <v>13982.083715529496</v>
      </c>
      <c r="Y109" s="6">
        <f>Y110+Y111+Y112+Y113+Y114</f>
        <v>22359.059686381006</v>
      </c>
      <c r="Z109" s="7">
        <f aca="true" t="shared" si="95" ref="Z109:Z114">((Y109-X109)/X109)*100</f>
        <v>59.91221438294956</v>
      </c>
      <c r="AA109" s="6">
        <f>AA110+AA111+AA112+AA113+AA114</f>
        <v>147933.28333100004</v>
      </c>
      <c r="AB109" s="6">
        <f>AB110+AB111+AB112+AB113+AB114</f>
        <v>175878.49601725396</v>
      </c>
      <c r="AC109" s="7">
        <f aca="true" t="shared" si="96" ref="AC109:AC114">((AB109-AA109)/AA109)*100</f>
        <v>18.890416042295655</v>
      </c>
      <c r="AD109" s="8">
        <f>(AB109/AB$179)*100</f>
        <v>5.838372009971972</v>
      </c>
    </row>
    <row r="110" spans="1:30" ht="14.25">
      <c r="A110" s="4"/>
      <c r="B110" s="10" t="s">
        <v>2</v>
      </c>
      <c r="C110" s="18">
        <v>73.73194503800205</v>
      </c>
      <c r="D110" s="18">
        <v>100.1395238029988</v>
      </c>
      <c r="E110" s="13">
        <f t="shared" si="89"/>
        <v>35.81565460043955</v>
      </c>
      <c r="F110" s="18">
        <v>516.6966557640004</v>
      </c>
      <c r="G110" s="18">
        <v>636.5432645339984</v>
      </c>
      <c r="H110" s="13">
        <f t="shared" si="90"/>
        <v>23.19477152272058</v>
      </c>
      <c r="I110" s="14">
        <f>(G110/G$180)*100</f>
        <v>2.892082094343772</v>
      </c>
      <c r="J110" s="19">
        <v>81</v>
      </c>
      <c r="K110" s="19">
        <v>198</v>
      </c>
      <c r="L110" s="13">
        <f t="shared" si="91"/>
        <v>144.44444444444443</v>
      </c>
      <c r="M110" s="19">
        <v>622</v>
      </c>
      <c r="N110" s="19">
        <v>1140</v>
      </c>
      <c r="O110" s="13">
        <f t="shared" si="92"/>
        <v>83.27974276527331</v>
      </c>
      <c r="P110" s="14">
        <f>(N110/N$180)*100</f>
        <v>0.15333998703335547</v>
      </c>
      <c r="Q110" s="19">
        <v>0</v>
      </c>
      <c r="R110" s="15">
        <v>0</v>
      </c>
      <c r="S110" s="37" t="s">
        <v>47</v>
      </c>
      <c r="T110" s="19">
        <v>0</v>
      </c>
      <c r="U110" s="19">
        <v>0</v>
      </c>
      <c r="V110" s="37" t="s">
        <v>47</v>
      </c>
      <c r="W110" s="37" t="s">
        <v>47</v>
      </c>
      <c r="X110" s="18">
        <v>187.79263818399662</v>
      </c>
      <c r="Y110" s="18">
        <v>201.9410506870025</v>
      </c>
      <c r="Z110" s="13">
        <f t="shared" si="95"/>
        <v>7.534061313491676</v>
      </c>
      <c r="AA110" s="18">
        <v>1361.36349857</v>
      </c>
      <c r="AB110" s="18">
        <v>1477.2898777510034</v>
      </c>
      <c r="AC110" s="13">
        <f t="shared" si="96"/>
        <v>8.515461102253322</v>
      </c>
      <c r="AD110" s="14">
        <f>(AB110/AB$180)*100</f>
        <v>8.73515460163317</v>
      </c>
    </row>
    <row r="111" spans="1:30" ht="14.25">
      <c r="A111" s="4"/>
      <c r="B111" s="10" t="s">
        <v>3</v>
      </c>
      <c r="C111" s="18">
        <v>257.3674989399978</v>
      </c>
      <c r="D111" s="18">
        <v>299.0676467750013</v>
      </c>
      <c r="E111" s="13">
        <f t="shared" si="89"/>
        <v>16.20256948012127</v>
      </c>
      <c r="F111" s="18">
        <v>1814.4700013029994</v>
      </c>
      <c r="G111" s="18">
        <v>2165.5679103390025</v>
      </c>
      <c r="H111" s="13">
        <f t="shared" si="90"/>
        <v>19.349887779013937</v>
      </c>
      <c r="I111" s="14">
        <f>(G111/G$181)*100</f>
        <v>5.18803017636025</v>
      </c>
      <c r="J111" s="19">
        <v>44118</v>
      </c>
      <c r="K111" s="19">
        <v>47598</v>
      </c>
      <c r="L111" s="13">
        <f t="shared" si="91"/>
        <v>7.887936896504828</v>
      </c>
      <c r="M111" s="19">
        <v>344110</v>
      </c>
      <c r="N111" s="19">
        <v>347799</v>
      </c>
      <c r="O111" s="13">
        <f t="shared" si="92"/>
        <v>1.0720409171485863</v>
      </c>
      <c r="P111" s="14">
        <f>(N111/N$181)*100</f>
        <v>2.0267977465067797</v>
      </c>
      <c r="Q111" s="19">
        <v>0</v>
      </c>
      <c r="R111" s="15">
        <v>0</v>
      </c>
      <c r="S111" s="37" t="s">
        <v>47</v>
      </c>
      <c r="T111" s="19">
        <v>0</v>
      </c>
      <c r="U111" s="19">
        <v>0</v>
      </c>
      <c r="V111" s="37" t="s">
        <v>47</v>
      </c>
      <c r="W111" s="37" t="s">
        <v>47</v>
      </c>
      <c r="X111" s="18">
        <v>11046.350730566997</v>
      </c>
      <c r="Y111" s="18">
        <v>14432.992382294</v>
      </c>
      <c r="Z111" s="13">
        <f t="shared" si="95"/>
        <v>30.658465717149742</v>
      </c>
      <c r="AA111" s="18">
        <v>95255.18315214702</v>
      </c>
      <c r="AB111" s="18">
        <v>103002.501598023</v>
      </c>
      <c r="AC111" s="13">
        <f t="shared" si="96"/>
        <v>8.133225079732952</v>
      </c>
      <c r="AD111" s="14">
        <f>(AB111/AB$181)*100</f>
        <v>9.038671170776306</v>
      </c>
    </row>
    <row r="112" spans="1:30" ht="14.25">
      <c r="A112" s="4"/>
      <c r="B112" s="10" t="s">
        <v>4</v>
      </c>
      <c r="C112" s="18">
        <v>25.48372093299997</v>
      </c>
      <c r="D112" s="18">
        <v>26.852134741999997</v>
      </c>
      <c r="E112" s="13">
        <f t="shared" si="89"/>
        <v>5.36975668740749</v>
      </c>
      <c r="F112" s="18">
        <v>193.583461111</v>
      </c>
      <c r="G112" s="18">
        <v>184.15358816999998</v>
      </c>
      <c r="H112" s="13">
        <f t="shared" si="90"/>
        <v>-4.871218278090896</v>
      </c>
      <c r="I112" s="14">
        <f>(G112/G$182)*100</f>
        <v>0.23593003985646727</v>
      </c>
      <c r="J112" s="19">
        <v>5</v>
      </c>
      <c r="K112" s="19">
        <v>0</v>
      </c>
      <c r="L112" s="13">
        <f t="shared" si="91"/>
        <v>-100</v>
      </c>
      <c r="M112" s="19">
        <v>76</v>
      </c>
      <c r="N112" s="19">
        <v>93</v>
      </c>
      <c r="O112" s="13">
        <f t="shared" si="92"/>
        <v>22.36842105263158</v>
      </c>
      <c r="P112" s="14">
        <f>(N112/N$182)*100</f>
        <v>6.0272197018794555</v>
      </c>
      <c r="Q112" s="19">
        <v>16085</v>
      </c>
      <c r="R112" s="15">
        <v>21138</v>
      </c>
      <c r="S112" s="13">
        <f t="shared" si="93"/>
        <v>31.414361206092632</v>
      </c>
      <c r="T112" s="19">
        <v>105870</v>
      </c>
      <c r="U112" s="19">
        <v>100103</v>
      </c>
      <c r="V112" s="13">
        <f t="shared" si="94"/>
        <v>-5.447246623217153</v>
      </c>
      <c r="W112" s="14">
        <f>(U112/U$182)*100</f>
        <v>0.12830793679240565</v>
      </c>
      <c r="X112" s="18">
        <v>1644.995227499999</v>
      </c>
      <c r="Y112" s="18">
        <v>1873.231213600001</v>
      </c>
      <c r="Z112" s="13">
        <f t="shared" si="95"/>
        <v>13.874568283512067</v>
      </c>
      <c r="AA112" s="18">
        <v>11923.003381399998</v>
      </c>
      <c r="AB112" s="18">
        <v>11100.4863657</v>
      </c>
      <c r="AC112" s="13">
        <f t="shared" si="96"/>
        <v>-6.898572359571181</v>
      </c>
      <c r="AD112" s="14">
        <f>(AB112/AB$182)*100</f>
        <v>1.6524773966699384</v>
      </c>
    </row>
    <row r="113" spans="1:30" s="3" customFormat="1" ht="15">
      <c r="A113" s="4"/>
      <c r="B113" s="10" t="s">
        <v>5</v>
      </c>
      <c r="C113" s="18">
        <v>0</v>
      </c>
      <c r="D113" s="18">
        <v>0</v>
      </c>
      <c r="E113" s="37" t="s">
        <v>47</v>
      </c>
      <c r="F113" s="18">
        <v>0</v>
      </c>
      <c r="G113" s="18">
        <v>0</v>
      </c>
      <c r="H113" s="37" t="s">
        <v>47</v>
      </c>
      <c r="I113" s="14">
        <f>(G113/G$183)*100</f>
        <v>0</v>
      </c>
      <c r="J113" s="19">
        <v>0</v>
      </c>
      <c r="K113" s="19">
        <v>0</v>
      </c>
      <c r="L113" s="37" t="s">
        <v>47</v>
      </c>
      <c r="M113" s="19">
        <v>0</v>
      </c>
      <c r="N113" s="19">
        <v>0</v>
      </c>
      <c r="O113" s="37" t="s">
        <v>47</v>
      </c>
      <c r="P113" s="14">
        <f>(N113/N$183)*100</f>
        <v>0</v>
      </c>
      <c r="Q113" s="19">
        <v>0</v>
      </c>
      <c r="R113" s="15">
        <v>0</v>
      </c>
      <c r="S113" s="37" t="s">
        <v>47</v>
      </c>
      <c r="T113" s="19">
        <v>0</v>
      </c>
      <c r="U113" s="19">
        <v>0</v>
      </c>
      <c r="V113" s="37" t="s">
        <v>47</v>
      </c>
      <c r="W113" s="14">
        <f>(U113/U$183)*100</f>
        <v>0</v>
      </c>
      <c r="X113" s="18">
        <v>0</v>
      </c>
      <c r="Y113" s="18">
        <v>0</v>
      </c>
      <c r="Z113" s="37" t="s">
        <v>47</v>
      </c>
      <c r="AA113" s="18">
        <v>0</v>
      </c>
      <c r="AB113" s="18">
        <v>0</v>
      </c>
      <c r="AC113" s="37" t="s">
        <v>47</v>
      </c>
      <c r="AD113" s="14">
        <f>(AB113/AB$183)*100</f>
        <v>0</v>
      </c>
    </row>
    <row r="114" spans="1:30" ht="14.25">
      <c r="A114" s="4"/>
      <c r="B114" s="10" t="s">
        <v>23</v>
      </c>
      <c r="C114" s="18">
        <v>5.670700477000025</v>
      </c>
      <c r="D114" s="18">
        <v>9.513652672</v>
      </c>
      <c r="E114" s="13">
        <f t="shared" si="89"/>
        <v>67.76856246572581</v>
      </c>
      <c r="F114" s="18">
        <v>51.61156595099998</v>
      </c>
      <c r="G114" s="18">
        <v>70.11120082699998</v>
      </c>
      <c r="H114" s="13">
        <f t="shared" si="90"/>
        <v>35.84397127877024</v>
      </c>
      <c r="I114" s="14">
        <f>(G114/G$184)*100</f>
        <v>1.9501056924533442</v>
      </c>
      <c r="J114" s="19">
        <v>26</v>
      </c>
      <c r="K114" s="19">
        <v>60</v>
      </c>
      <c r="L114" s="13">
        <f t="shared" si="91"/>
        <v>130.76923076923077</v>
      </c>
      <c r="M114" s="19">
        <v>453</v>
      </c>
      <c r="N114" s="19">
        <v>581</v>
      </c>
      <c r="O114" s="13">
        <f t="shared" si="92"/>
        <v>28.2560706401766</v>
      </c>
      <c r="P114" s="14">
        <f>(N114/N$184)*100</f>
        <v>2.7970344694781435</v>
      </c>
      <c r="Q114" s="19">
        <v>271777</v>
      </c>
      <c r="R114" s="15">
        <v>566332</v>
      </c>
      <c r="S114" s="13">
        <f t="shared" si="93"/>
        <v>108.38113600488637</v>
      </c>
      <c r="T114" s="19">
        <v>2255011</v>
      </c>
      <c r="U114" s="19">
        <v>3562572</v>
      </c>
      <c r="V114" s="13">
        <f t="shared" si="94"/>
        <v>57.98468388845996</v>
      </c>
      <c r="W114" s="14">
        <f>(U114/U$184)*100</f>
        <v>7.175100204668995</v>
      </c>
      <c r="X114" s="18">
        <v>1102.9451192785025</v>
      </c>
      <c r="Y114" s="18">
        <v>5850.8950398000015</v>
      </c>
      <c r="Z114" s="13">
        <f t="shared" si="95"/>
        <v>430.4792539113275</v>
      </c>
      <c r="AA114" s="18">
        <v>39393.73329888302</v>
      </c>
      <c r="AB114" s="18">
        <v>60298.218175779955</v>
      </c>
      <c r="AC114" s="13">
        <f t="shared" si="96"/>
        <v>53.06550846118886</v>
      </c>
      <c r="AD114" s="14">
        <f>(AB114/AB$184)*100</f>
        <v>5.418638448202681</v>
      </c>
    </row>
    <row r="115" spans="1:30" ht="14.25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19</v>
      </c>
      <c r="C116" s="6">
        <f>C117+C118+C119+C120+C121</f>
        <v>120.16265863299999</v>
      </c>
      <c r="D116" s="6">
        <f>D117+D118+D119+D120+D121</f>
        <v>159.83328643800004</v>
      </c>
      <c r="E116" s="7">
        <f aca="true" t="shared" si="97" ref="E116:E121">((D116-C116)/C116)*100</f>
        <v>33.01410625921803</v>
      </c>
      <c r="F116" s="6">
        <f>F117+F118+F119+F120+F121</f>
        <v>871.3899034069999</v>
      </c>
      <c r="G116" s="6">
        <f>G117+G118+G119+G120+G121</f>
        <v>1045.476626312</v>
      </c>
      <c r="H116" s="7">
        <f aca="true" t="shared" si="98" ref="H116:H121">((G116-F116)/F116)*100</f>
        <v>19.97805141238703</v>
      </c>
      <c r="I116" s="8">
        <f>(G116/G$179)*100</f>
        <v>0.6177070379367753</v>
      </c>
      <c r="J116" s="9">
        <f>J117+J118+J119+J120+J121</f>
        <v>16253</v>
      </c>
      <c r="K116" s="9">
        <f>K117+K118+K119+K120+K121</f>
        <v>16346</v>
      </c>
      <c r="L116" s="7">
        <f>((K116-J116)/J116)*100</f>
        <v>0.5722020550052298</v>
      </c>
      <c r="M116" s="9">
        <f>M117+M118+M119+M120+M121</f>
        <v>121089</v>
      </c>
      <c r="N116" s="9">
        <f>N117+N118+N119+N120+N121</f>
        <v>119091</v>
      </c>
      <c r="O116" s="7">
        <f>((N116-M116)/M116)*100</f>
        <v>-1.6500260139236431</v>
      </c>
      <c r="P116" s="8">
        <f>(N116/N$179)*100</f>
        <v>0.66428339545308</v>
      </c>
      <c r="Q116" s="9">
        <f>Q117+Q118+Q119+Q120+Q121</f>
        <v>44426</v>
      </c>
      <c r="R116" s="9">
        <f>R117+R118+R119+R120+R121</f>
        <v>419136</v>
      </c>
      <c r="S116" s="7">
        <f aca="true" t="shared" si="99" ref="S116:S121">((R116-Q116)/Q116)*100</f>
        <v>843.447530725251</v>
      </c>
      <c r="T116" s="9">
        <f>T117+T118+T119+T120+T121</f>
        <v>550816</v>
      </c>
      <c r="U116" s="9">
        <f>U117+U118+U119+U120+U121</f>
        <v>2460804</v>
      </c>
      <c r="V116" s="7">
        <f aca="true" t="shared" si="100" ref="V116:V121">((U116-T116)/T116)*100</f>
        <v>346.7560855167606</v>
      </c>
      <c r="W116" s="8">
        <f>(U116/U$179)*100</f>
        <v>1.8570148717082742</v>
      </c>
      <c r="X116" s="6">
        <f>X117+X118+X119+X120+X121</f>
        <v>6317.157486200001</v>
      </c>
      <c r="Y116" s="6">
        <f>Y117+Y118+Y119+Y120+Y121</f>
        <v>13038.1280686</v>
      </c>
      <c r="Z116" s="7">
        <f aca="true" t="shared" si="101" ref="Z116:Z121">((Y116-X116)/X116)*100</f>
        <v>106.39232276672124</v>
      </c>
      <c r="AA116" s="6">
        <f>AA117+AA118+AA119+AA120+AA121</f>
        <v>77269.12994340001</v>
      </c>
      <c r="AB116" s="6">
        <f>AB117+AB118+AB119+AB120+AB121</f>
        <v>110774.12564819999</v>
      </c>
      <c r="AC116" s="7">
        <f aca="true" t="shared" si="102" ref="AC116:AC121">((AB116-AA116)/AA116)*100</f>
        <v>43.361424839832594</v>
      </c>
      <c r="AD116" s="8">
        <f>(AB116/AB$179)*100</f>
        <v>3.677200847510789</v>
      </c>
    </row>
    <row r="117" spans="1:30" ht="14.25">
      <c r="A117" s="4"/>
      <c r="B117" s="10" t="s">
        <v>2</v>
      </c>
      <c r="C117" s="18">
        <v>1.5327366999999998</v>
      </c>
      <c r="D117" s="18">
        <v>1.6509273999999998</v>
      </c>
      <c r="E117" s="13">
        <f t="shared" si="97"/>
        <v>7.711089582444264</v>
      </c>
      <c r="F117" s="18">
        <v>15.68704168</v>
      </c>
      <c r="G117" s="18">
        <v>11.210478872</v>
      </c>
      <c r="H117" s="13">
        <f t="shared" si="98"/>
        <v>-28.536692254138263</v>
      </c>
      <c r="I117" s="14">
        <f>(G117/G$180)*100</f>
        <v>0.05093389094057203</v>
      </c>
      <c r="J117" s="19">
        <v>64</v>
      </c>
      <c r="K117" s="19">
        <v>52</v>
      </c>
      <c r="L117" s="13">
        <f>((K117-J117)/J117)*100</f>
        <v>-18.75</v>
      </c>
      <c r="M117" s="19">
        <v>616</v>
      </c>
      <c r="N117" s="19">
        <v>352</v>
      </c>
      <c r="O117" s="13">
        <f>((N117-M117)/M117)*100</f>
        <v>-42.857142857142854</v>
      </c>
      <c r="P117" s="14">
        <f>(N117/N$180)*100</f>
        <v>0.04734708371556239</v>
      </c>
      <c r="Q117" s="19">
        <v>0</v>
      </c>
      <c r="R117" s="15">
        <v>0</v>
      </c>
      <c r="S117" s="37" t="s">
        <v>47</v>
      </c>
      <c r="T117" s="19">
        <v>0</v>
      </c>
      <c r="U117" s="19">
        <v>0</v>
      </c>
      <c r="V117" s="37" t="s">
        <v>47</v>
      </c>
      <c r="W117" s="37" t="s">
        <v>47</v>
      </c>
      <c r="X117" s="18">
        <v>2.7515204</v>
      </c>
      <c r="Y117" s="18">
        <v>1.6760713999999999</v>
      </c>
      <c r="Z117" s="13">
        <f t="shared" si="101"/>
        <v>-39.08562698644721</v>
      </c>
      <c r="AA117" s="18">
        <v>36.3795557</v>
      </c>
      <c r="AB117" s="18">
        <v>12.8675653</v>
      </c>
      <c r="AC117" s="13">
        <f t="shared" si="102"/>
        <v>-64.62967990562896</v>
      </c>
      <c r="AD117" s="14">
        <f>(AB117/AB$180)*100</f>
        <v>0.07608538712336273</v>
      </c>
    </row>
    <row r="118" spans="1:30" s="3" customFormat="1" ht="15">
      <c r="A118" s="4"/>
      <c r="B118" s="10" t="s">
        <v>3</v>
      </c>
      <c r="C118" s="18">
        <v>98.867856175</v>
      </c>
      <c r="D118" s="18">
        <v>110.48482559600001</v>
      </c>
      <c r="E118" s="13">
        <f t="shared" si="97"/>
        <v>11.74999627830254</v>
      </c>
      <c r="F118" s="18">
        <v>729.9143000979998</v>
      </c>
      <c r="G118" s="18">
        <v>756.446300832</v>
      </c>
      <c r="H118" s="13">
        <f t="shared" si="98"/>
        <v>3.634947380868959</v>
      </c>
      <c r="I118" s="14">
        <f>(G118/G$181)*100</f>
        <v>1.8122111141267125</v>
      </c>
      <c r="J118" s="19">
        <v>16168</v>
      </c>
      <c r="K118" s="19">
        <v>16278</v>
      </c>
      <c r="L118" s="13">
        <f>((K118-J118)/J118)*100</f>
        <v>0.6803562592775854</v>
      </c>
      <c r="M118" s="19">
        <v>120341</v>
      </c>
      <c r="N118" s="19">
        <v>118610</v>
      </c>
      <c r="O118" s="13">
        <f>((N118-M118)/M118)*100</f>
        <v>-1.4384125111142503</v>
      </c>
      <c r="P118" s="14">
        <f>(N118/N$181)*100</f>
        <v>0.6911994592082471</v>
      </c>
      <c r="Q118" s="19">
        <v>0</v>
      </c>
      <c r="R118" s="15">
        <v>0</v>
      </c>
      <c r="S118" s="37" t="s">
        <v>47</v>
      </c>
      <c r="T118" s="19">
        <v>0</v>
      </c>
      <c r="U118" s="19">
        <v>0</v>
      </c>
      <c r="V118" s="37" t="s">
        <v>47</v>
      </c>
      <c r="W118" s="37" t="s">
        <v>47</v>
      </c>
      <c r="X118" s="18">
        <v>2774.0425631999997</v>
      </c>
      <c r="Y118" s="18">
        <v>3206.9315609999994</v>
      </c>
      <c r="Z118" s="13">
        <f t="shared" si="101"/>
        <v>15.604987592571046</v>
      </c>
      <c r="AA118" s="18">
        <v>20768.104470500002</v>
      </c>
      <c r="AB118" s="18">
        <v>22172.225482400005</v>
      </c>
      <c r="AC118" s="13">
        <f t="shared" si="102"/>
        <v>6.760949290747657</v>
      </c>
      <c r="AD118" s="14">
        <f>(AB118/AB$181)*100</f>
        <v>1.9456561942721522</v>
      </c>
    </row>
    <row r="119" spans="1:30" ht="14.25">
      <c r="A119" s="4"/>
      <c r="B119" s="10" t="s">
        <v>4</v>
      </c>
      <c r="C119" s="18">
        <v>17.772065299999998</v>
      </c>
      <c r="D119" s="18">
        <v>43.77663954500001</v>
      </c>
      <c r="E119" s="13">
        <f t="shared" si="97"/>
        <v>146.32274755933975</v>
      </c>
      <c r="F119" s="18">
        <v>98.00769230800002</v>
      </c>
      <c r="G119" s="18">
        <v>238.14506766699998</v>
      </c>
      <c r="H119" s="13">
        <f t="shared" si="98"/>
        <v>142.9860983958308</v>
      </c>
      <c r="I119" s="14">
        <f>(G119/G$182)*100</f>
        <v>0.3051017135459186</v>
      </c>
      <c r="J119" s="19">
        <v>0</v>
      </c>
      <c r="K119" s="19">
        <v>0</v>
      </c>
      <c r="L119" s="37" t="s">
        <v>47</v>
      </c>
      <c r="M119" s="19">
        <v>0</v>
      </c>
      <c r="N119" s="19">
        <v>4</v>
      </c>
      <c r="O119" s="37" t="s">
        <v>47</v>
      </c>
      <c r="P119" s="14">
        <f>(N119/N$182)*100</f>
        <v>0.2592352559948153</v>
      </c>
      <c r="Q119" s="19">
        <v>7889</v>
      </c>
      <c r="R119" s="15">
        <v>363825</v>
      </c>
      <c r="S119" s="13">
        <f t="shared" si="99"/>
        <v>4511.801242236025</v>
      </c>
      <c r="T119" s="19">
        <v>58612</v>
      </c>
      <c r="U119" s="19">
        <v>1533184</v>
      </c>
      <c r="V119" s="13">
        <f t="shared" si="100"/>
        <v>2515.819286153006</v>
      </c>
      <c r="W119" s="14">
        <f>(U119/U$182)*100</f>
        <v>1.9651726298225596</v>
      </c>
      <c r="X119" s="18">
        <v>687.701143</v>
      </c>
      <c r="Y119" s="18">
        <v>4184.8882307</v>
      </c>
      <c r="Z119" s="13">
        <f t="shared" si="101"/>
        <v>508.5329758860093</v>
      </c>
      <c r="AA119" s="18">
        <v>5139.9814670000005</v>
      </c>
      <c r="AB119" s="18">
        <v>20090.5736064</v>
      </c>
      <c r="AC119" s="13">
        <f t="shared" si="102"/>
        <v>290.8686001182424</v>
      </c>
      <c r="AD119" s="14">
        <f>(AB119/AB$182)*100</f>
        <v>2.990789563355866</v>
      </c>
    </row>
    <row r="120" spans="1:30" ht="14.25">
      <c r="A120" s="4"/>
      <c r="B120" s="10" t="s">
        <v>5</v>
      </c>
      <c r="C120" s="18">
        <v>0.30601971</v>
      </c>
      <c r="D120" s="18">
        <v>0.044116854</v>
      </c>
      <c r="E120" s="13">
        <f t="shared" si="97"/>
        <v>-85.58365603313591</v>
      </c>
      <c r="F120" s="18">
        <v>1.537788466</v>
      </c>
      <c r="G120" s="18">
        <v>0.393653498</v>
      </c>
      <c r="H120" s="13">
        <f t="shared" si="98"/>
        <v>-74.40132328317256</v>
      </c>
      <c r="I120" s="14">
        <f>(G120/G$183)*100</f>
        <v>0.0016505280976718206</v>
      </c>
      <c r="J120" s="19">
        <v>21</v>
      </c>
      <c r="K120" s="19">
        <v>16</v>
      </c>
      <c r="L120" s="13">
        <f>((K120-J120)/J120)*100</f>
        <v>-23.809523809523807</v>
      </c>
      <c r="M120" s="19">
        <v>132</v>
      </c>
      <c r="N120" s="19">
        <v>125</v>
      </c>
      <c r="O120" s="13">
        <f>((N120-M120)/M120)*100</f>
        <v>-5.303030303030303</v>
      </c>
      <c r="P120" s="14">
        <f>(N120/N$183)*100</f>
        <v>6.397134083930399</v>
      </c>
      <c r="Q120" s="19">
        <v>36222</v>
      </c>
      <c r="R120" s="15">
        <v>52946</v>
      </c>
      <c r="S120" s="13">
        <f t="shared" si="99"/>
        <v>46.17083540389819</v>
      </c>
      <c r="T120" s="19">
        <v>442190</v>
      </c>
      <c r="U120" s="19">
        <v>892772</v>
      </c>
      <c r="V120" s="13">
        <f t="shared" si="100"/>
        <v>101.89782672606798</v>
      </c>
      <c r="W120" s="14">
        <f>(U120/U$183)*100</f>
        <v>18.429298880252865</v>
      </c>
      <c r="X120" s="18">
        <v>2809.9736952000003</v>
      </c>
      <c r="Y120" s="18">
        <v>5301.059379</v>
      </c>
      <c r="Z120" s="13">
        <f t="shared" si="101"/>
        <v>88.6515659579047</v>
      </c>
      <c r="AA120" s="18">
        <v>38091.7051603</v>
      </c>
      <c r="AB120" s="18">
        <v>58872.6919942</v>
      </c>
      <c r="AC120" s="13">
        <f t="shared" si="102"/>
        <v>54.55514985860596</v>
      </c>
      <c r="AD120" s="14">
        <f>(AB120/AB$183)*100</f>
        <v>82.42106032752899</v>
      </c>
    </row>
    <row r="121" spans="1:30" ht="14.25">
      <c r="A121" s="4"/>
      <c r="B121" s="10" t="s">
        <v>23</v>
      </c>
      <c r="C121" s="18">
        <v>1.683980748</v>
      </c>
      <c r="D121" s="18">
        <v>3.8767770429999997</v>
      </c>
      <c r="E121" s="13">
        <f t="shared" si="97"/>
        <v>130.21504536820274</v>
      </c>
      <c r="F121" s="18">
        <v>26.243080855</v>
      </c>
      <c r="G121" s="18">
        <v>39.28112544300001</v>
      </c>
      <c r="H121" s="13">
        <f t="shared" si="98"/>
        <v>49.68183674789813</v>
      </c>
      <c r="I121" s="14">
        <f>(G121/G$184)*100</f>
        <v>1.09258357336348</v>
      </c>
      <c r="J121" s="19">
        <v>0</v>
      </c>
      <c r="K121" s="19">
        <v>0</v>
      </c>
      <c r="L121" s="37" t="s">
        <v>47</v>
      </c>
      <c r="M121" s="19">
        <v>0</v>
      </c>
      <c r="N121" s="19">
        <v>0</v>
      </c>
      <c r="O121" s="37" t="s">
        <v>47</v>
      </c>
      <c r="P121" s="14">
        <f>(N121/N$184)*100</f>
        <v>0</v>
      </c>
      <c r="Q121" s="19">
        <v>315</v>
      </c>
      <c r="R121" s="15">
        <v>2365</v>
      </c>
      <c r="S121" s="13">
        <f t="shared" si="99"/>
        <v>650.7936507936508</v>
      </c>
      <c r="T121" s="19">
        <v>50014</v>
      </c>
      <c r="U121" s="19">
        <v>34848</v>
      </c>
      <c r="V121" s="13">
        <f t="shared" si="100"/>
        <v>-30.323509417363137</v>
      </c>
      <c r="W121" s="14">
        <f>(U121/U$184)*100</f>
        <v>0.07018465645952002</v>
      </c>
      <c r="X121" s="18">
        <v>42.688564400000004</v>
      </c>
      <c r="Y121" s="18">
        <v>343.5728265</v>
      </c>
      <c r="Z121" s="13">
        <f t="shared" si="101"/>
        <v>704.8357477676152</v>
      </c>
      <c r="AA121" s="18">
        <v>13232.959289900002</v>
      </c>
      <c r="AB121" s="18">
        <v>9625.766999899999</v>
      </c>
      <c r="AC121" s="13">
        <f t="shared" si="102"/>
        <v>-27.259150511807107</v>
      </c>
      <c r="AD121" s="14">
        <f>(AB121/AB$184)*100</f>
        <v>0.8650098251170095</v>
      </c>
    </row>
    <row r="122" spans="1:30" ht="14.25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30</v>
      </c>
      <c r="C123" s="6">
        <f>C124+C125+C126+C127+C128</f>
        <v>70.36235949200001</v>
      </c>
      <c r="D123" s="6">
        <f>D124+D125+D126+D127+D128</f>
        <v>74.06712759700004</v>
      </c>
      <c r="E123" s="7">
        <f aca="true" t="shared" si="103" ref="E123:E128">((D123-C123)/C123)*100</f>
        <v>5.26526985699115</v>
      </c>
      <c r="F123" s="6">
        <f>F124+F125+F126+F127+F128</f>
        <v>607.1473681200001</v>
      </c>
      <c r="G123" s="6">
        <f>G124+G125+G126+G127+G128</f>
        <v>610.182293586966</v>
      </c>
      <c r="H123" s="7">
        <f aca="true" t="shared" si="104" ref="H123:H128">((G123-F123)/F123)*100</f>
        <v>0.4998663629825778</v>
      </c>
      <c r="I123" s="8">
        <f>(G123/G$179)*100</f>
        <v>0.36051872197532103</v>
      </c>
      <c r="J123" s="9">
        <f>J124+J125+J126+J127+J128</f>
        <v>17000</v>
      </c>
      <c r="K123" s="9">
        <f>K124+K125+K126+K127+K128</f>
        <v>14667</v>
      </c>
      <c r="L123" s="7">
        <f aca="true" t="shared" si="105" ref="L123:L128">((K123-J123)/J123)*100</f>
        <v>-13.723529411764707</v>
      </c>
      <c r="M123" s="9">
        <f>M124+M125+M126+M127+M128</f>
        <v>135935</v>
      </c>
      <c r="N123" s="9">
        <f>N124+N125+N126+N127+N128</f>
        <v>131755</v>
      </c>
      <c r="O123" s="7">
        <f aca="true" t="shared" si="106" ref="O123:O128">((N123-M123)/M123)*100</f>
        <v>-3.0749990804428586</v>
      </c>
      <c r="P123" s="8">
        <f>(N123/N$179)*100</f>
        <v>0.7349225278813727</v>
      </c>
      <c r="Q123" s="9">
        <f>Q124+Q125+Q126+Q127+Q128</f>
        <v>111530</v>
      </c>
      <c r="R123" s="9">
        <f>R124+R125+R126+R127+R128</f>
        <v>4450</v>
      </c>
      <c r="S123" s="7">
        <f aca="true" t="shared" si="107" ref="S123:S128">((R123-Q123)/Q123)*100</f>
        <v>-96.01004214112795</v>
      </c>
      <c r="T123" s="9">
        <f>T124+T125+T126+T127+T128</f>
        <v>2640356</v>
      </c>
      <c r="U123" s="9">
        <f>U124+U125+U126+U127+U128</f>
        <v>685184</v>
      </c>
      <c r="V123" s="7">
        <f aca="true" t="shared" si="108" ref="V123:V128">((U123-T123)/T123)*100</f>
        <v>-74.04955998357798</v>
      </c>
      <c r="W123" s="8">
        <f>(U123/U$179)*100</f>
        <v>0.5170655110510882</v>
      </c>
      <c r="X123" s="6">
        <f>X124+X125+X126+X127+X128</f>
        <v>3304.4920585</v>
      </c>
      <c r="Y123" s="6">
        <f>Y124+Y125+Y126+Y127+Y128</f>
        <v>2307.3765271</v>
      </c>
      <c r="Z123" s="7">
        <f aca="true" t="shared" si="109" ref="Z123:Z128">((Y123-X123)/X123)*100</f>
        <v>-30.174547668685214</v>
      </c>
      <c r="AA123" s="6">
        <f>AA124+AA125+AA126+AA127+AA128</f>
        <v>27978.6582257</v>
      </c>
      <c r="AB123" s="6">
        <f>AB124+AB125+AB126+AB127+AB128</f>
        <v>16913.070886159</v>
      </c>
      <c r="AC123" s="7">
        <f aca="true" t="shared" si="110" ref="AC123:AC128">((AB123-AA123)/AA123)*100</f>
        <v>-39.55010011658324</v>
      </c>
      <c r="AD123" s="8">
        <f>(AB123/AB$179)*100</f>
        <v>0.5614375941373501</v>
      </c>
    </row>
    <row r="124" spans="1:30" s="3" customFormat="1" ht="15">
      <c r="A124" s="4"/>
      <c r="B124" s="10" t="s">
        <v>2</v>
      </c>
      <c r="C124" s="18">
        <v>1.6314205000000004</v>
      </c>
      <c r="D124" s="18">
        <v>4.9119367</v>
      </c>
      <c r="E124" s="13">
        <f t="shared" si="103"/>
        <v>201.08342392412007</v>
      </c>
      <c r="F124" s="18">
        <v>18.062796600000002</v>
      </c>
      <c r="G124" s="18">
        <v>31.493232989</v>
      </c>
      <c r="H124" s="13">
        <f t="shared" si="104"/>
        <v>74.35413621941575</v>
      </c>
      <c r="I124" s="14">
        <f>(G124/G$180)*100</f>
        <v>0.14308692008101323</v>
      </c>
      <c r="J124" s="19">
        <v>90</v>
      </c>
      <c r="K124" s="19">
        <v>110</v>
      </c>
      <c r="L124" s="13">
        <f t="shared" si="105"/>
        <v>22.22222222222222</v>
      </c>
      <c r="M124" s="19">
        <v>785</v>
      </c>
      <c r="N124" s="19">
        <v>926</v>
      </c>
      <c r="O124" s="13">
        <f t="shared" si="106"/>
        <v>17.961783439490446</v>
      </c>
      <c r="P124" s="14">
        <f>(N124/N$180)*100</f>
        <v>0.12455511227446242</v>
      </c>
      <c r="Q124" s="19">
        <v>0</v>
      </c>
      <c r="R124" s="15">
        <v>0</v>
      </c>
      <c r="S124" s="37" t="s">
        <v>47</v>
      </c>
      <c r="T124" s="19">
        <v>0</v>
      </c>
      <c r="U124" s="19">
        <v>0</v>
      </c>
      <c r="V124" s="37" t="s">
        <v>47</v>
      </c>
      <c r="W124" s="37" t="s">
        <v>47</v>
      </c>
      <c r="X124" s="18">
        <v>1.5678315000000007</v>
      </c>
      <c r="Y124" s="18">
        <v>1.521001000000001</v>
      </c>
      <c r="Z124" s="13">
        <f t="shared" si="109"/>
        <v>-2.9869600145168507</v>
      </c>
      <c r="AA124" s="18">
        <v>18.4270713</v>
      </c>
      <c r="AB124" s="18">
        <v>16.8848452</v>
      </c>
      <c r="AC124" s="13">
        <f t="shared" si="110"/>
        <v>-8.369350044247131</v>
      </c>
      <c r="AD124" s="14">
        <f>(AB124/AB$180)*100</f>
        <v>0.09983939879909161</v>
      </c>
    </row>
    <row r="125" spans="1:30" s="3" customFormat="1" ht="15">
      <c r="A125" s="4"/>
      <c r="B125" s="10" t="s">
        <v>3</v>
      </c>
      <c r="C125" s="18">
        <v>63.193320193999995</v>
      </c>
      <c r="D125" s="18">
        <v>62.35503210900003</v>
      </c>
      <c r="E125" s="13">
        <f t="shared" si="103"/>
        <v>-1.3265454045245106</v>
      </c>
      <c r="F125" s="18">
        <v>516.032923423</v>
      </c>
      <c r="G125" s="18">
        <v>533.9555222629999</v>
      </c>
      <c r="H125" s="13">
        <f t="shared" si="104"/>
        <v>3.473150263575031</v>
      </c>
      <c r="I125" s="14">
        <f>(G125/G$181)*100</f>
        <v>1.2791920997300852</v>
      </c>
      <c r="J125" s="19">
        <v>16902</v>
      </c>
      <c r="K125" s="19">
        <v>14553</v>
      </c>
      <c r="L125" s="13">
        <f t="shared" si="105"/>
        <v>-13.89776357827476</v>
      </c>
      <c r="M125" s="19">
        <v>135096</v>
      </c>
      <c r="N125" s="19">
        <v>130790</v>
      </c>
      <c r="O125" s="13">
        <f t="shared" si="106"/>
        <v>-3.187363060342275</v>
      </c>
      <c r="P125" s="14">
        <f>(N125/N$181)*100</f>
        <v>0.7621783767797541</v>
      </c>
      <c r="Q125" s="19">
        <v>0</v>
      </c>
      <c r="R125" s="20">
        <v>0</v>
      </c>
      <c r="S125" s="37" t="s">
        <v>47</v>
      </c>
      <c r="T125" s="19">
        <v>0</v>
      </c>
      <c r="U125" s="19">
        <v>0</v>
      </c>
      <c r="V125" s="37" t="s">
        <v>47</v>
      </c>
      <c r="W125" s="37" t="s">
        <v>47</v>
      </c>
      <c r="X125" s="18">
        <v>878.4561406</v>
      </c>
      <c r="Y125" s="18">
        <v>843.4323128000003</v>
      </c>
      <c r="Z125" s="13">
        <f t="shared" si="109"/>
        <v>-3.9869751238892652</v>
      </c>
      <c r="AA125" s="18">
        <v>6941.898034600001</v>
      </c>
      <c r="AB125" s="18">
        <v>7656.484413399999</v>
      </c>
      <c r="AC125" s="13">
        <f t="shared" si="110"/>
        <v>10.293818423121985</v>
      </c>
      <c r="AD125" s="14">
        <f>(AB125/AB$181)*100</f>
        <v>0.6718714969367793</v>
      </c>
    </row>
    <row r="126" spans="1:30" s="3" customFormat="1" ht="15">
      <c r="A126" s="4"/>
      <c r="B126" s="10" t="s">
        <v>4</v>
      </c>
      <c r="C126" s="18">
        <v>0.119432331</v>
      </c>
      <c r="D126" s="18">
        <v>0</v>
      </c>
      <c r="E126" s="13">
        <f t="shared" si="103"/>
        <v>-100</v>
      </c>
      <c r="F126" s="18">
        <v>7.163300438</v>
      </c>
      <c r="G126" s="18">
        <v>0.714697768</v>
      </c>
      <c r="H126" s="13">
        <f t="shared" si="104"/>
        <v>-90.02278664442638</v>
      </c>
      <c r="I126" s="14">
        <f>(G126/G$182)*100</f>
        <v>0.000915641528167831</v>
      </c>
      <c r="J126" s="19">
        <v>0</v>
      </c>
      <c r="K126" s="19">
        <v>0</v>
      </c>
      <c r="L126" s="37" t="s">
        <v>47</v>
      </c>
      <c r="M126" s="19">
        <v>1</v>
      </c>
      <c r="N126" s="19">
        <v>0</v>
      </c>
      <c r="O126" s="13">
        <f t="shared" si="106"/>
        <v>-100</v>
      </c>
      <c r="P126" s="14">
        <f>(N126/N$182)*100</f>
        <v>0</v>
      </c>
      <c r="Q126" s="19">
        <v>222</v>
      </c>
      <c r="R126" s="15">
        <v>0</v>
      </c>
      <c r="S126" s="13">
        <f t="shared" si="107"/>
        <v>-100</v>
      </c>
      <c r="T126" s="19">
        <v>3486</v>
      </c>
      <c r="U126" s="19">
        <v>-848</v>
      </c>
      <c r="V126" s="13">
        <f t="shared" si="108"/>
        <v>-124.32587492828458</v>
      </c>
      <c r="W126" s="14">
        <f>(U126/U$182)*100</f>
        <v>-0.001086931764282389</v>
      </c>
      <c r="X126" s="18">
        <v>7.8769348</v>
      </c>
      <c r="Y126" s="18">
        <v>0</v>
      </c>
      <c r="Z126" s="13">
        <f t="shared" si="109"/>
        <v>-100</v>
      </c>
      <c r="AA126" s="18">
        <v>12.59729209999999</v>
      </c>
      <c r="AB126" s="18">
        <v>-264.755433541</v>
      </c>
      <c r="AC126" s="13">
        <f t="shared" si="110"/>
        <v>-2201.68527838614</v>
      </c>
      <c r="AD126" s="14">
        <f>(AB126/AB$182)*100</f>
        <v>-0.03941290094494554</v>
      </c>
    </row>
    <row r="127" spans="1:30" s="3" customFormat="1" ht="15">
      <c r="A127" s="4"/>
      <c r="B127" s="10" t="s">
        <v>5</v>
      </c>
      <c r="C127" s="18">
        <v>0.66423631</v>
      </c>
      <c r="D127" s="18">
        <v>5.397811352</v>
      </c>
      <c r="E127" s="13">
        <f t="shared" si="103"/>
        <v>712.634189178848</v>
      </c>
      <c r="F127" s="18">
        <v>36.636437916</v>
      </c>
      <c r="G127" s="18">
        <v>31.171007590000002</v>
      </c>
      <c r="H127" s="13">
        <f t="shared" si="104"/>
        <v>-14.918017790187822</v>
      </c>
      <c r="I127" s="14">
        <f>(G127/G$183)*100</f>
        <v>0.1306952030692652</v>
      </c>
      <c r="J127" s="19">
        <v>1</v>
      </c>
      <c r="K127" s="19">
        <v>1</v>
      </c>
      <c r="L127" s="13">
        <f t="shared" si="105"/>
        <v>0</v>
      </c>
      <c r="M127" s="19">
        <v>12</v>
      </c>
      <c r="N127" s="19">
        <v>13</v>
      </c>
      <c r="O127" s="13">
        <f t="shared" si="106"/>
        <v>8.333333333333332</v>
      </c>
      <c r="P127" s="14">
        <f>(N127/N$183)*100</f>
        <v>0.6653019447287616</v>
      </c>
      <c r="Q127" s="19">
        <v>3608</v>
      </c>
      <c r="R127" s="15">
        <v>444</v>
      </c>
      <c r="S127" s="13">
        <f t="shared" si="107"/>
        <v>-87.6940133037694</v>
      </c>
      <c r="T127" s="19">
        <v>23117</v>
      </c>
      <c r="U127" s="19">
        <v>-4088</v>
      </c>
      <c r="V127" s="13">
        <f t="shared" si="108"/>
        <v>-117.68395553056192</v>
      </c>
      <c r="W127" s="14">
        <f>(U127/U$183)*100</f>
        <v>-0.08438769789204155</v>
      </c>
      <c r="X127" s="18">
        <v>85.56904660000001</v>
      </c>
      <c r="Y127" s="18">
        <v>3.0002332999999997</v>
      </c>
      <c r="Z127" s="13">
        <f t="shared" si="109"/>
        <v>-96.49378669131976</v>
      </c>
      <c r="AA127" s="18">
        <v>347.7945685</v>
      </c>
      <c r="AB127" s="18">
        <v>50.3102067</v>
      </c>
      <c r="AC127" s="13">
        <f t="shared" si="110"/>
        <v>-85.53450477476333</v>
      </c>
      <c r="AD127" s="14">
        <f>(AB127/AB$183)*100</f>
        <v>0.07043368395519724</v>
      </c>
    </row>
    <row r="128" spans="1:30" ht="14.25">
      <c r="A128" s="4"/>
      <c r="B128" s="10" t="s">
        <v>23</v>
      </c>
      <c r="C128" s="18">
        <v>4.753950156999999</v>
      </c>
      <c r="D128" s="18">
        <v>1.4023474360000003</v>
      </c>
      <c r="E128" s="13">
        <f t="shared" si="103"/>
        <v>-70.50142745112502</v>
      </c>
      <c r="F128" s="18">
        <v>29.251909743000134</v>
      </c>
      <c r="G128" s="18">
        <v>12.847832976966103</v>
      </c>
      <c r="H128" s="13">
        <f t="shared" si="104"/>
        <v>-56.07865233468888</v>
      </c>
      <c r="I128" s="14">
        <f>(G128/G$184)*100</f>
        <v>0.3573556283238384</v>
      </c>
      <c r="J128" s="19">
        <v>7</v>
      </c>
      <c r="K128" s="19">
        <v>3</v>
      </c>
      <c r="L128" s="13">
        <f t="shared" si="105"/>
        <v>-57.14285714285714</v>
      </c>
      <c r="M128" s="19">
        <v>41</v>
      </c>
      <c r="N128" s="19">
        <v>26</v>
      </c>
      <c r="O128" s="13">
        <f t="shared" si="106"/>
        <v>-36.58536585365854</v>
      </c>
      <c r="P128" s="14">
        <f>(N128/N$184)*100</f>
        <v>0.1251684960523782</v>
      </c>
      <c r="Q128" s="19">
        <v>107700</v>
      </c>
      <c r="R128" s="15">
        <v>4006</v>
      </c>
      <c r="S128" s="13">
        <f t="shared" si="107"/>
        <v>-96.28040854224699</v>
      </c>
      <c r="T128" s="19">
        <v>2613753</v>
      </c>
      <c r="U128" s="19">
        <v>690120</v>
      </c>
      <c r="V128" s="13">
        <f t="shared" si="108"/>
        <v>-73.5965869766577</v>
      </c>
      <c r="W128" s="14">
        <f>(U128/U$184)*100</f>
        <v>1.3899172152159078</v>
      </c>
      <c r="X128" s="18">
        <v>2331.022105</v>
      </c>
      <c r="Y128" s="18">
        <v>1459.42298</v>
      </c>
      <c r="Z128" s="13">
        <f t="shared" si="109"/>
        <v>-37.39128527054444</v>
      </c>
      <c r="AA128" s="18">
        <v>20657.9412592</v>
      </c>
      <c r="AB128" s="18">
        <v>9454.1468544</v>
      </c>
      <c r="AC128" s="13">
        <f t="shared" si="110"/>
        <v>-54.23480619013959</v>
      </c>
      <c r="AD128" s="14">
        <f>(AB128/AB$184)*100</f>
        <v>0.8495873541547421</v>
      </c>
    </row>
    <row r="129" spans="1:30" ht="14.25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9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0.0025940000000000004</v>
      </c>
      <c r="D130" s="6">
        <f>D131+D132+D133+D134+D135</f>
        <v>0.0009769</v>
      </c>
      <c r="E130" s="7">
        <f>((D130-C130)/C130)*100</f>
        <v>-62.340015420200466</v>
      </c>
      <c r="F130" s="6">
        <f>F131+F132+F133+F134+F135</f>
        <v>0.05808779999999999</v>
      </c>
      <c r="G130" s="6">
        <f>G131+G132+G133+G134+G135</f>
        <v>0.008314</v>
      </c>
      <c r="H130" s="7">
        <f>((G130-F130)/F130)*100</f>
        <v>-85.68718388370708</v>
      </c>
      <c r="I130" s="8">
        <f>(G130/G$179)*100</f>
        <v>4.912224897387362E-06</v>
      </c>
      <c r="J130" s="9">
        <f>J131+J132+J133+J134+J135</f>
        <v>0</v>
      </c>
      <c r="K130" s="9">
        <f>K131+K132+K133+K134+K135</f>
        <v>0</v>
      </c>
      <c r="L130" s="38" t="s">
        <v>47</v>
      </c>
      <c r="M130" s="9">
        <f>M131+M132+M133+M134+M135</f>
        <v>0</v>
      </c>
      <c r="N130" s="9">
        <f>N131+N132+N133+N134+N135</f>
        <v>0</v>
      </c>
      <c r="O130" s="38" t="s">
        <v>47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8" t="s">
        <v>47</v>
      </c>
      <c r="T130" s="9">
        <f>T131+T132+T133+T134+T135</f>
        <v>0</v>
      </c>
      <c r="U130" s="9">
        <f>U131+U132+U133+U134+U135</f>
        <v>0</v>
      </c>
      <c r="V130" s="38" t="s">
        <v>47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8" t="s">
        <v>47</v>
      </c>
      <c r="AA130" s="6">
        <f>AA131+AA132+AA133+AA134+AA135</f>
        <v>0</v>
      </c>
      <c r="AB130" s="6">
        <f>AB131+AB132+AB133+AB134+AB135</f>
        <v>0</v>
      </c>
      <c r="AC130" s="38" t="s">
        <v>47</v>
      </c>
      <c r="AD130" s="8">
        <f>(AB130/AB$179)*100</f>
        <v>0</v>
      </c>
    </row>
    <row r="131" spans="1:30" ht="14.25">
      <c r="A131" s="4"/>
      <c r="B131" s="10" t="s">
        <v>2</v>
      </c>
      <c r="C131" s="18">
        <v>0</v>
      </c>
      <c r="D131" s="18">
        <v>0</v>
      </c>
      <c r="E131" s="37" t="s">
        <v>47</v>
      </c>
      <c r="F131" s="18">
        <v>0</v>
      </c>
      <c r="G131" s="18">
        <v>0</v>
      </c>
      <c r="H131" s="37" t="s">
        <v>47</v>
      </c>
      <c r="I131" s="14">
        <f>(G131/G$180)*100</f>
        <v>0</v>
      </c>
      <c r="J131" s="19">
        <v>0</v>
      </c>
      <c r="K131" s="19">
        <v>0</v>
      </c>
      <c r="L131" s="37" t="s">
        <v>47</v>
      </c>
      <c r="M131" s="19">
        <v>0</v>
      </c>
      <c r="N131" s="19">
        <v>0</v>
      </c>
      <c r="O131" s="37" t="s">
        <v>47</v>
      </c>
      <c r="P131" s="14">
        <f>(N131/N$180)*100</f>
        <v>0</v>
      </c>
      <c r="Q131" s="19">
        <v>0</v>
      </c>
      <c r="R131" s="15">
        <v>0</v>
      </c>
      <c r="S131" s="37" t="s">
        <v>47</v>
      </c>
      <c r="T131" s="19">
        <v>0</v>
      </c>
      <c r="U131" s="19">
        <v>0</v>
      </c>
      <c r="V131" s="37" t="s">
        <v>47</v>
      </c>
      <c r="W131" s="37" t="s">
        <v>47</v>
      </c>
      <c r="X131" s="18">
        <v>0</v>
      </c>
      <c r="Y131" s="18">
        <v>0</v>
      </c>
      <c r="Z131" s="37" t="s">
        <v>47</v>
      </c>
      <c r="AA131" s="18">
        <v>0</v>
      </c>
      <c r="AB131" s="18">
        <v>0</v>
      </c>
      <c r="AC131" s="37" t="s">
        <v>47</v>
      </c>
      <c r="AD131" s="14">
        <f>(AB131/AB$180)*100</f>
        <v>0</v>
      </c>
    </row>
    <row r="132" spans="1:30" ht="14.25">
      <c r="A132" s="4"/>
      <c r="B132" s="10" t="s">
        <v>3</v>
      </c>
      <c r="C132" s="18">
        <v>0.0025940000000000004</v>
      </c>
      <c r="D132" s="18">
        <v>0.0009769</v>
      </c>
      <c r="E132" s="13">
        <f>((D132-C132)/C132)*100</f>
        <v>-62.340015420200466</v>
      </c>
      <c r="F132" s="18">
        <v>0.05808779999999999</v>
      </c>
      <c r="G132" s="18">
        <v>0.008314</v>
      </c>
      <c r="H132" s="13">
        <f>((G132-F132)/F132)*100</f>
        <v>-85.68718388370708</v>
      </c>
      <c r="I132" s="14">
        <f>(G132/G$181)*100</f>
        <v>1.9917769690033388E-05</v>
      </c>
      <c r="J132" s="19">
        <v>0</v>
      </c>
      <c r="K132" s="19">
        <v>0</v>
      </c>
      <c r="L132" s="37" t="s">
        <v>47</v>
      </c>
      <c r="M132" s="19">
        <v>0</v>
      </c>
      <c r="N132" s="19">
        <v>0</v>
      </c>
      <c r="O132" s="37" t="s">
        <v>47</v>
      </c>
      <c r="P132" s="14">
        <f>(N132/N$181)*100</f>
        <v>0</v>
      </c>
      <c r="Q132" s="19">
        <v>0</v>
      </c>
      <c r="R132" s="15">
        <v>0</v>
      </c>
      <c r="S132" s="37" t="s">
        <v>47</v>
      </c>
      <c r="T132" s="19">
        <v>0</v>
      </c>
      <c r="U132" s="19">
        <v>0</v>
      </c>
      <c r="V132" s="37" t="s">
        <v>47</v>
      </c>
      <c r="W132" s="37" t="s">
        <v>47</v>
      </c>
      <c r="X132" s="18">
        <v>0</v>
      </c>
      <c r="Y132" s="18">
        <v>0</v>
      </c>
      <c r="Z132" s="37" t="s">
        <v>47</v>
      </c>
      <c r="AA132" s="18">
        <v>0</v>
      </c>
      <c r="AB132" s="18">
        <v>0</v>
      </c>
      <c r="AC132" s="37" t="s">
        <v>47</v>
      </c>
      <c r="AD132" s="14">
        <f>(AB132/AB$181)*100</f>
        <v>0</v>
      </c>
    </row>
    <row r="133" spans="1:30" ht="14.25">
      <c r="A133" s="4"/>
      <c r="B133" s="10" t="s">
        <v>4</v>
      </c>
      <c r="C133" s="18">
        <v>0</v>
      </c>
      <c r="D133" s="18">
        <v>0</v>
      </c>
      <c r="E133" s="37" t="s">
        <v>47</v>
      </c>
      <c r="F133" s="18">
        <v>0</v>
      </c>
      <c r="G133" s="18">
        <v>0</v>
      </c>
      <c r="H133" s="37" t="s">
        <v>47</v>
      </c>
      <c r="I133" s="14">
        <f>(G133/G$182)*100</f>
        <v>0</v>
      </c>
      <c r="J133" s="19">
        <v>0</v>
      </c>
      <c r="K133" s="19">
        <v>0</v>
      </c>
      <c r="L133" s="37" t="s">
        <v>47</v>
      </c>
      <c r="M133" s="19">
        <v>0</v>
      </c>
      <c r="N133" s="19">
        <v>0</v>
      </c>
      <c r="O133" s="37" t="s">
        <v>47</v>
      </c>
      <c r="P133" s="14">
        <f>(N133/N$182)*100</f>
        <v>0</v>
      </c>
      <c r="Q133" s="19">
        <v>0</v>
      </c>
      <c r="R133" s="15">
        <v>0</v>
      </c>
      <c r="S133" s="37" t="s">
        <v>47</v>
      </c>
      <c r="T133" s="19">
        <v>0</v>
      </c>
      <c r="U133" s="19">
        <v>0</v>
      </c>
      <c r="V133" s="37" t="s">
        <v>47</v>
      </c>
      <c r="W133" s="14">
        <f>(U133/U$182)*100</f>
        <v>0</v>
      </c>
      <c r="X133" s="18">
        <v>0</v>
      </c>
      <c r="Y133" s="18">
        <v>0</v>
      </c>
      <c r="Z133" s="37" t="s">
        <v>47</v>
      </c>
      <c r="AA133" s="18">
        <v>0</v>
      </c>
      <c r="AB133" s="18">
        <v>0</v>
      </c>
      <c r="AC133" s="37" t="s">
        <v>47</v>
      </c>
      <c r="AD133" s="14">
        <f>(AB133/AB$182)*100</f>
        <v>0</v>
      </c>
    </row>
    <row r="134" spans="1:30" ht="14.25">
      <c r="A134" s="4"/>
      <c r="B134" s="10" t="s">
        <v>5</v>
      </c>
      <c r="C134" s="18">
        <v>0</v>
      </c>
      <c r="D134" s="18">
        <v>0</v>
      </c>
      <c r="E134" s="37" t="s">
        <v>47</v>
      </c>
      <c r="F134" s="18">
        <v>0</v>
      </c>
      <c r="G134" s="18">
        <v>0</v>
      </c>
      <c r="H134" s="37" t="s">
        <v>47</v>
      </c>
      <c r="I134" s="14">
        <f>(G134/G$183)*100</f>
        <v>0</v>
      </c>
      <c r="J134" s="19">
        <v>0</v>
      </c>
      <c r="K134" s="19">
        <v>0</v>
      </c>
      <c r="L134" s="37" t="s">
        <v>47</v>
      </c>
      <c r="M134" s="19">
        <v>0</v>
      </c>
      <c r="N134" s="19">
        <v>0</v>
      </c>
      <c r="O134" s="37" t="s">
        <v>47</v>
      </c>
      <c r="P134" s="14">
        <f>(N134/N$183)*100</f>
        <v>0</v>
      </c>
      <c r="Q134" s="19">
        <v>0</v>
      </c>
      <c r="R134" s="20">
        <v>0</v>
      </c>
      <c r="S134" s="37" t="s">
        <v>47</v>
      </c>
      <c r="T134" s="19">
        <v>0</v>
      </c>
      <c r="U134" s="19">
        <v>0</v>
      </c>
      <c r="V134" s="37" t="s">
        <v>47</v>
      </c>
      <c r="W134" s="14">
        <f>(U134/U$183)*100</f>
        <v>0</v>
      </c>
      <c r="X134" s="18">
        <v>0</v>
      </c>
      <c r="Y134" s="18">
        <v>0</v>
      </c>
      <c r="Z134" s="37" t="s">
        <v>47</v>
      </c>
      <c r="AA134" s="18">
        <v>0</v>
      </c>
      <c r="AB134" s="18">
        <v>0</v>
      </c>
      <c r="AC134" s="37" t="s">
        <v>47</v>
      </c>
      <c r="AD134" s="14">
        <f>(AB134/AB$183)*100</f>
        <v>0</v>
      </c>
    </row>
    <row r="135" spans="1:30" ht="14.25">
      <c r="A135" s="4"/>
      <c r="B135" s="10" t="s">
        <v>23</v>
      </c>
      <c r="C135" s="18">
        <v>0</v>
      </c>
      <c r="D135" s="18">
        <v>0</v>
      </c>
      <c r="E135" s="37" t="s">
        <v>47</v>
      </c>
      <c r="F135" s="18">
        <v>0</v>
      </c>
      <c r="G135" s="18">
        <v>0</v>
      </c>
      <c r="H135" s="37" t="s">
        <v>47</v>
      </c>
      <c r="I135" s="14">
        <f>(G135/G$184)*100</f>
        <v>0</v>
      </c>
      <c r="J135" s="19">
        <v>0</v>
      </c>
      <c r="K135" s="19">
        <v>0</v>
      </c>
      <c r="L135" s="37" t="s">
        <v>47</v>
      </c>
      <c r="M135" s="19">
        <v>0</v>
      </c>
      <c r="N135" s="19">
        <v>0</v>
      </c>
      <c r="O135" s="37" t="s">
        <v>47</v>
      </c>
      <c r="P135" s="14">
        <f>(N135/N$184)*100</f>
        <v>0</v>
      </c>
      <c r="Q135" s="19">
        <v>0</v>
      </c>
      <c r="R135" s="15">
        <v>0</v>
      </c>
      <c r="S135" s="37" t="s">
        <v>47</v>
      </c>
      <c r="T135" s="19">
        <v>0</v>
      </c>
      <c r="U135" s="19">
        <v>0</v>
      </c>
      <c r="V135" s="37" t="s">
        <v>47</v>
      </c>
      <c r="W135" s="14">
        <f>(U135/U$184)*100</f>
        <v>0</v>
      </c>
      <c r="X135" s="18">
        <v>0</v>
      </c>
      <c r="Y135" s="18">
        <v>0</v>
      </c>
      <c r="Z135" s="37" t="s">
        <v>47</v>
      </c>
      <c r="AA135" s="18">
        <v>0</v>
      </c>
      <c r="AB135" s="18">
        <v>0</v>
      </c>
      <c r="AC135" s="37" t="s">
        <v>47</v>
      </c>
      <c r="AD135" s="14">
        <f>(AB135/AB$184)*100</f>
        <v>0</v>
      </c>
    </row>
    <row r="136" spans="1:30" ht="14.25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9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6</v>
      </c>
      <c r="C137" s="6">
        <f>C138+C139+C140+C141+C142</f>
        <v>1119.7294013369985</v>
      </c>
      <c r="D137" s="6">
        <f>D138+D139+D140+D141+D142</f>
        <v>1478.4972977849995</v>
      </c>
      <c r="E137" s="7">
        <f aca="true" t="shared" si="111" ref="E137:E142">((D137-C137)/C137)*100</f>
        <v>32.04058909408102</v>
      </c>
      <c r="F137" s="6">
        <f>F138+F139+F140+F141+F142</f>
        <v>7728.436848213994</v>
      </c>
      <c r="G137" s="6">
        <f>G138+G139+G140+G141+G142</f>
        <v>10715.722790044</v>
      </c>
      <c r="H137" s="7">
        <f aca="true" t="shared" si="112" ref="H137:H142">((G137-F137)/F137)*100</f>
        <v>38.653171404516975</v>
      </c>
      <c r="I137" s="8">
        <f>(G137/G$179)*100</f>
        <v>6.3312533416833405</v>
      </c>
      <c r="J137" s="9">
        <f>J138+J139+J140+J141+J142</f>
        <v>124754</v>
      </c>
      <c r="K137" s="9">
        <f>K138+K139+K140+K141+K142</f>
        <v>141892</v>
      </c>
      <c r="L137" s="7">
        <f aca="true" t="shared" si="113" ref="L137:L142">((K137-J137)/J137)*100</f>
        <v>13.73743527261651</v>
      </c>
      <c r="M137" s="9">
        <f>M138+M139+M140+M141+M142</f>
        <v>859780</v>
      </c>
      <c r="N137" s="9">
        <f>N138+N139+N140+N141+N142</f>
        <v>954407</v>
      </c>
      <c r="O137" s="7">
        <f aca="true" t="shared" si="114" ref="O137:O142">((N137-M137)/M137)*100</f>
        <v>11.005955011747192</v>
      </c>
      <c r="P137" s="8">
        <f>(N137/N$179)*100</f>
        <v>5.3236325381782645</v>
      </c>
      <c r="Q137" s="9">
        <f>Q138+Q139+Q140+Q141+Q142</f>
        <v>217211</v>
      </c>
      <c r="R137" s="9">
        <f>R138+R139+R140+R141+R142</f>
        <v>567750</v>
      </c>
      <c r="S137" s="7">
        <f aca="true" t="shared" si="115" ref="S137:S142">((R137-Q137)/Q137)*100</f>
        <v>161.38179005667303</v>
      </c>
      <c r="T137" s="9">
        <f>T138+T139+T140+T141+T142</f>
        <v>2235361</v>
      </c>
      <c r="U137" s="9">
        <f>U138+U139+U140+U141+U142</f>
        <v>2996493</v>
      </c>
      <c r="V137" s="7">
        <f aca="true" t="shared" si="116" ref="V137:V142">((U137-T137)/T137)*100</f>
        <v>34.049623304692176</v>
      </c>
      <c r="W137" s="8">
        <f>(U137/U$179)*100</f>
        <v>2.2612658561875474</v>
      </c>
      <c r="X137" s="6">
        <f>X138+X139+X140+X141+X142</f>
        <v>33066.34637500001</v>
      </c>
      <c r="Y137" s="6">
        <f>Y138+Y139+Y140+Y141+Y142</f>
        <v>38300.409687</v>
      </c>
      <c r="Z137" s="7">
        <f aca="true" t="shared" si="117" ref="Z137:Z142">((Y137-X137)/X137)*100</f>
        <v>15.8289738232381</v>
      </c>
      <c r="AA137" s="6">
        <f>AA138+AA139+AA140+AA141+AA142</f>
        <v>193895.952215</v>
      </c>
      <c r="AB137" s="6">
        <f>AB138+AB139+AB140+AB141+AB142</f>
        <v>269579.70129799994</v>
      </c>
      <c r="AC137" s="7">
        <f aca="true" t="shared" si="118" ref="AC137:AC142">((AB137-AA137)/AA137)*100</f>
        <v>39.03317641158316</v>
      </c>
      <c r="AD137" s="8">
        <f>(AB137/AB$179)*100</f>
        <v>8.94882898225628</v>
      </c>
    </row>
    <row r="138" spans="1:30" s="24" customFormat="1" ht="14.25">
      <c r="A138" s="26"/>
      <c r="B138" s="27" t="s">
        <v>2</v>
      </c>
      <c r="C138" s="18">
        <v>58.65702851700005</v>
      </c>
      <c r="D138" s="18">
        <v>160.77993666299975</v>
      </c>
      <c r="E138" s="13">
        <f t="shared" si="111"/>
        <v>174.1017414757079</v>
      </c>
      <c r="F138" s="18">
        <v>462.06638016799997</v>
      </c>
      <c r="G138" s="18">
        <v>1028.3115250759997</v>
      </c>
      <c r="H138" s="13">
        <f t="shared" si="112"/>
        <v>122.54627672805842</v>
      </c>
      <c r="I138" s="14">
        <f>(G138/G$180)*100</f>
        <v>4.67204904172039</v>
      </c>
      <c r="J138" s="19">
        <v>1411</v>
      </c>
      <c r="K138" s="19">
        <v>2946</v>
      </c>
      <c r="L138" s="13">
        <f t="shared" si="113"/>
        <v>108.78809355067327</v>
      </c>
      <c r="M138" s="19">
        <v>11817</v>
      </c>
      <c r="N138" s="19">
        <v>20531</v>
      </c>
      <c r="O138" s="13">
        <f t="shared" si="114"/>
        <v>73.74122027587374</v>
      </c>
      <c r="P138" s="14">
        <f>(N138/N$180)*100</f>
        <v>2.76159936296651</v>
      </c>
      <c r="Q138" s="19">
        <v>0</v>
      </c>
      <c r="R138" s="15">
        <v>0</v>
      </c>
      <c r="S138" s="37" t="s">
        <v>47</v>
      </c>
      <c r="T138" s="19">
        <v>0</v>
      </c>
      <c r="U138" s="19">
        <v>0</v>
      </c>
      <c r="V138" s="37" t="s">
        <v>47</v>
      </c>
      <c r="W138" s="37" t="s">
        <v>47</v>
      </c>
      <c r="X138" s="18">
        <v>76.33061</v>
      </c>
      <c r="Y138" s="18">
        <v>156.821672</v>
      </c>
      <c r="Z138" s="13">
        <f t="shared" si="117"/>
        <v>105.45056825826495</v>
      </c>
      <c r="AA138" s="18">
        <v>560.168463</v>
      </c>
      <c r="AB138" s="18">
        <v>993.020551</v>
      </c>
      <c r="AC138" s="13">
        <f t="shared" si="118"/>
        <v>77.27177029600112</v>
      </c>
      <c r="AD138" s="14">
        <f>(AB138/AB$180)*100</f>
        <v>5.87168988715293</v>
      </c>
    </row>
    <row r="139" spans="1:30" ht="14.25">
      <c r="A139" s="26"/>
      <c r="B139" s="27" t="s">
        <v>3</v>
      </c>
      <c r="C139" s="18">
        <v>733.5048388679984</v>
      </c>
      <c r="D139" s="18">
        <v>886.912984391</v>
      </c>
      <c r="E139" s="13">
        <f t="shared" si="111"/>
        <v>20.914401295532418</v>
      </c>
      <c r="F139" s="18">
        <v>4771.173323844995</v>
      </c>
      <c r="G139" s="18">
        <v>5667.083284020001</v>
      </c>
      <c r="H139" s="13">
        <f t="shared" si="112"/>
        <v>18.777560557221793</v>
      </c>
      <c r="I139" s="14">
        <f>(G139/G$181)*100</f>
        <v>13.576576818059714</v>
      </c>
      <c r="J139" s="19">
        <v>123282</v>
      </c>
      <c r="K139" s="19">
        <v>138907</v>
      </c>
      <c r="L139" s="13">
        <f t="shared" si="113"/>
        <v>12.674194124040817</v>
      </c>
      <c r="M139" s="19">
        <v>847532</v>
      </c>
      <c r="N139" s="19">
        <v>933356</v>
      </c>
      <c r="O139" s="13">
        <f t="shared" si="114"/>
        <v>10.12634331211093</v>
      </c>
      <c r="P139" s="14">
        <f>(N139/N$181)*100</f>
        <v>5.439129604997662</v>
      </c>
      <c r="Q139" s="19">
        <v>0</v>
      </c>
      <c r="R139" s="15">
        <v>0</v>
      </c>
      <c r="S139" s="37" t="s">
        <v>47</v>
      </c>
      <c r="T139" s="19">
        <v>0</v>
      </c>
      <c r="U139" s="19">
        <v>0</v>
      </c>
      <c r="V139" s="37" t="s">
        <v>47</v>
      </c>
      <c r="W139" s="37" t="s">
        <v>47</v>
      </c>
      <c r="X139" s="18">
        <v>9849.476349</v>
      </c>
      <c r="Y139" s="18">
        <v>11795.383451</v>
      </c>
      <c r="Z139" s="13">
        <f t="shared" si="117"/>
        <v>19.756452353911826</v>
      </c>
      <c r="AA139" s="18">
        <v>68553.046591</v>
      </c>
      <c r="AB139" s="18">
        <v>81423.49775799998</v>
      </c>
      <c r="AC139" s="13">
        <f t="shared" si="118"/>
        <v>18.77444082651416</v>
      </c>
      <c r="AD139" s="14">
        <f>(AB139/AB$181)*100</f>
        <v>7.145071337016241</v>
      </c>
    </row>
    <row r="140" spans="1:30" ht="14.25">
      <c r="A140" s="26"/>
      <c r="B140" s="27" t="s">
        <v>4</v>
      </c>
      <c r="C140" s="18">
        <v>299.223725368</v>
      </c>
      <c r="D140" s="18">
        <v>411.80543998699983</v>
      </c>
      <c r="E140" s="13">
        <f t="shared" si="111"/>
        <v>37.624594934957564</v>
      </c>
      <c r="F140" s="18">
        <v>2392.2615065679997</v>
      </c>
      <c r="G140" s="18">
        <v>3905.674069204</v>
      </c>
      <c r="H140" s="13">
        <f t="shared" si="112"/>
        <v>63.26283972219997</v>
      </c>
      <c r="I140" s="14">
        <f>(G140/G$182)*100</f>
        <v>5.003789760333239</v>
      </c>
      <c r="J140" s="19">
        <v>10</v>
      </c>
      <c r="K140" s="19">
        <v>9</v>
      </c>
      <c r="L140" s="13">
        <f t="shared" si="113"/>
        <v>-10</v>
      </c>
      <c r="M140" s="19">
        <v>69</v>
      </c>
      <c r="N140" s="19">
        <v>56</v>
      </c>
      <c r="O140" s="13">
        <f t="shared" si="114"/>
        <v>-18.84057971014493</v>
      </c>
      <c r="P140" s="14">
        <f>(N140/N$182)*100</f>
        <v>3.629293583927414</v>
      </c>
      <c r="Q140" s="19">
        <v>28077</v>
      </c>
      <c r="R140" s="15">
        <v>31896</v>
      </c>
      <c r="S140" s="13">
        <f t="shared" si="115"/>
        <v>13.601880542793033</v>
      </c>
      <c r="T140" s="19">
        <v>240795</v>
      </c>
      <c r="U140" s="19">
        <v>222546</v>
      </c>
      <c r="V140" s="13">
        <f t="shared" si="116"/>
        <v>-7.578645735999502</v>
      </c>
      <c r="W140" s="14">
        <f>(U140/U$182)*100</f>
        <v>0.2852503731297035</v>
      </c>
      <c r="X140" s="18">
        <v>3596.768738</v>
      </c>
      <c r="Y140" s="18">
        <v>4795.96458</v>
      </c>
      <c r="Z140" s="13">
        <f t="shared" si="117"/>
        <v>33.34092151464868</v>
      </c>
      <c r="AA140" s="18">
        <v>23787.432217000005</v>
      </c>
      <c r="AB140" s="18">
        <v>31005.828368999995</v>
      </c>
      <c r="AC140" s="13">
        <f t="shared" si="118"/>
        <v>30.34541974161157</v>
      </c>
      <c r="AD140" s="14">
        <f>(AB140/AB$182)*100</f>
        <v>4.61569239912931</v>
      </c>
    </row>
    <row r="141" spans="1:30" ht="14.25">
      <c r="A141" s="26"/>
      <c r="B141" s="27" t="s">
        <v>5</v>
      </c>
      <c r="C141" s="18">
        <v>0.05933888400000001</v>
      </c>
      <c r="D141" s="18">
        <v>2.066452780999999</v>
      </c>
      <c r="E141" s="13">
        <f t="shared" si="111"/>
        <v>3382.459799884336</v>
      </c>
      <c r="F141" s="18">
        <v>6.033619099999999</v>
      </c>
      <c r="G141" s="18">
        <v>5.963572423</v>
      </c>
      <c r="H141" s="13">
        <f t="shared" si="112"/>
        <v>-1.1609396589188017</v>
      </c>
      <c r="I141" s="14">
        <f>(G141/G$183)*100</f>
        <v>0.025004334768193318</v>
      </c>
      <c r="J141" s="19">
        <v>0</v>
      </c>
      <c r="K141" s="19">
        <v>0</v>
      </c>
      <c r="L141" s="37" t="s">
        <v>47</v>
      </c>
      <c r="M141" s="19">
        <v>2</v>
      </c>
      <c r="N141" s="19">
        <v>0</v>
      </c>
      <c r="O141" s="13">
        <f t="shared" si="114"/>
        <v>-100</v>
      </c>
      <c r="P141" s="14">
        <f>(N141/N$183)*100</f>
        <v>0</v>
      </c>
      <c r="Q141" s="19">
        <v>285</v>
      </c>
      <c r="R141" s="15">
        <v>3760</v>
      </c>
      <c r="S141" s="13">
        <f t="shared" si="115"/>
        <v>1219.298245614035</v>
      </c>
      <c r="T141" s="19">
        <v>9669</v>
      </c>
      <c r="U141" s="19">
        <v>9219</v>
      </c>
      <c r="V141" s="13">
        <f t="shared" si="116"/>
        <v>-4.654049022649706</v>
      </c>
      <c r="W141" s="14">
        <f>(U141/U$183)*100</f>
        <v>0.19030581870516902</v>
      </c>
      <c r="X141" s="18">
        <v>-0.692522</v>
      </c>
      <c r="Y141" s="18">
        <v>0.04328400000000002</v>
      </c>
      <c r="Z141" s="13">
        <f t="shared" si="117"/>
        <v>-106.25019854964897</v>
      </c>
      <c r="AA141" s="18">
        <v>68.21284399999999</v>
      </c>
      <c r="AB141" s="18">
        <v>-17.42968</v>
      </c>
      <c r="AC141" s="13">
        <f t="shared" si="118"/>
        <v>-125.55190339227025</v>
      </c>
      <c r="AD141" s="14">
        <f>(AB141/AB$183)*100</f>
        <v>-0.024401342254080267</v>
      </c>
    </row>
    <row r="142" spans="1:30" ht="14.25">
      <c r="A142" s="26"/>
      <c r="B142" s="10" t="s">
        <v>23</v>
      </c>
      <c r="C142" s="18">
        <v>28.2844697</v>
      </c>
      <c r="D142" s="18">
        <v>16.932483963000003</v>
      </c>
      <c r="E142" s="13">
        <f t="shared" si="111"/>
        <v>-40.1350488710064</v>
      </c>
      <c r="F142" s="18">
        <v>96.902018533</v>
      </c>
      <c r="G142" s="18">
        <v>108.69033932100002</v>
      </c>
      <c r="H142" s="13">
        <f t="shared" si="112"/>
        <v>12.165196315271293</v>
      </c>
      <c r="I142" s="14">
        <f>(G142/G$184)*100</f>
        <v>3.0231638728820966</v>
      </c>
      <c r="J142" s="19">
        <v>51</v>
      </c>
      <c r="K142" s="19">
        <v>30</v>
      </c>
      <c r="L142" s="13">
        <f t="shared" si="113"/>
        <v>-41.17647058823529</v>
      </c>
      <c r="M142" s="19">
        <v>360</v>
      </c>
      <c r="N142" s="19">
        <v>464</v>
      </c>
      <c r="O142" s="13">
        <f t="shared" si="114"/>
        <v>28.888888888888886</v>
      </c>
      <c r="P142" s="14">
        <f>(N142/N$184)*100</f>
        <v>2.233776237242442</v>
      </c>
      <c r="Q142" s="19">
        <v>188849</v>
      </c>
      <c r="R142" s="15">
        <v>532094</v>
      </c>
      <c r="S142" s="13">
        <f t="shared" si="115"/>
        <v>181.75632383544524</v>
      </c>
      <c r="T142" s="19">
        <v>1984897</v>
      </c>
      <c r="U142" s="19">
        <v>2764728</v>
      </c>
      <c r="V142" s="13">
        <f t="shared" si="116"/>
        <v>39.288235107413634</v>
      </c>
      <c r="W142" s="14">
        <f>(U142/U$184)*100</f>
        <v>5.568224428489895</v>
      </c>
      <c r="X142" s="18">
        <v>19544.463200000002</v>
      </c>
      <c r="Y142" s="18">
        <v>21552.1967</v>
      </c>
      <c r="Z142" s="13">
        <f t="shared" si="117"/>
        <v>10.272645912321595</v>
      </c>
      <c r="AA142" s="18">
        <v>100927.09210000001</v>
      </c>
      <c r="AB142" s="18">
        <v>156174.7843</v>
      </c>
      <c r="AC142" s="13">
        <f t="shared" si="118"/>
        <v>54.740200129079106</v>
      </c>
      <c r="AD142" s="14">
        <f>(AB142/AB$184)*100</f>
        <v>14.034489184751006</v>
      </c>
    </row>
    <row r="143" spans="1:30" ht="14.25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9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12</v>
      </c>
      <c r="C144" s="6">
        <f>C145+C146+C147+C148+C149</f>
        <v>77.53288447018912</v>
      </c>
      <c r="D144" s="6">
        <f>D145+D146+D147+D148+D149</f>
        <v>58.58514479872089</v>
      </c>
      <c r="E144" s="7">
        <f aca="true" t="shared" si="119" ref="E144:E149">((D144-C144)/C144)*100</f>
        <v>-24.43832678346116</v>
      </c>
      <c r="F144" s="6">
        <f>F145+F146+F147+F148+F149</f>
        <v>497.1709953772908</v>
      </c>
      <c r="G144" s="6">
        <f>G145+G146+G147+G148+G149</f>
        <v>425.30063800147974</v>
      </c>
      <c r="H144" s="7">
        <f aca="true" t="shared" si="120" ref="H144:H149">((G144-F144)/F144)*100</f>
        <v>-14.455862880993376</v>
      </c>
      <c r="I144" s="8">
        <f>(G144/G$179)*100</f>
        <v>0.25128366404445496</v>
      </c>
      <c r="J144" s="9">
        <f>J145+J146+J147+J148+J149</f>
        <v>15482</v>
      </c>
      <c r="K144" s="9">
        <f>K145+K146+K147+K148+K149</f>
        <v>22932</v>
      </c>
      <c r="L144" s="7">
        <f aca="true" t="shared" si="121" ref="L144:L149">((K144-J144)/J144)*100</f>
        <v>48.12039788141067</v>
      </c>
      <c r="M144" s="9">
        <f>M145+M146+M147+M148+M149</f>
        <v>167917</v>
      </c>
      <c r="N144" s="9">
        <f>N145+N146+N147+N148+N149</f>
        <v>160591</v>
      </c>
      <c r="O144" s="7">
        <f aca="true" t="shared" si="122" ref="O144:O149">((N144-M144)/M144)*100</f>
        <v>-4.362869751127045</v>
      </c>
      <c r="P144" s="8">
        <f>(N144/N$179)*100</f>
        <v>0.8957682340328452</v>
      </c>
      <c r="Q144" s="9">
        <f>Q145+Q146+Q147+Q148+Q149</f>
        <v>320561</v>
      </c>
      <c r="R144" s="9">
        <f>R145+R146+R147+R148+R149</f>
        <v>368641</v>
      </c>
      <c r="S144" s="7">
        <f aca="true" t="shared" si="123" ref="S144:S149">((R144-Q144)/Q144)*100</f>
        <v>14.998705394605082</v>
      </c>
      <c r="T144" s="9">
        <f>T145+T146+T147+T148+T149</f>
        <v>3052173</v>
      </c>
      <c r="U144" s="9">
        <f>U145+U146+U147+U148+U149</f>
        <v>2205379</v>
      </c>
      <c r="V144" s="7">
        <f aca="true" t="shared" si="124" ref="V144:V149">((U144-T144)/T144)*100</f>
        <v>-27.743971262441548</v>
      </c>
      <c r="W144" s="8">
        <f>(U144/U$179)*100</f>
        <v>1.664261599360665</v>
      </c>
      <c r="X144" s="6">
        <f>X145+X146+X147+X148+X149</f>
        <v>3374.4490156999727</v>
      </c>
      <c r="Y144" s="6">
        <f>Y145+Y146+Y147+Y148+Y149</f>
        <v>3703.2279053999996</v>
      </c>
      <c r="Z144" s="7">
        <f aca="true" t="shared" si="125" ref="Z144:Z149">((Y144-X144)/X144)*100</f>
        <v>9.743187352078788</v>
      </c>
      <c r="AA144" s="6">
        <f>AA145+AA146+AA147+AA148+AA149</f>
        <v>36331.25220824998</v>
      </c>
      <c r="AB144" s="6">
        <f>AB145+AB146+AB147+AB148+AB149</f>
        <v>29823.715643602</v>
      </c>
      <c r="AC144" s="7">
        <f aca="true" t="shared" si="126" ref="AC144:AC149">((AB144-AA144)/AA144)*100</f>
        <v>-17.911677052436602</v>
      </c>
      <c r="AD144" s="8">
        <f>(AB144/AB$179)*100</f>
        <v>0.9900127109904757</v>
      </c>
    </row>
    <row r="145" spans="1:30" ht="14.25">
      <c r="A145" s="26"/>
      <c r="B145" s="27" t="s">
        <v>2</v>
      </c>
      <c r="C145" s="18">
        <v>3.628943000000019</v>
      </c>
      <c r="D145" s="18">
        <v>2.8829051000000003</v>
      </c>
      <c r="E145" s="13">
        <f t="shared" si="119"/>
        <v>-20.557994435294656</v>
      </c>
      <c r="F145" s="18">
        <v>33.74044300000002</v>
      </c>
      <c r="G145" s="18">
        <v>24.2002338</v>
      </c>
      <c r="H145" s="13">
        <f t="shared" si="120"/>
        <v>-28.275293243778737</v>
      </c>
      <c r="I145" s="14">
        <f>(G145/G$180)*100</f>
        <v>0.10995177665284173</v>
      </c>
      <c r="J145" s="19">
        <v>190</v>
      </c>
      <c r="K145" s="19">
        <v>142</v>
      </c>
      <c r="L145" s="13">
        <f t="shared" si="121"/>
        <v>-25.263157894736842</v>
      </c>
      <c r="M145" s="19">
        <v>1787</v>
      </c>
      <c r="N145" s="19">
        <v>1369</v>
      </c>
      <c r="O145" s="13">
        <f t="shared" si="122"/>
        <v>-23.391158365976498</v>
      </c>
      <c r="P145" s="14">
        <f>(N145/N$180)*100</f>
        <v>0.18414249320058215</v>
      </c>
      <c r="Q145" s="19">
        <v>0</v>
      </c>
      <c r="R145" s="15">
        <v>0</v>
      </c>
      <c r="S145" s="37" t="s">
        <v>47</v>
      </c>
      <c r="T145" s="19">
        <v>0</v>
      </c>
      <c r="U145" s="19">
        <v>0</v>
      </c>
      <c r="V145" s="37" t="s">
        <v>47</v>
      </c>
      <c r="W145" s="37" t="s">
        <v>47</v>
      </c>
      <c r="X145" s="18">
        <v>7.020654999999988</v>
      </c>
      <c r="Y145" s="18">
        <v>6.083321999999998</v>
      </c>
      <c r="Z145" s="13">
        <f t="shared" si="125"/>
        <v>-13.351076217247416</v>
      </c>
      <c r="AA145" s="18">
        <v>79.91985499999998</v>
      </c>
      <c r="AB145" s="18">
        <v>41.501502</v>
      </c>
      <c r="AC145" s="13">
        <f t="shared" si="126"/>
        <v>-48.071099478346135</v>
      </c>
      <c r="AD145" s="14">
        <f>(AB145/AB$180)*100</f>
        <v>0.24539668323043307</v>
      </c>
    </row>
    <row r="146" spans="1:30" s="3" customFormat="1" ht="15">
      <c r="A146" s="26"/>
      <c r="B146" s="27" t="s">
        <v>3</v>
      </c>
      <c r="C146" s="18">
        <v>29.315480724189104</v>
      </c>
      <c r="D146" s="18">
        <v>37.57004621972089</v>
      </c>
      <c r="E146" s="13">
        <f t="shared" si="119"/>
        <v>28.157701295072723</v>
      </c>
      <c r="F146" s="18">
        <v>252.82348072418907</v>
      </c>
      <c r="G146" s="18">
        <v>262.9160596445984</v>
      </c>
      <c r="H146" s="13">
        <f t="shared" si="120"/>
        <v>3.991946828474993</v>
      </c>
      <c r="I146" s="14">
        <f>(G146/G$181)*100</f>
        <v>0.6298654707496022</v>
      </c>
      <c r="J146" s="19">
        <v>15289</v>
      </c>
      <c r="K146" s="19">
        <v>22790</v>
      </c>
      <c r="L146" s="13">
        <f t="shared" si="121"/>
        <v>49.06141670482046</v>
      </c>
      <c r="M146" s="19">
        <v>166108</v>
      </c>
      <c r="N146" s="19">
        <v>159207</v>
      </c>
      <c r="O146" s="13">
        <f t="shared" si="122"/>
        <v>-4.1545259710549765</v>
      </c>
      <c r="P146" s="14">
        <f>(N146/N$181)*100</f>
        <v>0.9277783686212577</v>
      </c>
      <c r="Q146" s="19">
        <v>0</v>
      </c>
      <c r="R146" s="15">
        <v>0</v>
      </c>
      <c r="S146" s="37" t="s">
        <v>47</v>
      </c>
      <c r="T146" s="19">
        <v>0</v>
      </c>
      <c r="U146" s="19">
        <v>0</v>
      </c>
      <c r="V146" s="37" t="s">
        <v>47</v>
      </c>
      <c r="W146" s="37" t="s">
        <v>47</v>
      </c>
      <c r="X146" s="18">
        <v>952.7517939999728</v>
      </c>
      <c r="Y146" s="18">
        <v>1031.8782679999997</v>
      </c>
      <c r="Z146" s="13">
        <f t="shared" si="125"/>
        <v>8.305045920493866</v>
      </c>
      <c r="AA146" s="18">
        <v>7348.574893999974</v>
      </c>
      <c r="AB146" s="18">
        <v>7428.938577000001</v>
      </c>
      <c r="AC146" s="13">
        <f t="shared" si="126"/>
        <v>1.0935954815625937</v>
      </c>
      <c r="AD146" s="14">
        <f>(AB146/AB$181)*100</f>
        <v>0.6519039043095113</v>
      </c>
    </row>
    <row r="147" spans="1:30" s="3" customFormat="1" ht="15">
      <c r="A147" s="26"/>
      <c r="B147" s="27" t="s">
        <v>4</v>
      </c>
      <c r="C147" s="18">
        <v>41.599780465</v>
      </c>
      <c r="D147" s="18">
        <v>17.201591630999992</v>
      </c>
      <c r="E147" s="13">
        <f t="shared" si="119"/>
        <v>-58.64980190106397</v>
      </c>
      <c r="F147" s="18">
        <v>180.35179789510173</v>
      </c>
      <c r="G147" s="18">
        <v>128.38854218299997</v>
      </c>
      <c r="H147" s="13">
        <f t="shared" si="120"/>
        <v>-28.812163958756443</v>
      </c>
      <c r="I147" s="14">
        <f>(G147/G$182)*100</f>
        <v>0.16448614537114675</v>
      </c>
      <c r="J147" s="19">
        <v>2</v>
      </c>
      <c r="K147" s="19">
        <v>0</v>
      </c>
      <c r="L147" s="13">
        <f t="shared" si="121"/>
        <v>-100</v>
      </c>
      <c r="M147" s="19">
        <v>5</v>
      </c>
      <c r="N147" s="19">
        <v>5</v>
      </c>
      <c r="O147" s="13">
        <f t="shared" si="122"/>
        <v>0</v>
      </c>
      <c r="P147" s="14">
        <f>(N147/N$182)*100</f>
        <v>0.32404406999351915</v>
      </c>
      <c r="Q147" s="19">
        <v>161970</v>
      </c>
      <c r="R147" s="15">
        <v>299392</v>
      </c>
      <c r="S147" s="13">
        <f t="shared" si="123"/>
        <v>84.84410693338272</v>
      </c>
      <c r="T147" s="19">
        <v>1225444</v>
      </c>
      <c r="U147" s="19">
        <v>1720824</v>
      </c>
      <c r="V147" s="13">
        <f t="shared" si="124"/>
        <v>40.42453184315236</v>
      </c>
      <c r="W147" s="14">
        <f>(U147/U$182)*100</f>
        <v>2.205681917853158</v>
      </c>
      <c r="X147" s="18">
        <v>1261.5916846</v>
      </c>
      <c r="Y147" s="18">
        <v>2027.0839404</v>
      </c>
      <c r="Z147" s="13">
        <f t="shared" si="125"/>
        <v>60.67670428905109</v>
      </c>
      <c r="AA147" s="18">
        <v>18024.1054342</v>
      </c>
      <c r="AB147" s="18">
        <v>15498.0919034</v>
      </c>
      <c r="AC147" s="13">
        <f t="shared" si="126"/>
        <v>-14.01464022734239</v>
      </c>
      <c r="AD147" s="14">
        <f>(AB147/AB$182)*100</f>
        <v>2.3071283291709075</v>
      </c>
    </row>
    <row r="148" spans="1:30" ht="14.25">
      <c r="A148" s="26"/>
      <c r="B148" s="27" t="s">
        <v>5</v>
      </c>
      <c r="C148" s="18">
        <v>0</v>
      </c>
      <c r="D148" s="18">
        <v>0</v>
      </c>
      <c r="E148" s="37" t="s">
        <v>47</v>
      </c>
      <c r="F148" s="18">
        <v>0</v>
      </c>
      <c r="G148" s="18">
        <v>0</v>
      </c>
      <c r="H148" s="37" t="s">
        <v>47</v>
      </c>
      <c r="I148" s="14">
        <f>(G148/G$183)*100</f>
        <v>0</v>
      </c>
      <c r="J148" s="19">
        <v>0</v>
      </c>
      <c r="K148" s="19">
        <v>0</v>
      </c>
      <c r="L148" s="37" t="s">
        <v>47</v>
      </c>
      <c r="M148" s="19">
        <v>0</v>
      </c>
      <c r="N148" s="19">
        <v>0</v>
      </c>
      <c r="O148" s="37" t="s">
        <v>47</v>
      </c>
      <c r="P148" s="14">
        <f>(N148/N$183)*100</f>
        <v>0</v>
      </c>
      <c r="Q148" s="19">
        <v>0</v>
      </c>
      <c r="R148" s="15">
        <v>0</v>
      </c>
      <c r="S148" s="37" t="s">
        <v>47</v>
      </c>
      <c r="T148" s="19">
        <v>0</v>
      </c>
      <c r="U148" s="19">
        <v>0</v>
      </c>
      <c r="V148" s="37" t="s">
        <v>47</v>
      </c>
      <c r="W148" s="14">
        <f>(U148/U$183)*100</f>
        <v>0</v>
      </c>
      <c r="X148" s="18">
        <v>0</v>
      </c>
      <c r="Y148" s="18">
        <v>0</v>
      </c>
      <c r="Z148" s="37" t="s">
        <v>47</v>
      </c>
      <c r="AA148" s="18">
        <v>0</v>
      </c>
      <c r="AB148" s="18">
        <v>0</v>
      </c>
      <c r="AC148" s="37" t="s">
        <v>47</v>
      </c>
      <c r="AD148" s="14">
        <f>(AB148/AB$183)*100</f>
        <v>0</v>
      </c>
    </row>
    <row r="149" spans="1:30" ht="14.25">
      <c r="A149" s="26"/>
      <c r="B149" s="10" t="s">
        <v>23</v>
      </c>
      <c r="C149" s="18">
        <v>2.988680281</v>
      </c>
      <c r="D149" s="18">
        <v>0.930601848</v>
      </c>
      <c r="E149" s="13">
        <f t="shared" si="119"/>
        <v>-68.86244895728278</v>
      </c>
      <c r="F149" s="18">
        <v>30.255273757999984</v>
      </c>
      <c r="G149" s="18">
        <v>9.795802373881358</v>
      </c>
      <c r="H149" s="13">
        <f t="shared" si="120"/>
        <v>-67.62282684257256</v>
      </c>
      <c r="I149" s="14">
        <f>(G149/G$184)*100</f>
        <v>0.2724650233646757</v>
      </c>
      <c r="J149" s="19">
        <v>1</v>
      </c>
      <c r="K149" s="19">
        <v>0</v>
      </c>
      <c r="L149" s="13">
        <f t="shared" si="121"/>
        <v>-100</v>
      </c>
      <c r="M149" s="19">
        <v>17</v>
      </c>
      <c r="N149" s="19">
        <v>10</v>
      </c>
      <c r="O149" s="13">
        <f t="shared" si="122"/>
        <v>-41.17647058823529</v>
      </c>
      <c r="P149" s="14">
        <f>(N149/N$184)*100</f>
        <v>0.04814172925091469</v>
      </c>
      <c r="Q149" s="19">
        <v>158591</v>
      </c>
      <c r="R149" s="15">
        <v>69249</v>
      </c>
      <c r="S149" s="13">
        <f t="shared" si="123"/>
        <v>-56.33484876190956</v>
      </c>
      <c r="T149" s="19">
        <v>1826729</v>
      </c>
      <c r="U149" s="19">
        <v>484555</v>
      </c>
      <c r="V149" s="13">
        <f t="shared" si="124"/>
        <v>-73.47417159304965</v>
      </c>
      <c r="W149" s="14">
        <f>(U149/U$184)*100</f>
        <v>0.9759046777646557</v>
      </c>
      <c r="X149" s="18">
        <v>1153.0848821000002</v>
      </c>
      <c r="Y149" s="18">
        <v>638.182375</v>
      </c>
      <c r="Z149" s="13">
        <f t="shared" si="125"/>
        <v>-44.654345494692365</v>
      </c>
      <c r="AA149" s="18">
        <v>10878.65202505</v>
      </c>
      <c r="AB149" s="18">
        <v>6855.183661202001</v>
      </c>
      <c r="AC149" s="13">
        <f t="shared" si="126"/>
        <v>-36.984990002283915</v>
      </c>
      <c r="AD149" s="14">
        <f>(AB149/AB$184)*100</f>
        <v>0.6160341529130018</v>
      </c>
    </row>
    <row r="150" spans="1:30" ht="14.25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9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40</v>
      </c>
      <c r="C151" s="6">
        <f>C152+C153+C154+C155+C156</f>
        <v>59.13066956499999</v>
      </c>
      <c r="D151" s="6">
        <f>D152+D153+D154+D155+D156</f>
        <v>85.10555271</v>
      </c>
      <c r="E151" s="7">
        <f aca="true" t="shared" si="127" ref="E151:E156">((D151-C151)/C151)*100</f>
        <v>43.92793678151548</v>
      </c>
      <c r="F151" s="6">
        <f>F152+F153+F154+F155+F156</f>
        <v>344.0304980279999</v>
      </c>
      <c r="G151" s="6">
        <f>G152+G153+G154+G155+G156</f>
        <v>440.98329421699987</v>
      </c>
      <c r="H151" s="7">
        <f aca="true" t="shared" si="128" ref="H151:H156">((G151-F151)/F151)*100</f>
        <v>28.181453895726765</v>
      </c>
      <c r="I151" s="8">
        <f>(G151/G$179)*100</f>
        <v>0.26054956906238186</v>
      </c>
      <c r="J151" s="9">
        <f>J152+J153+J154+J155+J156</f>
        <v>8847</v>
      </c>
      <c r="K151" s="9">
        <f>K152+K153+K154+K155+K156</f>
        <v>8439</v>
      </c>
      <c r="L151" s="7">
        <f aca="true" t="shared" si="129" ref="L151:L156">((K151-J151)/J151)*100</f>
        <v>-4.611732790776534</v>
      </c>
      <c r="M151" s="9">
        <f>M152+M153+M154+M155+M156</f>
        <v>55026</v>
      </c>
      <c r="N151" s="9">
        <f>N152+N153+N154+N155+N156</f>
        <v>47984</v>
      </c>
      <c r="O151" s="7">
        <f aca="true" t="shared" si="130" ref="O151:O156">((N151-M151)/M151)*100</f>
        <v>-12.797586595427616</v>
      </c>
      <c r="P151" s="8">
        <f>(N151/N$179)*100</f>
        <v>0.2676522528773844</v>
      </c>
      <c r="Q151" s="9">
        <f>Q152+Q153+Q154+Q155+Q156</f>
        <v>33315</v>
      </c>
      <c r="R151" s="9">
        <f>R152+R153+R154+R155+R156</f>
        <v>123164</v>
      </c>
      <c r="S151" s="7">
        <f aca="true" t="shared" si="131" ref="S151:S156">((R151-Q151)/Q151)*100</f>
        <v>269.6953324328381</v>
      </c>
      <c r="T151" s="9">
        <f>T152+T153+T154+T155+T156</f>
        <v>259909</v>
      </c>
      <c r="U151" s="9">
        <f>U152+U153+U154+U155+U156</f>
        <v>917989</v>
      </c>
      <c r="V151" s="7">
        <f aca="true" t="shared" si="132" ref="V151:V156">((U151-T151)/T151)*100</f>
        <v>253.1963110165481</v>
      </c>
      <c r="W151" s="8">
        <f>(U151/U$179)*100</f>
        <v>0.6927488841307992</v>
      </c>
      <c r="X151" s="6">
        <f>X152+X153+X154+X155+X156</f>
        <v>1562.6535236999998</v>
      </c>
      <c r="Y151" s="6">
        <f>Y152+Y153+Y154+Y155+Y156</f>
        <v>3661.5788033</v>
      </c>
      <c r="Z151" s="7">
        <f aca="true" t="shared" si="133" ref="Z151:Z156">((Y151-X151)/X151)*100</f>
        <v>134.31802045473484</v>
      </c>
      <c r="AA151" s="6">
        <f>AA152+AA153+AA154+AA155+AA156</f>
        <v>10849.101315799999</v>
      </c>
      <c r="AB151" s="6">
        <f>AB152+AB153+AB154+AB155+AB156</f>
        <v>24906.857206200006</v>
      </c>
      <c r="AC151" s="7">
        <f aca="true" t="shared" si="134" ref="AC151:AC156">((AB151-AA151)/AA151)*100</f>
        <v>129.5753028863977</v>
      </c>
      <c r="AD151" s="8">
        <f>(AB151/AB$179)*100</f>
        <v>0.8267952095450108</v>
      </c>
    </row>
    <row r="152" spans="1:30" ht="14.25">
      <c r="A152" s="26"/>
      <c r="B152" s="27" t="s">
        <v>2</v>
      </c>
      <c r="C152" s="18">
        <v>3.51556645</v>
      </c>
      <c r="D152" s="18">
        <v>10.497169300000001</v>
      </c>
      <c r="E152" s="13">
        <f t="shared" si="127"/>
        <v>198.59112178067352</v>
      </c>
      <c r="F152" s="18">
        <v>30.07049055</v>
      </c>
      <c r="G152" s="18">
        <v>48.567608899999996</v>
      </c>
      <c r="H152" s="13">
        <f t="shared" si="128"/>
        <v>61.51252610676149</v>
      </c>
      <c r="I152" s="14">
        <f>(G152/G$180)*100</f>
        <v>0.22066294608837078</v>
      </c>
      <c r="J152" s="19">
        <v>131</v>
      </c>
      <c r="K152" s="19">
        <v>227</v>
      </c>
      <c r="L152" s="13">
        <f t="shared" si="129"/>
        <v>73.2824427480916</v>
      </c>
      <c r="M152" s="19">
        <v>833</v>
      </c>
      <c r="N152" s="19">
        <v>1111</v>
      </c>
      <c r="O152" s="13">
        <f t="shared" si="130"/>
        <v>33.373349339735896</v>
      </c>
      <c r="P152" s="14">
        <f>(N152/N$180)*100</f>
        <v>0.14943923297724382</v>
      </c>
      <c r="Q152" s="19">
        <v>0</v>
      </c>
      <c r="R152" s="15">
        <v>0</v>
      </c>
      <c r="S152" s="37" t="s">
        <v>47</v>
      </c>
      <c r="T152" s="19">
        <v>0</v>
      </c>
      <c r="U152" s="19">
        <v>0</v>
      </c>
      <c r="V152" s="37" t="s">
        <v>47</v>
      </c>
      <c r="W152" s="37" t="s">
        <v>47</v>
      </c>
      <c r="X152" s="18">
        <v>4.990695</v>
      </c>
      <c r="Y152" s="18">
        <v>7.264773499999999</v>
      </c>
      <c r="Z152" s="13">
        <f t="shared" si="133"/>
        <v>45.56636901273268</v>
      </c>
      <c r="AA152" s="18">
        <v>33.6630698</v>
      </c>
      <c r="AB152" s="18">
        <v>37.932392899999996</v>
      </c>
      <c r="AC152" s="13">
        <f t="shared" si="134"/>
        <v>12.68251269229164</v>
      </c>
      <c r="AD152" s="14">
        <f>(AB152/AB$180)*100</f>
        <v>0.2242926871575305</v>
      </c>
    </row>
    <row r="153" spans="1:30" ht="14.25">
      <c r="A153" s="26"/>
      <c r="B153" s="27" t="s">
        <v>3</v>
      </c>
      <c r="C153" s="18">
        <v>50.976003879999986</v>
      </c>
      <c r="D153" s="18">
        <v>61.71715973999998</v>
      </c>
      <c r="E153" s="13">
        <f t="shared" si="127"/>
        <v>21.071004085147983</v>
      </c>
      <c r="F153" s="18">
        <v>273.6687040979999</v>
      </c>
      <c r="G153" s="18">
        <v>320.3774925699999</v>
      </c>
      <c r="H153" s="13">
        <f t="shared" si="128"/>
        <v>17.0676397310208</v>
      </c>
      <c r="I153" s="14">
        <f>(G153/G$181)*100</f>
        <v>0.7675252719364495</v>
      </c>
      <c r="J153" s="19">
        <v>8715</v>
      </c>
      <c r="K153" s="19">
        <v>8210</v>
      </c>
      <c r="L153" s="13">
        <f t="shared" si="129"/>
        <v>-5.794606999426277</v>
      </c>
      <c r="M153" s="19">
        <v>54189</v>
      </c>
      <c r="N153" s="19">
        <v>46860</v>
      </c>
      <c r="O153" s="13">
        <f t="shared" si="130"/>
        <v>-13.524885124287216</v>
      </c>
      <c r="P153" s="14">
        <f>(N153/N$181)*100</f>
        <v>0.2730765252381625</v>
      </c>
      <c r="Q153" s="19">
        <v>0</v>
      </c>
      <c r="R153" s="20">
        <v>0</v>
      </c>
      <c r="S153" s="37" t="s">
        <v>47</v>
      </c>
      <c r="T153" s="19">
        <v>0</v>
      </c>
      <c r="U153" s="19">
        <v>0</v>
      </c>
      <c r="V153" s="37" t="s">
        <v>47</v>
      </c>
      <c r="W153" s="37" t="s">
        <v>47</v>
      </c>
      <c r="X153" s="18">
        <v>643.1805423</v>
      </c>
      <c r="Y153" s="18">
        <v>756.1158647999999</v>
      </c>
      <c r="Z153" s="13">
        <f t="shared" si="133"/>
        <v>17.55888355952835</v>
      </c>
      <c r="AA153" s="18">
        <v>3608.6850601000006</v>
      </c>
      <c r="AB153" s="18">
        <v>3975.7713103000006</v>
      </c>
      <c r="AC153" s="13">
        <f t="shared" si="134"/>
        <v>10.172299441110765</v>
      </c>
      <c r="AD153" s="14">
        <f>(AB153/AB$181)*100</f>
        <v>0.3488817161378331</v>
      </c>
    </row>
    <row r="154" spans="1:30" ht="14.25">
      <c r="A154" s="26"/>
      <c r="B154" s="27" t="s">
        <v>4</v>
      </c>
      <c r="C154" s="18">
        <v>3.6422323999999997</v>
      </c>
      <c r="D154" s="18">
        <v>9.633335899999999</v>
      </c>
      <c r="E154" s="13">
        <f t="shared" si="127"/>
        <v>164.48987439681224</v>
      </c>
      <c r="F154" s="18">
        <v>31.5713765</v>
      </c>
      <c r="G154" s="18">
        <v>44.3702705</v>
      </c>
      <c r="H154" s="13">
        <f t="shared" si="128"/>
        <v>40.539550120660714</v>
      </c>
      <c r="I154" s="14">
        <f>(G154/G$182)*100</f>
        <v>0.05684537451338456</v>
      </c>
      <c r="J154" s="19">
        <v>0</v>
      </c>
      <c r="K154" s="19">
        <v>0</v>
      </c>
      <c r="L154" s="37" t="s">
        <v>47</v>
      </c>
      <c r="M154" s="19">
        <v>0</v>
      </c>
      <c r="N154" s="19">
        <v>0</v>
      </c>
      <c r="O154" s="37" t="s">
        <v>47</v>
      </c>
      <c r="P154" s="14">
        <f>(N154/N$182)*100</f>
        <v>0</v>
      </c>
      <c r="Q154" s="19">
        <v>1876</v>
      </c>
      <c r="R154" s="15">
        <v>4326</v>
      </c>
      <c r="S154" s="13">
        <f t="shared" si="131"/>
        <v>130.59701492537314</v>
      </c>
      <c r="T154" s="19">
        <v>15017</v>
      </c>
      <c r="U154" s="19">
        <v>21393</v>
      </c>
      <c r="V154" s="13">
        <f t="shared" si="132"/>
        <v>42.45854698008923</v>
      </c>
      <c r="W154" s="14">
        <f>(U154/U$182)*100</f>
        <v>0.02742067362416645</v>
      </c>
      <c r="X154" s="18">
        <v>160.21</v>
      </c>
      <c r="Y154" s="18">
        <v>455.7074</v>
      </c>
      <c r="Z154" s="13">
        <f t="shared" si="133"/>
        <v>184.44379252231445</v>
      </c>
      <c r="AA154" s="18">
        <v>1412.3098</v>
      </c>
      <c r="AB154" s="18">
        <v>2253.5063</v>
      </c>
      <c r="AC154" s="13">
        <f t="shared" si="134"/>
        <v>59.56175479345962</v>
      </c>
      <c r="AD154" s="14">
        <f>(AB154/AB$182)*100</f>
        <v>0.3354689246328782</v>
      </c>
    </row>
    <row r="155" spans="1:30" s="3" customFormat="1" ht="15">
      <c r="A155" s="26"/>
      <c r="B155" s="27" t="s">
        <v>5</v>
      </c>
      <c r="C155" s="18">
        <v>0.19577580100000003</v>
      </c>
      <c r="D155" s="18">
        <v>0.221089515</v>
      </c>
      <c r="E155" s="13">
        <f t="shared" si="127"/>
        <v>12.929950418131583</v>
      </c>
      <c r="F155" s="18">
        <v>1.6266226460000002</v>
      </c>
      <c r="G155" s="18">
        <v>1.0706491580000002</v>
      </c>
      <c r="H155" s="13">
        <f t="shared" si="128"/>
        <v>-34.17962299782219</v>
      </c>
      <c r="I155" s="14">
        <f>(G155/G$183)*100</f>
        <v>0.0044890659603072465</v>
      </c>
      <c r="J155" s="19">
        <v>0</v>
      </c>
      <c r="K155" s="19">
        <v>0</v>
      </c>
      <c r="L155" s="37" t="s">
        <v>47</v>
      </c>
      <c r="M155" s="19">
        <v>0</v>
      </c>
      <c r="N155" s="19">
        <v>0</v>
      </c>
      <c r="O155" s="37" t="s">
        <v>47</v>
      </c>
      <c r="P155" s="14">
        <f>(N155/N$183)*100</f>
        <v>0</v>
      </c>
      <c r="Q155" s="19">
        <v>118</v>
      </c>
      <c r="R155" s="15">
        <v>86</v>
      </c>
      <c r="S155" s="13">
        <f t="shared" si="131"/>
        <v>-27.11864406779661</v>
      </c>
      <c r="T155" s="19">
        <v>1057</v>
      </c>
      <c r="U155" s="19">
        <v>521</v>
      </c>
      <c r="V155" s="13">
        <f t="shared" si="132"/>
        <v>-50.709555345316936</v>
      </c>
      <c r="W155" s="14">
        <f>(U155/U$183)*100</f>
        <v>0.010754890068922125</v>
      </c>
      <c r="X155" s="18">
        <v>27.203699999999998</v>
      </c>
      <c r="Y155" s="18">
        <v>23.8215</v>
      </c>
      <c r="Z155" s="13">
        <f t="shared" si="133"/>
        <v>-12.432867587864878</v>
      </c>
      <c r="AA155" s="18">
        <v>233.3256</v>
      </c>
      <c r="AB155" s="18">
        <v>149.0409</v>
      </c>
      <c r="AC155" s="13">
        <f t="shared" si="134"/>
        <v>-36.12321151215298</v>
      </c>
      <c r="AD155" s="14">
        <f>(AB155/AB$183)*100</f>
        <v>0.20865546646617444</v>
      </c>
    </row>
    <row r="156" spans="1:30" ht="14.25">
      <c r="A156" s="26"/>
      <c r="B156" s="10" t="s">
        <v>23</v>
      </c>
      <c r="C156" s="18">
        <v>0.8010910340000001</v>
      </c>
      <c r="D156" s="18">
        <v>3.0367982550000012</v>
      </c>
      <c r="E156" s="13">
        <f t="shared" si="127"/>
        <v>279.08279160692746</v>
      </c>
      <c r="F156" s="18">
        <v>7.093304234000002</v>
      </c>
      <c r="G156" s="18">
        <v>26.597273089000005</v>
      </c>
      <c r="H156" s="13">
        <f t="shared" si="128"/>
        <v>274.96309493553855</v>
      </c>
      <c r="I156" s="14">
        <f>(G156/G$184)*100</f>
        <v>0.7397889786908451</v>
      </c>
      <c r="J156" s="19">
        <v>1</v>
      </c>
      <c r="K156" s="19">
        <v>2</v>
      </c>
      <c r="L156" s="13">
        <f t="shared" si="129"/>
        <v>100</v>
      </c>
      <c r="M156" s="19">
        <v>4</v>
      </c>
      <c r="N156" s="19">
        <v>13</v>
      </c>
      <c r="O156" s="13">
        <f t="shared" si="130"/>
        <v>225</v>
      </c>
      <c r="P156" s="14">
        <f>(N156/N$184)*100</f>
        <v>0.0625842480261891</v>
      </c>
      <c r="Q156" s="19">
        <v>31321</v>
      </c>
      <c r="R156" s="15">
        <v>118752</v>
      </c>
      <c r="S156" s="13">
        <f t="shared" si="131"/>
        <v>279.1449825995338</v>
      </c>
      <c r="T156" s="19">
        <v>243835</v>
      </c>
      <c r="U156" s="19">
        <v>896075</v>
      </c>
      <c r="V156" s="13">
        <f t="shared" si="132"/>
        <v>267.49236163799293</v>
      </c>
      <c r="W156" s="14">
        <f>(U156/U$184)*100</f>
        <v>1.8047152214464073</v>
      </c>
      <c r="X156" s="18">
        <v>727.0685864</v>
      </c>
      <c r="Y156" s="18">
        <v>2418.669265</v>
      </c>
      <c r="Z156" s="13">
        <f t="shared" si="133"/>
        <v>232.6603996159117</v>
      </c>
      <c r="AA156" s="18">
        <v>5561.117785899999</v>
      </c>
      <c r="AB156" s="18">
        <v>18490.606303000004</v>
      </c>
      <c r="AC156" s="13">
        <f t="shared" si="134"/>
        <v>232.49801595431458</v>
      </c>
      <c r="AD156" s="14">
        <f>(AB156/AB$184)*100</f>
        <v>1.6616396516383236</v>
      </c>
    </row>
    <row r="157" spans="1:30" ht="14.25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9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31</v>
      </c>
      <c r="C158" s="6">
        <f>C159+C160+C161+C162+C163</f>
        <v>161.43966687899996</v>
      </c>
      <c r="D158" s="6">
        <f>D159+D160+D161+D162+D163</f>
        <v>277.50261434500004</v>
      </c>
      <c r="E158" s="7">
        <f aca="true" t="shared" si="135" ref="E158:E163">((D158-C158)/C158)*100</f>
        <v>71.89245970941577</v>
      </c>
      <c r="F158" s="6">
        <f>F159+F160+F161+F162+F163</f>
        <v>1112.202282406</v>
      </c>
      <c r="G158" s="6">
        <f>G159+G160+G161+G162+G163</f>
        <v>1773.7432185690004</v>
      </c>
      <c r="H158" s="7">
        <f aca="true" t="shared" si="136" ref="H158:H163">((G158-F158)/F158)*100</f>
        <v>59.48027140637628</v>
      </c>
      <c r="I158" s="8">
        <f>(G158/G$179)*100</f>
        <v>1.0479944190313493</v>
      </c>
      <c r="J158" s="9">
        <f>J159+J160+J161+J162+J163</f>
        <v>26090</v>
      </c>
      <c r="K158" s="9">
        <f>K159+K160+K161+K162+K163</f>
        <v>39741</v>
      </c>
      <c r="L158" s="7">
        <f>((K158-J158)/J158)*100</f>
        <v>52.32272901494825</v>
      </c>
      <c r="M158" s="9">
        <f>M159+M160+M161+M162+M163</f>
        <v>167921</v>
      </c>
      <c r="N158" s="9">
        <f>N159+N160+N161+N162+N163</f>
        <v>267684</v>
      </c>
      <c r="O158" s="7">
        <f aca="true" t="shared" si="137" ref="O158:O163">((N158-M158)/M158)*100</f>
        <v>59.410675258008226</v>
      </c>
      <c r="P158" s="8">
        <f>(N158/N$179)*100</f>
        <v>1.4931274103707437</v>
      </c>
      <c r="Q158" s="9">
        <f>Q159+Q160+Q161+Q162+Q163</f>
        <v>6398</v>
      </c>
      <c r="R158" s="9">
        <f>R159+R160+R161+R162+R163</f>
        <v>34293</v>
      </c>
      <c r="S158" s="7">
        <f aca="true" t="shared" si="138" ref="S158:S163">((R158-Q158)/Q158)*100</f>
        <v>435.99562363238516</v>
      </c>
      <c r="T158" s="9">
        <f>T159+T160+T161+T162+T163</f>
        <v>78134</v>
      </c>
      <c r="U158" s="9">
        <f>U159+U160+U161+U162+U163</f>
        <v>336741</v>
      </c>
      <c r="V158" s="7">
        <f aca="true" t="shared" si="139" ref="V158:V163">((U158-T158)/T158)*100</f>
        <v>330.9788312386413</v>
      </c>
      <c r="W158" s="8">
        <f>(U158/U$179)*100</f>
        <v>0.2541173717670794</v>
      </c>
      <c r="X158" s="6">
        <f>X159+X160+X161+X162+X163</f>
        <v>9412.687740099995</v>
      </c>
      <c r="Y158" s="6">
        <f>Y159+Y160+Y161+Y162+Y163</f>
        <v>22598.221985903998</v>
      </c>
      <c r="Z158" s="7">
        <f aca="true" t="shared" si="140" ref="Z158:Z163">((Y158-X158)/X158)*100</f>
        <v>140.08256313051695</v>
      </c>
      <c r="AA158" s="6">
        <f>AA159+AA160+AA161+AA162+AA163</f>
        <v>64464.743315065</v>
      </c>
      <c r="AB158" s="6">
        <f>AB159+AB160+AB161+AB162+AB163</f>
        <v>164672.888953313</v>
      </c>
      <c r="AC158" s="7">
        <f aca="true" t="shared" si="141" ref="AC158:AC163">((AB158-AA158)/AA158)*100</f>
        <v>155.44643550117107</v>
      </c>
      <c r="AD158" s="8">
        <f>(AB158/AB$179)*100</f>
        <v>5.466396446623745</v>
      </c>
    </row>
    <row r="159" spans="1:30" s="3" customFormat="1" ht="15">
      <c r="A159" s="26"/>
      <c r="B159" s="27" t="s">
        <v>2</v>
      </c>
      <c r="C159" s="18">
        <v>0.44606290000000004</v>
      </c>
      <c r="D159" s="18">
        <v>44.83675010000001</v>
      </c>
      <c r="E159" s="13">
        <f t="shared" si="135"/>
        <v>9951.665381720832</v>
      </c>
      <c r="F159" s="18">
        <v>3.876231900000001</v>
      </c>
      <c r="G159" s="18">
        <v>266.0407765</v>
      </c>
      <c r="H159" s="13">
        <f t="shared" si="136"/>
        <v>6763.386488821784</v>
      </c>
      <c r="I159" s="14">
        <f>(G159/G$180)*100</f>
        <v>1.2087344395109352</v>
      </c>
      <c r="J159" s="19">
        <v>18</v>
      </c>
      <c r="K159" s="19">
        <v>244</v>
      </c>
      <c r="L159" s="13">
        <f>((K159-J159)/J159)*100</f>
        <v>1255.5555555555554</v>
      </c>
      <c r="M159" s="19">
        <v>135</v>
      </c>
      <c r="N159" s="19">
        <v>1699</v>
      </c>
      <c r="O159" s="13">
        <f t="shared" si="137"/>
        <v>1158.5185185185185</v>
      </c>
      <c r="P159" s="14">
        <f>(N159/N$180)*100</f>
        <v>0.22853038418392188</v>
      </c>
      <c r="Q159" s="19">
        <v>0</v>
      </c>
      <c r="R159" s="15">
        <v>0</v>
      </c>
      <c r="S159" s="37" t="s">
        <v>47</v>
      </c>
      <c r="T159" s="19">
        <v>0</v>
      </c>
      <c r="U159" s="19">
        <v>0</v>
      </c>
      <c r="V159" s="37" t="s">
        <v>47</v>
      </c>
      <c r="W159" s="37" t="s">
        <v>47</v>
      </c>
      <c r="X159" s="18">
        <v>0.53125</v>
      </c>
      <c r="Y159" s="18">
        <v>337.625057</v>
      </c>
      <c r="Z159" s="13">
        <f t="shared" si="140"/>
        <v>63452.95190588236</v>
      </c>
      <c r="AA159" s="18">
        <v>4.905125</v>
      </c>
      <c r="AB159" s="18">
        <v>603.900371</v>
      </c>
      <c r="AC159" s="13">
        <f t="shared" si="141"/>
        <v>12211.620417420554</v>
      </c>
      <c r="AD159" s="14">
        <f>(AB159/AB$180)*100</f>
        <v>3.570838184242777</v>
      </c>
    </row>
    <row r="160" spans="1:30" ht="14.25">
      <c r="A160" s="26"/>
      <c r="B160" s="27" t="s">
        <v>3</v>
      </c>
      <c r="C160" s="18">
        <v>152.52974212499998</v>
      </c>
      <c r="D160" s="18">
        <v>224.791511054</v>
      </c>
      <c r="E160" s="13">
        <f t="shared" si="135"/>
        <v>47.3755268462859</v>
      </c>
      <c r="F160" s="18">
        <v>1026.5591537680002</v>
      </c>
      <c r="G160" s="18">
        <v>1423.916368111</v>
      </c>
      <c r="H160" s="13">
        <f t="shared" si="136"/>
        <v>38.707678255509634</v>
      </c>
      <c r="I160" s="14">
        <f>(G160/G$181)*100</f>
        <v>3.411262722865492</v>
      </c>
      <c r="J160" s="19">
        <v>26070</v>
      </c>
      <c r="K160" s="19">
        <v>39473</v>
      </c>
      <c r="L160" s="13">
        <f>((K160-J160)/J160)*100</f>
        <v>51.41158419639432</v>
      </c>
      <c r="M160" s="19">
        <v>167702</v>
      </c>
      <c r="N160" s="19">
        <v>265827</v>
      </c>
      <c r="O160" s="13">
        <f t="shared" si="137"/>
        <v>58.511526398015526</v>
      </c>
      <c r="P160" s="14">
        <f>(N160/N$181)*100</f>
        <v>1.5491061347521347</v>
      </c>
      <c r="Q160" s="19">
        <v>0</v>
      </c>
      <c r="R160" s="15">
        <v>0</v>
      </c>
      <c r="S160" s="37" t="s">
        <v>47</v>
      </c>
      <c r="T160" s="19">
        <v>0</v>
      </c>
      <c r="U160" s="19">
        <v>0</v>
      </c>
      <c r="V160" s="37" t="s">
        <v>47</v>
      </c>
      <c r="W160" s="37" t="s">
        <v>47</v>
      </c>
      <c r="X160" s="18">
        <v>9092.197464999994</v>
      </c>
      <c r="Y160" s="18">
        <v>16018.862833</v>
      </c>
      <c r="Z160" s="13">
        <f t="shared" si="140"/>
        <v>76.18252237331946</v>
      </c>
      <c r="AA160" s="18">
        <v>61355.596375</v>
      </c>
      <c r="AB160" s="18">
        <v>110617.48837339999</v>
      </c>
      <c r="AC160" s="13">
        <f t="shared" si="141"/>
        <v>80.28915846130099</v>
      </c>
      <c r="AD160" s="14">
        <f>(AB160/AB$181)*100</f>
        <v>9.706901168733598</v>
      </c>
    </row>
    <row r="161" spans="1:30" ht="14.25">
      <c r="A161" s="26"/>
      <c r="B161" s="27" t="s">
        <v>4</v>
      </c>
      <c r="C161" s="18">
        <v>2.7913905629999998</v>
      </c>
      <c r="D161" s="18">
        <v>2.933318091</v>
      </c>
      <c r="E161" s="13">
        <f t="shared" si="135"/>
        <v>5.0844740209863675</v>
      </c>
      <c r="F161" s="18">
        <v>12.684667409</v>
      </c>
      <c r="G161" s="18">
        <v>28.477150827</v>
      </c>
      <c r="H161" s="13">
        <f t="shared" si="136"/>
        <v>124.50057150725881</v>
      </c>
      <c r="I161" s="14">
        <f>(G161/G$182)*100</f>
        <v>0.03648376008514426</v>
      </c>
      <c r="J161" s="19">
        <v>0</v>
      </c>
      <c r="K161" s="19">
        <v>0</v>
      </c>
      <c r="L161" s="37" t="s">
        <v>47</v>
      </c>
      <c r="M161" s="19">
        <v>7</v>
      </c>
      <c r="N161" s="19">
        <v>0</v>
      </c>
      <c r="O161" s="13">
        <f t="shared" si="137"/>
        <v>-100</v>
      </c>
      <c r="P161" s="14">
        <f>(N161/N$182)*100</f>
        <v>0</v>
      </c>
      <c r="Q161" s="19">
        <v>3679</v>
      </c>
      <c r="R161" s="15">
        <v>4018</v>
      </c>
      <c r="S161" s="13">
        <f t="shared" si="138"/>
        <v>9.214460451209568</v>
      </c>
      <c r="T161" s="19">
        <v>15309</v>
      </c>
      <c r="U161" s="19">
        <v>32081</v>
      </c>
      <c r="V161" s="13">
        <f t="shared" si="139"/>
        <v>109.55647005029721</v>
      </c>
      <c r="W161" s="14">
        <f>(U161/U$182)*100</f>
        <v>0.04112011548342373</v>
      </c>
      <c r="X161" s="18">
        <v>286.83692510000003</v>
      </c>
      <c r="Y161" s="18">
        <v>284.3770875</v>
      </c>
      <c r="Z161" s="13">
        <f t="shared" si="140"/>
        <v>-0.8575735495499544</v>
      </c>
      <c r="AA161" s="18">
        <v>1234.9124513</v>
      </c>
      <c r="AB161" s="18">
        <v>2369.66941683</v>
      </c>
      <c r="AC161" s="13">
        <f t="shared" si="141"/>
        <v>91.88966912880622</v>
      </c>
      <c r="AD161" s="14">
        <f>(AB161/AB$182)*100</f>
        <v>0.3527615835817187</v>
      </c>
    </row>
    <row r="162" spans="1:30" ht="14.25">
      <c r="A162" s="26"/>
      <c r="B162" s="27" t="s">
        <v>5</v>
      </c>
      <c r="C162" s="18">
        <v>5.642500022</v>
      </c>
      <c r="D162" s="18">
        <v>3.2241684409999998</v>
      </c>
      <c r="E162" s="13">
        <f t="shared" si="135"/>
        <v>-42.85922147223698</v>
      </c>
      <c r="F162" s="18">
        <v>66.632573041</v>
      </c>
      <c r="G162" s="18">
        <v>37.640091508000005</v>
      </c>
      <c r="H162" s="13">
        <f t="shared" si="136"/>
        <v>-43.510974002400445</v>
      </c>
      <c r="I162" s="14">
        <f>(G162/G$183)*100</f>
        <v>0.15781906917766675</v>
      </c>
      <c r="J162" s="19">
        <v>2</v>
      </c>
      <c r="K162" s="19">
        <v>5</v>
      </c>
      <c r="L162" s="13">
        <f>((K162-J162)/J162)*100</f>
        <v>150</v>
      </c>
      <c r="M162" s="19">
        <v>61</v>
      </c>
      <c r="N162" s="19">
        <v>54</v>
      </c>
      <c r="O162" s="13">
        <f t="shared" si="137"/>
        <v>-11.475409836065573</v>
      </c>
      <c r="P162" s="14">
        <f>(N162/N$183)*100</f>
        <v>2.7635619242579326</v>
      </c>
      <c r="Q162" s="19">
        <v>736</v>
      </c>
      <c r="R162" s="20">
        <v>2431</v>
      </c>
      <c r="S162" s="13">
        <f t="shared" si="138"/>
        <v>230.29891304347828</v>
      </c>
      <c r="T162" s="19">
        <v>50928</v>
      </c>
      <c r="U162" s="19">
        <v>44856</v>
      </c>
      <c r="V162" s="13">
        <f t="shared" si="139"/>
        <v>-11.922714420358153</v>
      </c>
      <c r="W162" s="14">
        <f>(U162/U$183)*100</f>
        <v>0.9259526850893873</v>
      </c>
      <c r="X162" s="18">
        <v>0.1771</v>
      </c>
      <c r="Y162" s="18">
        <v>1.8496000000000001</v>
      </c>
      <c r="Z162" s="13">
        <f t="shared" si="140"/>
        <v>944.3817052512704</v>
      </c>
      <c r="AA162" s="18">
        <v>18.7427</v>
      </c>
      <c r="AB162" s="18">
        <v>16.1169</v>
      </c>
      <c r="AC162" s="13">
        <f t="shared" si="141"/>
        <v>-14.009721118088633</v>
      </c>
      <c r="AD162" s="14">
        <f>(AB162/AB$183)*100</f>
        <v>0.022563466051860177</v>
      </c>
    </row>
    <row r="163" spans="1:30" ht="14.25">
      <c r="A163" s="26"/>
      <c r="B163" s="10" t="s">
        <v>23</v>
      </c>
      <c r="C163" s="18">
        <v>0.029971268999999995</v>
      </c>
      <c r="D163" s="18">
        <v>1.7168666590000294</v>
      </c>
      <c r="E163" s="13">
        <f t="shared" si="135"/>
        <v>5628.37492800198</v>
      </c>
      <c r="F163" s="18">
        <v>2.4496562880000003</v>
      </c>
      <c r="G163" s="18">
        <v>17.668831623000077</v>
      </c>
      <c r="H163" s="13">
        <f t="shared" si="136"/>
        <v>621.27798946952</v>
      </c>
      <c r="I163" s="14">
        <f>(G163/G$184)*100</f>
        <v>0.4914491368081518</v>
      </c>
      <c r="J163" s="19">
        <v>0</v>
      </c>
      <c r="K163" s="19">
        <v>19</v>
      </c>
      <c r="L163" s="37" t="s">
        <v>47</v>
      </c>
      <c r="M163" s="19">
        <v>16</v>
      </c>
      <c r="N163" s="19">
        <v>104</v>
      </c>
      <c r="O163" s="13">
        <f t="shared" si="137"/>
        <v>550</v>
      </c>
      <c r="P163" s="14">
        <f>(N163/N$184)*100</f>
        <v>0.5006739842095128</v>
      </c>
      <c r="Q163" s="19">
        <v>1983</v>
      </c>
      <c r="R163" s="15">
        <v>27844</v>
      </c>
      <c r="S163" s="13">
        <f t="shared" si="138"/>
        <v>1304.1351487644984</v>
      </c>
      <c r="T163" s="19">
        <v>11897</v>
      </c>
      <c r="U163" s="19">
        <v>259804</v>
      </c>
      <c r="V163" s="13">
        <f t="shared" si="139"/>
        <v>2083.7774228797175</v>
      </c>
      <c r="W163" s="14">
        <f>(U163/U$184)*100</f>
        <v>0.5232511044194542</v>
      </c>
      <c r="X163" s="18">
        <v>32.945</v>
      </c>
      <c r="Y163" s="18">
        <v>5955.507408404</v>
      </c>
      <c r="Z163" s="13">
        <f t="shared" si="140"/>
        <v>17977.120681147368</v>
      </c>
      <c r="AA163" s="18">
        <v>1850.5866637650001</v>
      </c>
      <c r="AB163" s="18">
        <v>51065.713892083004</v>
      </c>
      <c r="AC163" s="13">
        <f t="shared" si="141"/>
        <v>2659.433799668172</v>
      </c>
      <c r="AD163" s="14">
        <f>(AB163/AB$184)*100</f>
        <v>4.588968779706059</v>
      </c>
    </row>
    <row r="164" spans="1:30" ht="14.25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9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9</v>
      </c>
      <c r="C165" s="6">
        <f>C166+C167+C168+C169+C170</f>
        <v>5346.764063554839</v>
      </c>
      <c r="D165" s="6">
        <v>7450.676428156883</v>
      </c>
      <c r="E165" s="7">
        <f aca="true" t="shared" si="142" ref="E165:E170">((D165-C165)/C165)*100</f>
        <v>39.349265080592346</v>
      </c>
      <c r="F165" s="6">
        <f>F166+F167+F168+F169+F170</f>
        <v>40197.864921875334</v>
      </c>
      <c r="G165" s="6">
        <v>49078.27901260239</v>
      </c>
      <c r="H165" s="7">
        <f aca="true" t="shared" si="143" ref="H165:H170">((G165-F165)/F165)*100</f>
        <v>22.091755639226527</v>
      </c>
      <c r="I165" s="8">
        <f>(G165/G$179)*100</f>
        <v>28.997299024131472</v>
      </c>
      <c r="J165" s="9">
        <f>J166+J167+J168+J169+J170</f>
        <v>556295</v>
      </c>
      <c r="K165" s="9">
        <v>609816</v>
      </c>
      <c r="L165" s="7">
        <f aca="true" t="shared" si="144" ref="L165:L170">((K165-J165)/J165)*100</f>
        <v>9.620974482963177</v>
      </c>
      <c r="M165" s="9">
        <f>M166+M167+M168+M169+M170</f>
        <v>4074469</v>
      </c>
      <c r="N165" s="9">
        <v>4252530</v>
      </c>
      <c r="O165" s="7">
        <f aca="true" t="shared" si="145" ref="O165:O170">((N165-M165)/M165)*100</f>
        <v>4.370164553957829</v>
      </c>
      <c r="P165" s="8">
        <f>(N165/N$179)*100</f>
        <v>23.720390857966482</v>
      </c>
      <c r="Q165" s="9">
        <f>Q166+Q167+Q168+Q169+Q170</f>
        <v>12394055</v>
      </c>
      <c r="R165" s="9">
        <v>16363402</v>
      </c>
      <c r="S165" s="7">
        <f aca="true" t="shared" si="146" ref="S165:S170">((R165-Q165)/Q165)*100</f>
        <v>32.026217408265495</v>
      </c>
      <c r="T165" s="9">
        <f>T166+T167+T168+T169+T170</f>
        <v>102983498</v>
      </c>
      <c r="U165" s="9">
        <v>118540475</v>
      </c>
      <c r="V165" s="7">
        <f aca="true" t="shared" si="147" ref="V165:V170">((U165-T165)/T165)*100</f>
        <v>15.106281396656385</v>
      </c>
      <c r="W165" s="8">
        <f>(U165/U$179)*100</f>
        <v>89.4550825560926</v>
      </c>
      <c r="X165" s="6">
        <f>X166+X167+X168+X169+X170</f>
        <v>233825.9468744779</v>
      </c>
      <c r="Y165" s="6">
        <v>352342.5135220095</v>
      </c>
      <c r="Z165" s="7">
        <f aca="true" t="shared" si="148" ref="Z165:Z170">((Y165-X165)/X165)*100</f>
        <v>50.68580635798878</v>
      </c>
      <c r="AA165" s="6">
        <f>AA166+AA167+AA168+AA169+AA170</f>
        <v>1948526.108200732</v>
      </c>
      <c r="AB165" s="6">
        <v>2576595.3979289667</v>
      </c>
      <c r="AC165" s="7">
        <f aca="true" t="shared" si="149" ref="AC165:AC170">((AB165-AA165)/AA165)*100</f>
        <v>32.23304461176523</v>
      </c>
      <c r="AD165" s="8">
        <f>(AB165/AB$179)*100</f>
        <v>85.5313343753822</v>
      </c>
    </row>
    <row r="166" spans="1:30" s="28" customFormat="1" ht="15">
      <c r="A166" s="10"/>
      <c r="B166" s="10" t="s">
        <v>2</v>
      </c>
      <c r="C166" s="11">
        <f aca="true" t="shared" si="150" ref="C166:D170">C5+C12+C19+C26+C33+C40+C47+C54+C61+C68+C75+C82+C89+C96+C103+C110+C117+C124+C131+C138+C145+C152+C159</f>
        <v>482.57704526917234</v>
      </c>
      <c r="D166" s="11">
        <f t="shared" si="150"/>
        <v>759.5867160060395</v>
      </c>
      <c r="E166" s="13">
        <f t="shared" si="142"/>
        <v>57.40216478435198</v>
      </c>
      <c r="F166" s="11">
        <f aca="true" t="shared" si="151" ref="F166:G170">F5+F12+F19+F26+F33+F40+F47+F54+F61+F68+F75+F82+F89+F96+F103+F110+F117+F124+F131+F138+F145+F152+F159</f>
        <v>3902.731582868853</v>
      </c>
      <c r="G166" s="11">
        <f t="shared" si="151"/>
        <v>5356.831187025983</v>
      </c>
      <c r="H166" s="13">
        <f t="shared" si="143"/>
        <v>37.25850915650823</v>
      </c>
      <c r="I166" s="14">
        <f>(G166/G$180)*100</f>
        <v>24.338322972849046</v>
      </c>
      <c r="J166" s="15">
        <f aca="true" t="shared" si="152" ref="J166:K170">J5+J12+J19+J26+J33+J40+J47+J54+J61+J68+J75+J82+J89+J96+J103+J110+J117+J124+J131+J138+J145+J152+J159</f>
        <v>18209</v>
      </c>
      <c r="K166" s="15">
        <f t="shared" si="152"/>
        <v>26639</v>
      </c>
      <c r="L166" s="13">
        <f t="shared" si="144"/>
        <v>46.29578779724312</v>
      </c>
      <c r="M166" s="15">
        <f aca="true" t="shared" si="153" ref="M166:N170">M5+M12+M19+M26+M33+M40+M47+M54+M61+M68+M75+M82+M89+M96+M103+M110+M117+M124+M131+M138+M145+M152+M159</f>
        <v>145839</v>
      </c>
      <c r="N166" s="15">
        <f t="shared" si="153"/>
        <v>136475</v>
      </c>
      <c r="O166" s="13">
        <f t="shared" si="145"/>
        <v>-6.420779078298672</v>
      </c>
      <c r="P166" s="14">
        <f>(N166/N$180)*100</f>
        <v>18.357083096822098</v>
      </c>
      <c r="Q166" s="15">
        <f aca="true" t="shared" si="154" ref="Q166:R170">Q5+Q12+Q19+Q26+Q33+Q40+Q47+Q54+Q61+Q68+Q75+Q82+Q89+Q96+Q103+Q110+Q117+Q124+Q131+Q138+Q145+Q152+Q159</f>
        <v>0</v>
      </c>
      <c r="R166" s="15">
        <f t="shared" si="154"/>
        <v>0</v>
      </c>
      <c r="S166" s="37" t="s">
        <v>47</v>
      </c>
      <c r="T166" s="15">
        <f aca="true" t="shared" si="155" ref="T166:U170">T5+T12+T19+T26+T33+T40+T47+T54+T61+T68+T75+T82+T89+T96+T103+T110+T117+T124+T131+T138+T145+T152+T159</f>
        <v>0</v>
      </c>
      <c r="U166" s="15">
        <f t="shared" si="155"/>
        <v>0</v>
      </c>
      <c r="V166" s="37" t="s">
        <v>47</v>
      </c>
      <c r="W166" s="37" t="s">
        <v>47</v>
      </c>
      <c r="X166" s="11">
        <f aca="true" t="shared" si="156" ref="X166:Y170">X5+X12+X19+X26+X33+X40+X47+X54+X61+X68+X75+X82+X89+X96+X103+X110+X117+X124+X131+X138+X145+X152+X159</f>
        <v>926.2775976839965</v>
      </c>
      <c r="Y166" s="11">
        <f t="shared" si="156"/>
        <v>1505.6390123820024</v>
      </c>
      <c r="Z166" s="13">
        <f t="shared" si="148"/>
        <v>62.547276987654996</v>
      </c>
      <c r="AA166" s="11">
        <f aca="true" t="shared" si="157" ref="AA166:AB170">AA5+AA12+AA19+AA26+AA33+AA40+AA47+AA54+AA61+AA68+AA75+AA82+AA89+AA96+AA103+AA110+AA117+AA124+AA131+AA138+AA145+AA152+AA159</f>
        <v>14235.881071749</v>
      </c>
      <c r="AB166" s="11">
        <f t="shared" si="157"/>
        <v>9134.893319870003</v>
      </c>
      <c r="AC166" s="13">
        <f t="shared" si="149"/>
        <v>-35.83190760143303</v>
      </c>
      <c r="AD166" s="14">
        <f>(AB166/AB$180)*100</f>
        <v>54.0142504326696</v>
      </c>
    </row>
    <row r="167" spans="1:30" s="29" customFormat="1" ht="14.25">
      <c r="A167" s="10"/>
      <c r="B167" s="10" t="s">
        <v>3</v>
      </c>
      <c r="C167" s="11">
        <f t="shared" si="150"/>
        <v>2827.418636859473</v>
      </c>
      <c r="D167" s="11">
        <f t="shared" si="150"/>
        <v>3574.4199165133195</v>
      </c>
      <c r="E167" s="13">
        <f t="shared" si="142"/>
        <v>26.419903650475014</v>
      </c>
      <c r="F167" s="11">
        <f t="shared" si="151"/>
        <v>20870.56667712347</v>
      </c>
      <c r="G167" s="11">
        <f t="shared" si="151"/>
        <v>24095.456822994944</v>
      </c>
      <c r="H167" s="13">
        <f t="shared" si="143"/>
        <v>15.451857133358645</v>
      </c>
      <c r="I167" s="14">
        <f>(G167/G$181)*100</f>
        <v>57.72525373785865</v>
      </c>
      <c r="J167" s="15">
        <f t="shared" si="152"/>
        <v>537484</v>
      </c>
      <c r="K167" s="15">
        <f t="shared" si="152"/>
        <v>582600</v>
      </c>
      <c r="L167" s="13">
        <f t="shared" si="144"/>
        <v>8.393924284257764</v>
      </c>
      <c r="M167" s="15">
        <f t="shared" si="153"/>
        <v>3923928</v>
      </c>
      <c r="N167" s="15">
        <f t="shared" si="153"/>
        <v>4111293</v>
      </c>
      <c r="O167" s="13">
        <f t="shared" si="145"/>
        <v>4.774934708282109</v>
      </c>
      <c r="P167" s="14">
        <f>(N167/N$181)*100</f>
        <v>23.95854901143792</v>
      </c>
      <c r="Q167" s="15">
        <f t="shared" si="154"/>
        <v>0</v>
      </c>
      <c r="R167" s="15">
        <f t="shared" si="154"/>
        <v>0</v>
      </c>
      <c r="S167" s="37" t="s">
        <v>47</v>
      </c>
      <c r="T167" s="15">
        <f t="shared" si="155"/>
        <v>0</v>
      </c>
      <c r="U167" s="15">
        <f t="shared" si="155"/>
        <v>0</v>
      </c>
      <c r="V167" s="37" t="s">
        <v>47</v>
      </c>
      <c r="W167" s="37" t="s">
        <v>47</v>
      </c>
      <c r="X167" s="11">
        <f t="shared" si="156"/>
        <v>83405.07246473392</v>
      </c>
      <c r="Y167" s="11">
        <f t="shared" si="156"/>
        <v>108926.69362062283</v>
      </c>
      <c r="Z167" s="13">
        <f t="shared" si="148"/>
        <v>30.59960311967858</v>
      </c>
      <c r="AA167" s="11">
        <f t="shared" si="157"/>
        <v>639172.2591087719</v>
      </c>
      <c r="AB167" s="11">
        <f t="shared" si="157"/>
        <v>772397.0485365976</v>
      </c>
      <c r="AC167" s="13">
        <f t="shared" si="149"/>
        <v>20.843330968960906</v>
      </c>
      <c r="AD167" s="14">
        <f>(AB167/AB$181)*100</f>
        <v>67.77935318742252</v>
      </c>
    </row>
    <row r="168" spans="1:30" s="29" customFormat="1" ht="14.25">
      <c r="A168" s="10"/>
      <c r="B168" s="10" t="s">
        <v>4</v>
      </c>
      <c r="C168" s="11">
        <f t="shared" si="150"/>
        <v>1543.9796551730403</v>
      </c>
      <c r="D168" s="11">
        <f t="shared" si="150"/>
        <v>2590.6683119866525</v>
      </c>
      <c r="E168" s="13">
        <f t="shared" si="142"/>
        <v>67.79160938466545</v>
      </c>
      <c r="F168" s="11">
        <f t="shared" si="151"/>
        <v>12996.662054652295</v>
      </c>
      <c r="G168" s="11">
        <f t="shared" si="151"/>
        <v>16433.548135793357</v>
      </c>
      <c r="H168" s="13">
        <f t="shared" si="143"/>
        <v>26.44437523025992</v>
      </c>
      <c r="I168" s="14">
        <f>(G168/G$182)*100</f>
        <v>21.05398925532595</v>
      </c>
      <c r="J168" s="15">
        <f t="shared" si="152"/>
        <v>77</v>
      </c>
      <c r="K168" s="15">
        <f t="shared" si="152"/>
        <v>116</v>
      </c>
      <c r="L168" s="13">
        <f t="shared" si="144"/>
        <v>50.649350649350644</v>
      </c>
      <c r="M168" s="15">
        <f t="shared" si="153"/>
        <v>676</v>
      </c>
      <c r="N168" s="15">
        <f t="shared" si="153"/>
        <v>763</v>
      </c>
      <c r="O168" s="13">
        <f t="shared" si="145"/>
        <v>12.8698224852071</v>
      </c>
      <c r="P168" s="14">
        <f>(N168/N$182)*100</f>
        <v>49.44912508101102</v>
      </c>
      <c r="Q168" s="15">
        <f t="shared" si="154"/>
        <v>7715532</v>
      </c>
      <c r="R168" s="15">
        <f t="shared" si="154"/>
        <v>11716181</v>
      </c>
      <c r="S168" s="13">
        <f t="shared" si="146"/>
        <v>51.85188785426591</v>
      </c>
      <c r="T168" s="15">
        <f t="shared" si="155"/>
        <v>58595762</v>
      </c>
      <c r="U168" s="15">
        <f t="shared" si="155"/>
        <v>77890477</v>
      </c>
      <c r="V168" s="13">
        <f t="shared" si="147"/>
        <v>32.92851622955257</v>
      </c>
      <c r="W168" s="14">
        <f>(U168/U$182)*100</f>
        <v>99.83683205944203</v>
      </c>
      <c r="X168" s="11">
        <f t="shared" si="156"/>
        <v>66115.95889713899</v>
      </c>
      <c r="Y168" s="11">
        <f t="shared" si="156"/>
        <v>107233.8778188371</v>
      </c>
      <c r="Z168" s="13">
        <f t="shared" si="148"/>
        <v>62.190611174025335</v>
      </c>
      <c r="AA168" s="11">
        <f t="shared" si="157"/>
        <v>535527.8061360966</v>
      </c>
      <c r="AB168" s="11">
        <f t="shared" si="157"/>
        <v>670591.7086577633</v>
      </c>
      <c r="AC168" s="13">
        <f t="shared" si="149"/>
        <v>25.22070767831282</v>
      </c>
      <c r="AD168" s="14">
        <f>(AB168/AB$182)*100</f>
        <v>99.82784577577804</v>
      </c>
    </row>
    <row r="169" spans="1:30" s="28" customFormat="1" ht="15">
      <c r="A169" s="10"/>
      <c r="B169" s="10" t="s">
        <v>5</v>
      </c>
      <c r="C169" s="11">
        <f t="shared" si="150"/>
        <v>17.10819684400003</v>
      </c>
      <c r="D169" s="11">
        <f t="shared" si="150"/>
        <v>13.18066214834856</v>
      </c>
      <c r="E169" s="13">
        <f t="shared" si="142"/>
        <v>-22.957034756289264</v>
      </c>
      <c r="F169" s="11">
        <f t="shared" si="151"/>
        <v>202.40238752267925</v>
      </c>
      <c r="G169" s="11">
        <f t="shared" si="151"/>
        <v>99.07929875900837</v>
      </c>
      <c r="H169" s="13">
        <f t="shared" si="143"/>
        <v>-51.048354729557474</v>
      </c>
      <c r="I169" s="14">
        <f>(G169/G$183)*100</f>
        <v>0.4154241416123884</v>
      </c>
      <c r="J169" s="15">
        <f t="shared" si="152"/>
        <v>34</v>
      </c>
      <c r="K169" s="15">
        <f t="shared" si="152"/>
        <v>37</v>
      </c>
      <c r="L169" s="13">
        <f t="shared" si="144"/>
        <v>8.823529411764707</v>
      </c>
      <c r="M169" s="15">
        <f t="shared" si="153"/>
        <v>349</v>
      </c>
      <c r="N169" s="15">
        <f t="shared" si="153"/>
        <v>248</v>
      </c>
      <c r="O169" s="13">
        <f t="shared" si="145"/>
        <v>-28.939828080229223</v>
      </c>
      <c r="P169" s="14">
        <f>(N169/N$183)*100</f>
        <v>12.691914022517912</v>
      </c>
      <c r="Q169" s="15">
        <f t="shared" si="154"/>
        <v>298189</v>
      </c>
      <c r="R169" s="15">
        <f t="shared" si="154"/>
        <v>66090</v>
      </c>
      <c r="S169" s="13">
        <f t="shared" si="146"/>
        <v>-77.83620455482932</v>
      </c>
      <c r="T169" s="15">
        <f t="shared" si="155"/>
        <v>2430173</v>
      </c>
      <c r="U169" s="15">
        <f t="shared" si="155"/>
        <v>1260651</v>
      </c>
      <c r="V169" s="13">
        <f t="shared" si="147"/>
        <v>-48.12505117948393</v>
      </c>
      <c r="W169" s="14">
        <f>(U169/U$183)*100</f>
        <v>26.0233453364237</v>
      </c>
      <c r="X169" s="11">
        <f t="shared" si="156"/>
        <v>4100.9092263</v>
      </c>
      <c r="Y169" s="11">
        <f t="shared" si="156"/>
        <v>5908.1986592</v>
      </c>
      <c r="Z169" s="13">
        <f t="shared" si="148"/>
        <v>44.070456895496974</v>
      </c>
      <c r="AA169" s="11">
        <f t="shared" si="157"/>
        <v>70018.4967124</v>
      </c>
      <c r="AB169" s="11">
        <f t="shared" si="157"/>
        <v>63321.5697936</v>
      </c>
      <c r="AC169" s="13">
        <f t="shared" si="149"/>
        <v>-9.564511140973977</v>
      </c>
      <c r="AD169" s="14">
        <f>(AB169/AB$183)*100</f>
        <v>88.64943570962085</v>
      </c>
    </row>
    <row r="170" spans="1:30" s="29" customFormat="1" ht="14.25">
      <c r="A170" s="10"/>
      <c r="B170" s="10" t="s">
        <v>23</v>
      </c>
      <c r="C170" s="11">
        <f t="shared" si="150"/>
        <v>475.68052940915277</v>
      </c>
      <c r="D170" s="11">
        <f t="shared" si="150"/>
        <v>512.8208215025224</v>
      </c>
      <c r="E170" s="13">
        <f t="shared" si="142"/>
        <v>7.807822645064322</v>
      </c>
      <c r="F170" s="11">
        <f t="shared" si="151"/>
        <v>2225.5022197080393</v>
      </c>
      <c r="G170" s="11">
        <f t="shared" si="151"/>
        <v>3093.3635680290945</v>
      </c>
      <c r="H170" s="13">
        <f t="shared" si="143"/>
        <v>38.99620232393696</v>
      </c>
      <c r="I170" s="14">
        <f>(G170/G$184)*100</f>
        <v>86.04025935493948</v>
      </c>
      <c r="J170" s="15">
        <f t="shared" si="152"/>
        <v>491</v>
      </c>
      <c r="K170" s="15">
        <f t="shared" si="152"/>
        <v>424</v>
      </c>
      <c r="L170" s="13">
        <f t="shared" si="144"/>
        <v>-13.64562118126273</v>
      </c>
      <c r="M170" s="15">
        <f t="shared" si="153"/>
        <v>3677</v>
      </c>
      <c r="N170" s="15">
        <f t="shared" si="153"/>
        <v>3751</v>
      </c>
      <c r="O170" s="13">
        <f t="shared" si="145"/>
        <v>2.0125101985314116</v>
      </c>
      <c r="P170" s="14">
        <f>(N170/N$184)*100</f>
        <v>18.0579626420181</v>
      </c>
      <c r="Q170" s="15">
        <f t="shared" si="154"/>
        <v>4380334</v>
      </c>
      <c r="R170" s="15">
        <f t="shared" si="154"/>
        <v>4581131</v>
      </c>
      <c r="S170" s="13">
        <f t="shared" si="146"/>
        <v>4.584056832195901</v>
      </c>
      <c r="T170" s="15">
        <f t="shared" si="155"/>
        <v>41957563</v>
      </c>
      <c r="U170" s="15">
        <f t="shared" si="155"/>
        <v>39389347</v>
      </c>
      <c r="V170" s="13">
        <f t="shared" si="147"/>
        <v>-6.120984672060196</v>
      </c>
      <c r="W170" s="14">
        <f>(U170/U$184)*100</f>
        <v>79.33103154728609</v>
      </c>
      <c r="X170" s="11">
        <f t="shared" si="156"/>
        <v>79277.728688621</v>
      </c>
      <c r="Y170" s="11">
        <f t="shared" si="156"/>
        <v>128768.1044109676</v>
      </c>
      <c r="Z170" s="13">
        <f t="shared" si="148"/>
        <v>62.4265812618445</v>
      </c>
      <c r="AA170" s="11">
        <f t="shared" si="157"/>
        <v>689571.6651717143</v>
      </c>
      <c r="AB170" s="11">
        <f t="shared" si="157"/>
        <v>1061150.177621136</v>
      </c>
      <c r="AC170" s="13">
        <f t="shared" si="149"/>
        <v>53.88540904691796</v>
      </c>
      <c r="AD170" s="14">
        <f>(AB170/AB$184)*100</f>
        <v>95.35918847573168</v>
      </c>
    </row>
    <row r="171" spans="1:30" s="29" customFormat="1" ht="14.25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34</v>
      </c>
      <c r="C172" s="6">
        <f>C173+C174+C175+C176+C177</f>
        <v>9511.001090773007</v>
      </c>
      <c r="D172" s="6">
        <f>D173+D174+D175+D176+D177</f>
        <v>18770.561571277005</v>
      </c>
      <c r="E172" s="7">
        <f aca="true" t="shared" si="158" ref="E172:E177">((D172-C172)/C172)*100</f>
        <v>97.35631814286153</v>
      </c>
      <c r="F172" s="6">
        <f>F173+F174+F175+F176+F177</f>
        <v>83148.641151582</v>
      </c>
      <c r="G172" s="6">
        <f>G173+G174+G175+G176+G177</f>
        <v>120172.92942498201</v>
      </c>
      <c r="H172" s="7">
        <f aca="true" t="shared" si="159" ref="H172:H177">((G172-F172)/F172)*100</f>
        <v>44.527833240117346</v>
      </c>
      <c r="I172" s="8">
        <f>(G172/G$179)*100</f>
        <v>71.00270097586852</v>
      </c>
      <c r="J172" s="9">
        <f>J173+J174+J175+J176+J177</f>
        <v>1432976</v>
      </c>
      <c r="K172" s="9">
        <f>K173+K174+K175+K176+K177</f>
        <v>3408595</v>
      </c>
      <c r="L172" s="7">
        <f aca="true" t="shared" si="160" ref="L172:L177">((K172-J172)/J172)*100</f>
        <v>137.86825459742522</v>
      </c>
      <c r="M172" s="9">
        <f>M173+M174+M175+M176+M177</f>
        <v>11424920</v>
      </c>
      <c r="N172" s="9">
        <f>N173+N174+N175+N176+N177</f>
        <v>13675210</v>
      </c>
      <c r="O172" s="7">
        <f aca="true" t="shared" si="161" ref="O172:O177">((N172-M172)/M172)*100</f>
        <v>19.69633047758759</v>
      </c>
      <c r="P172" s="8">
        <f>(N172/N$179)*100</f>
        <v>76.27960914203352</v>
      </c>
      <c r="Q172" s="9">
        <f>Q173+Q174+Q175+Q176+Q177</f>
        <v>7836271</v>
      </c>
      <c r="R172" s="9">
        <f>R173+R174+R175+R176+R177</f>
        <v>1317032</v>
      </c>
      <c r="S172" s="7">
        <f aca="true" t="shared" si="162" ref="S172:S177">((R172-Q172)/Q172)*100</f>
        <v>-83.19312846633304</v>
      </c>
      <c r="T172" s="9">
        <f>T173+T174+T175+T176+T177</f>
        <v>33095161</v>
      </c>
      <c r="U172" s="9">
        <f>U173+U174+U175+U176+U177</f>
        <v>13973488</v>
      </c>
      <c r="V172" s="7">
        <f aca="true" t="shared" si="163" ref="V172:V177">((U172-T172)/T172)*100</f>
        <v>-57.77785157171466</v>
      </c>
      <c r="W172" s="8">
        <f>(U172/U$179)*100</f>
        <v>10.544917443907401</v>
      </c>
      <c r="X172" s="6">
        <f>X173+X174+X175+X176+X177</f>
        <v>50581.2053947</v>
      </c>
      <c r="Y172" s="6">
        <f>Y173+Y174+Y175+Y176+Y177</f>
        <v>114504.81781470009</v>
      </c>
      <c r="Z172" s="7">
        <f aca="true" t="shared" si="164" ref="Z172:Z177">((Y172-X172)/X172)*100</f>
        <v>126.37819111107646</v>
      </c>
      <c r="AA172" s="6">
        <f>AA173+AA174+AA175+AA176+AA177</f>
        <v>637495.0898947141</v>
      </c>
      <c r="AB172" s="6">
        <f>AB173+AB174+AB175+AB176+AB177</f>
        <v>435862.45362370013</v>
      </c>
      <c r="AC172" s="7">
        <f aca="true" t="shared" si="165" ref="AC172:AC177">((AB172-AA172)/AA172)*100</f>
        <v>-31.628892436538564</v>
      </c>
      <c r="AD172" s="8">
        <f>(AB172/AB$179)*100</f>
        <v>14.468665624617783</v>
      </c>
    </row>
    <row r="173" spans="1:30" s="29" customFormat="1" ht="14.25">
      <c r="A173" s="10"/>
      <c r="B173" s="10" t="s">
        <v>2</v>
      </c>
      <c r="C173" s="18">
        <v>2187.286324</v>
      </c>
      <c r="D173" s="11">
        <v>1917.3243978000005</v>
      </c>
      <c r="E173" s="13">
        <f t="shared" si="158"/>
        <v>-12.342322229963324</v>
      </c>
      <c r="F173" s="18">
        <v>13655.973824</v>
      </c>
      <c r="G173" s="11">
        <v>16653.030351100002</v>
      </c>
      <c r="H173" s="13">
        <f t="shared" si="159"/>
        <v>21.946853192064243</v>
      </c>
      <c r="I173" s="13">
        <f>(G173/G$180)*100</f>
        <v>75.66167702715096</v>
      </c>
      <c r="J173" s="19">
        <v>81247</v>
      </c>
      <c r="K173" s="15">
        <v>90657</v>
      </c>
      <c r="L173" s="13">
        <f t="shared" si="160"/>
        <v>11.581966103363817</v>
      </c>
      <c r="M173" s="19">
        <v>642319</v>
      </c>
      <c r="N173" s="15">
        <v>606971</v>
      </c>
      <c r="O173" s="13">
        <f t="shared" si="161"/>
        <v>-5.503184554715024</v>
      </c>
      <c r="P173" s="13">
        <f>(N173/N$180)*100</f>
        <v>81.6429169031779</v>
      </c>
      <c r="Q173" s="19">
        <v>0</v>
      </c>
      <c r="R173" s="15">
        <v>0</v>
      </c>
      <c r="S173" s="37" t="s">
        <v>47</v>
      </c>
      <c r="T173" s="19">
        <v>0</v>
      </c>
      <c r="U173" s="15">
        <v>0</v>
      </c>
      <c r="V173" s="37" t="s">
        <v>47</v>
      </c>
      <c r="W173" s="37" t="s">
        <v>47</v>
      </c>
      <c r="X173" s="18">
        <v>735.0844999999999</v>
      </c>
      <c r="Y173" s="11">
        <v>1395.202764999999</v>
      </c>
      <c r="Z173" s="13">
        <f t="shared" si="164"/>
        <v>89.80168470427539</v>
      </c>
      <c r="AA173" s="18">
        <v>8981.6312</v>
      </c>
      <c r="AB173" s="11">
        <v>7777.112764999999</v>
      </c>
      <c r="AC173" s="13">
        <f t="shared" si="165"/>
        <v>-13.410909535007415</v>
      </c>
      <c r="AD173" s="13">
        <f>(AB173/AB$180)*100</f>
        <v>45.98574956733041</v>
      </c>
    </row>
    <row r="174" spans="1:30" s="29" customFormat="1" ht="14.25">
      <c r="A174" s="10"/>
      <c r="B174" s="10" t="s">
        <v>3</v>
      </c>
      <c r="C174" s="18">
        <v>1950.2335968999992</v>
      </c>
      <c r="D174" s="11">
        <v>4230.388700200001</v>
      </c>
      <c r="E174" s="13">
        <f t="shared" si="158"/>
        <v>116.91702506430157</v>
      </c>
      <c r="F174" s="18">
        <v>15010.5303969</v>
      </c>
      <c r="G174" s="11">
        <v>17646.1645</v>
      </c>
      <c r="H174" s="13">
        <f t="shared" si="159"/>
        <v>17.55856744172288</v>
      </c>
      <c r="I174" s="13">
        <f>(G174/G$181)*100</f>
        <v>42.27474626214134</v>
      </c>
      <c r="J174" s="19">
        <v>1349616</v>
      </c>
      <c r="K174" s="15">
        <v>3314556</v>
      </c>
      <c r="L174" s="13">
        <f t="shared" si="160"/>
        <v>145.5925240957428</v>
      </c>
      <c r="M174" s="19">
        <v>10765661</v>
      </c>
      <c r="N174" s="15">
        <v>13048732</v>
      </c>
      <c r="O174" s="13">
        <f t="shared" si="161"/>
        <v>21.206974657663842</v>
      </c>
      <c r="P174" s="13">
        <f>(N174/N$181)*100</f>
        <v>76.04145098856208</v>
      </c>
      <c r="Q174" s="19">
        <v>0</v>
      </c>
      <c r="R174" s="15">
        <v>0</v>
      </c>
      <c r="S174" s="37" t="s">
        <v>47</v>
      </c>
      <c r="T174" s="19">
        <v>0</v>
      </c>
      <c r="U174" s="15">
        <v>0</v>
      </c>
      <c r="V174" s="37" t="s">
        <v>47</v>
      </c>
      <c r="W174" s="37" t="s">
        <v>47</v>
      </c>
      <c r="X174" s="18">
        <v>37673.834124</v>
      </c>
      <c r="Y174" s="11">
        <v>108355.86621160009</v>
      </c>
      <c r="Z174" s="13">
        <f t="shared" si="164"/>
        <v>187.61571188893757</v>
      </c>
      <c r="AA174" s="18">
        <v>293215.452524</v>
      </c>
      <c r="AB174" s="11">
        <v>367178.6662106001</v>
      </c>
      <c r="AC174" s="13">
        <f t="shared" si="165"/>
        <v>25.224868965780757</v>
      </c>
      <c r="AD174" s="13">
        <f>(AB174/AB$181)*100</f>
        <v>32.22064681257749</v>
      </c>
    </row>
    <row r="175" spans="1:30" s="28" customFormat="1" ht="15">
      <c r="A175" s="10"/>
      <c r="B175" s="10" t="s">
        <v>4</v>
      </c>
      <c r="C175" s="18">
        <v>5257.663110021006</v>
      </c>
      <c r="D175" s="11">
        <v>9092.222004122</v>
      </c>
      <c r="E175" s="13">
        <f t="shared" si="158"/>
        <v>72.9327614542742</v>
      </c>
      <c r="F175" s="18">
        <v>53069.843367162</v>
      </c>
      <c r="G175" s="11">
        <v>61620.771815169006</v>
      </c>
      <c r="H175" s="13">
        <f t="shared" si="159"/>
        <v>16.112594093876787</v>
      </c>
      <c r="I175" s="13">
        <f>(G175/G$182)*100</f>
        <v>78.94601074467404</v>
      </c>
      <c r="J175" s="19">
        <v>45</v>
      </c>
      <c r="K175" s="15">
        <v>70</v>
      </c>
      <c r="L175" s="13">
        <f t="shared" si="160"/>
        <v>55.55555555555556</v>
      </c>
      <c r="M175" s="19">
        <v>329</v>
      </c>
      <c r="N175" s="15">
        <v>780</v>
      </c>
      <c r="O175" s="13">
        <f t="shared" si="161"/>
        <v>137.08206686930092</v>
      </c>
      <c r="P175" s="13">
        <f>(N175/N$182)*100</f>
        <v>50.55087491898899</v>
      </c>
      <c r="Q175" s="19">
        <v>12374</v>
      </c>
      <c r="R175" s="15">
        <v>15507</v>
      </c>
      <c r="S175" s="13">
        <f t="shared" si="162"/>
        <v>25.319217714562793</v>
      </c>
      <c r="T175" s="19">
        <v>86605</v>
      </c>
      <c r="U175" s="15">
        <v>127300</v>
      </c>
      <c r="V175" s="13">
        <f t="shared" si="163"/>
        <v>46.989203856590265</v>
      </c>
      <c r="W175" s="13">
        <f>(U175/U$182)*100</f>
        <v>0.16316794055795772</v>
      </c>
      <c r="X175" s="18">
        <v>67.4283361999999</v>
      </c>
      <c r="Y175" s="11">
        <v>129.4671088999999</v>
      </c>
      <c r="Z175" s="13">
        <f t="shared" si="164"/>
        <v>92.00697539975793</v>
      </c>
      <c r="AA175" s="18">
        <v>633.1221198</v>
      </c>
      <c r="AB175" s="11">
        <v>1156.4428188999998</v>
      </c>
      <c r="AC175" s="13">
        <f t="shared" si="165"/>
        <v>82.65714981895029</v>
      </c>
      <c r="AD175" s="13">
        <f>(AB175/AB$182)*100</f>
        <v>0.172154224221959</v>
      </c>
    </row>
    <row r="176" spans="1:30" s="29" customFormat="1" ht="14.25">
      <c r="A176" s="10"/>
      <c r="B176" s="10" t="s">
        <v>5</v>
      </c>
      <c r="C176" s="18">
        <v>66.190877671</v>
      </c>
      <c r="D176" s="11">
        <v>3516.4397919640037</v>
      </c>
      <c r="E176" s="13">
        <f t="shared" si="158"/>
        <v>5212.574656348227</v>
      </c>
      <c r="F176" s="18">
        <v>532.313825363</v>
      </c>
      <c r="G176" s="11">
        <v>23751.074997631003</v>
      </c>
      <c r="H176" s="13">
        <f t="shared" si="159"/>
        <v>4361.8557448577385</v>
      </c>
      <c r="I176" s="13">
        <f>(G176/G$183)*100</f>
        <v>99.58457585838761</v>
      </c>
      <c r="J176" s="19">
        <v>190</v>
      </c>
      <c r="K176" s="15">
        <v>334</v>
      </c>
      <c r="L176" s="13">
        <f t="shared" si="160"/>
        <v>75.78947368421053</v>
      </c>
      <c r="M176" s="19">
        <v>1717</v>
      </c>
      <c r="N176" s="15">
        <v>1706</v>
      </c>
      <c r="O176" s="13">
        <f t="shared" si="161"/>
        <v>-0.64065230052417</v>
      </c>
      <c r="P176" s="13">
        <f>(N176/N$183)*100</f>
        <v>87.30808597748208</v>
      </c>
      <c r="Q176" s="19">
        <v>308985</v>
      </c>
      <c r="R176" s="15">
        <v>329847</v>
      </c>
      <c r="S176" s="13">
        <f t="shared" si="162"/>
        <v>6.751784067187727</v>
      </c>
      <c r="T176" s="19">
        <v>2950124</v>
      </c>
      <c r="U176" s="15">
        <v>3583657</v>
      </c>
      <c r="V176" s="13">
        <f t="shared" si="163"/>
        <v>21.474792246020847</v>
      </c>
      <c r="W176" s="13">
        <f>(U176/U$183)*100</f>
        <v>73.9766546635763</v>
      </c>
      <c r="X176" s="18">
        <v>2086.22955</v>
      </c>
      <c r="Y176" s="11">
        <v>1364.5875115000003</v>
      </c>
      <c r="Z176" s="13">
        <f t="shared" si="164"/>
        <v>-34.59073036809394</v>
      </c>
      <c r="AA176" s="18">
        <v>13011.969817664</v>
      </c>
      <c r="AB176" s="11">
        <v>8107.615611500001</v>
      </c>
      <c r="AC176" s="13">
        <f t="shared" si="165"/>
        <v>-37.69109731184776</v>
      </c>
      <c r="AD176" s="13">
        <f>(AB176/AB$183)*100</f>
        <v>11.350564290379157</v>
      </c>
    </row>
    <row r="177" spans="1:30" s="29" customFormat="1" ht="14.25">
      <c r="A177" s="10"/>
      <c r="B177" s="10" t="s">
        <v>23</v>
      </c>
      <c r="C177" s="18">
        <v>49.62718218099995</v>
      </c>
      <c r="D177" s="11">
        <v>14.186677191000067</v>
      </c>
      <c r="E177" s="13">
        <f t="shared" si="158"/>
        <v>-71.41349444492234</v>
      </c>
      <c r="F177" s="18">
        <v>879.9797381569998</v>
      </c>
      <c r="G177" s="11">
        <v>501.887761082</v>
      </c>
      <c r="H177" s="13">
        <f t="shared" si="159"/>
        <v>-42.965986679064116</v>
      </c>
      <c r="I177" s="13">
        <f>(G177/G$184)*100</f>
        <v>13.95974064506052</v>
      </c>
      <c r="J177" s="19">
        <v>1878</v>
      </c>
      <c r="K177" s="15">
        <v>2978</v>
      </c>
      <c r="L177" s="13">
        <f t="shared" si="160"/>
        <v>58.57294994675186</v>
      </c>
      <c r="M177" s="19">
        <v>14894</v>
      </c>
      <c r="N177" s="15">
        <v>17021</v>
      </c>
      <c r="O177" s="13">
        <f t="shared" si="161"/>
        <v>14.280918490667382</v>
      </c>
      <c r="P177" s="13">
        <f>(N177/N$184)*100</f>
        <v>81.9420373579819</v>
      </c>
      <c r="Q177" s="19">
        <v>7514912</v>
      </c>
      <c r="R177" s="15">
        <v>971678</v>
      </c>
      <c r="S177" s="13">
        <f t="shared" si="162"/>
        <v>-87.0700016181161</v>
      </c>
      <c r="T177" s="19">
        <v>30058432</v>
      </c>
      <c r="U177" s="15">
        <v>10262531</v>
      </c>
      <c r="V177" s="13">
        <f t="shared" si="163"/>
        <v>-65.85806272263304</v>
      </c>
      <c r="W177" s="13">
        <f>(U177/U$184)*100</f>
        <v>20.668968452713912</v>
      </c>
      <c r="X177" s="18">
        <v>10018.628884500004</v>
      </c>
      <c r="Y177" s="11">
        <v>3259.694217699999</v>
      </c>
      <c r="Z177" s="13">
        <f t="shared" si="164"/>
        <v>-67.46366937752202</v>
      </c>
      <c r="AA177" s="18">
        <v>321652.91423324996</v>
      </c>
      <c r="AB177" s="11">
        <v>51642.6162177</v>
      </c>
      <c r="AC177" s="13">
        <f t="shared" si="165"/>
        <v>-83.9446142309002</v>
      </c>
      <c r="AD177" s="13">
        <f>(AB177/AB$184)*100</f>
        <v>4.64081152426831</v>
      </c>
    </row>
    <row r="178" spans="1:30" s="29" customFormat="1" ht="14.25">
      <c r="A178" s="10"/>
      <c r="B178" s="10"/>
      <c r="C178" s="18"/>
      <c r="D178" s="11"/>
      <c r="E178" s="13"/>
      <c r="F178" s="18"/>
      <c r="G178" s="11"/>
      <c r="H178" s="13"/>
      <c r="I178" s="13"/>
      <c r="J178" s="19"/>
      <c r="K178" s="15"/>
      <c r="L178" s="13"/>
      <c r="M178" s="19"/>
      <c r="N178" s="15"/>
      <c r="O178" s="13"/>
      <c r="P178" s="13"/>
      <c r="Q178" s="19"/>
      <c r="R178" s="15"/>
      <c r="S178" s="13"/>
      <c r="T178" s="19"/>
      <c r="U178" s="15"/>
      <c r="V178" s="13"/>
      <c r="W178" s="13"/>
      <c r="X178" s="18"/>
      <c r="Y178" s="11"/>
      <c r="Z178" s="13"/>
      <c r="AA178" s="18"/>
      <c r="AB178" s="11"/>
      <c r="AC178" s="13"/>
      <c r="AD178" s="13"/>
    </row>
    <row r="179" spans="1:30" s="29" customFormat="1" ht="15">
      <c r="A179" s="10"/>
      <c r="B179" s="5" t="s">
        <v>10</v>
      </c>
      <c r="C179" s="6">
        <f>C180+C181+C182+C183+C184</f>
        <v>14857.765154327844</v>
      </c>
      <c r="D179" s="6">
        <v>26221.237999433888</v>
      </c>
      <c r="E179" s="7">
        <f aca="true" t="shared" si="166" ref="E179:E184">((D179-C179)/C179)*100</f>
        <v>76.48170991446877</v>
      </c>
      <c r="F179" s="6">
        <f>F180+F181+F182+F183+F184</f>
        <v>123346.50607345732</v>
      </c>
      <c r="G179" s="6">
        <v>169251.2084375844</v>
      </c>
      <c r="H179" s="7">
        <f aca="true" t="shared" si="167" ref="H179:H184">((G179-F179)/F179)*100</f>
        <v>37.216054045980975</v>
      </c>
      <c r="I179" s="8">
        <f>(G179/G$179)*100</f>
        <v>100</v>
      </c>
      <c r="J179" s="9">
        <f>J180+J181+J182+J183+J184</f>
        <v>1989271</v>
      </c>
      <c r="K179" s="9">
        <v>4018411</v>
      </c>
      <c r="L179" s="7">
        <f aca="true" t="shared" si="168" ref="L179:L184">((K179-J179)/J179)*100</f>
        <v>102.00420153915681</v>
      </c>
      <c r="M179" s="9">
        <f>M180+M181+M182+M183+M184</f>
        <v>15499389</v>
      </c>
      <c r="N179" s="9">
        <v>17927740</v>
      </c>
      <c r="O179" s="7">
        <f aca="true" t="shared" si="169" ref="O179:O184">((N179-M179)/M179)*100</f>
        <v>15.667398243892066</v>
      </c>
      <c r="P179" s="8">
        <f>(N179/N$179)*100</f>
        <v>100</v>
      </c>
      <c r="Q179" s="9">
        <f>Q180+Q181+Q182+Q183+Q184</f>
        <v>20230326</v>
      </c>
      <c r="R179" s="9">
        <v>17680434</v>
      </c>
      <c r="S179" s="7">
        <f aca="true" t="shared" si="170" ref="S179:S184">((R179-Q179)/Q179)*100</f>
        <v>-12.604305041846583</v>
      </c>
      <c r="T179" s="9">
        <f>T180+T181+T182+T183+T184</f>
        <v>136078659</v>
      </c>
      <c r="U179" s="9">
        <v>132513963</v>
      </c>
      <c r="V179" s="7">
        <f aca="true" t="shared" si="171" ref="V179:V184">((U179-T179)/T179)*100</f>
        <v>-2.6195848975848595</v>
      </c>
      <c r="W179" s="8">
        <f>(U179/U$179)*100</f>
        <v>100</v>
      </c>
      <c r="X179" s="6">
        <f>X180+X181+X182+X183+X184</f>
        <v>284407.15226917795</v>
      </c>
      <c r="Y179" s="6">
        <v>466847.33133670955</v>
      </c>
      <c r="Z179" s="7">
        <f aca="true" t="shared" si="172" ref="Z179:Z184">((Y179-X179)/X179)*100</f>
        <v>64.14753553555524</v>
      </c>
      <c r="AA179" s="6">
        <f>AA180+AA181+AA182+AA183+AA184</f>
        <v>2586021.1980954455</v>
      </c>
      <c r="AB179" s="6">
        <v>3012457.851552667</v>
      </c>
      <c r="AC179" s="7">
        <f aca="true" t="shared" si="173" ref="AC179:AC184">((AB179-AA179)/AA179)*100</f>
        <v>16.490067976677217</v>
      </c>
      <c r="AD179" s="8">
        <f>(AB179/AB$179)*100</f>
        <v>100</v>
      </c>
    </row>
    <row r="180" spans="1:30" s="28" customFormat="1" ht="15">
      <c r="A180" s="10"/>
      <c r="B180" s="10" t="s">
        <v>2</v>
      </c>
      <c r="C180" s="11">
        <f>C166+C173</f>
        <v>2669.8633692691724</v>
      </c>
      <c r="D180" s="11">
        <f>D166+D173</f>
        <v>2676.91111380604</v>
      </c>
      <c r="E180" s="13">
        <f t="shared" si="166"/>
        <v>0.26397397776937953</v>
      </c>
      <c r="F180" s="11">
        <f>F166+F173</f>
        <v>17558.705406868852</v>
      </c>
      <c r="G180" s="11">
        <f>G166+G173</f>
        <v>22009.861538125984</v>
      </c>
      <c r="H180" s="13">
        <f t="shared" si="167"/>
        <v>25.350138453350148</v>
      </c>
      <c r="I180" s="13">
        <f>(G180/G$180)*100</f>
        <v>100</v>
      </c>
      <c r="J180" s="15">
        <f>J166+J173</f>
        <v>99456</v>
      </c>
      <c r="K180" s="15">
        <f>K166+K173</f>
        <v>117296</v>
      </c>
      <c r="L180" s="13">
        <f t="shared" si="168"/>
        <v>17.93758043758044</v>
      </c>
      <c r="M180" s="15">
        <f>M166+M173</f>
        <v>788158</v>
      </c>
      <c r="N180" s="15">
        <f>N166+N173</f>
        <v>743446</v>
      </c>
      <c r="O180" s="13">
        <f t="shared" si="169"/>
        <v>-5.672974200604447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7" t="s">
        <v>47</v>
      </c>
      <c r="T180" s="15">
        <f>T166+T173</f>
        <v>0</v>
      </c>
      <c r="U180" s="15">
        <f>U166+U173</f>
        <v>0</v>
      </c>
      <c r="V180" s="37" t="s">
        <v>47</v>
      </c>
      <c r="W180" s="37" t="s">
        <v>47</v>
      </c>
      <c r="X180" s="11">
        <f>X166+X173</f>
        <v>1661.3620976839966</v>
      </c>
      <c r="Y180" s="11">
        <f>Y166+Y173</f>
        <v>2900.8417773820015</v>
      </c>
      <c r="Z180" s="13">
        <f t="shared" si="172"/>
        <v>74.60623312797901</v>
      </c>
      <c r="AA180" s="11">
        <f>AA166+AA173</f>
        <v>23217.512271749</v>
      </c>
      <c r="AB180" s="11">
        <f>AB166+AB173</f>
        <v>16912.00608487</v>
      </c>
      <c r="AC180" s="13">
        <f t="shared" si="173"/>
        <v>-27.158405745957204</v>
      </c>
      <c r="AD180" s="13">
        <f>(AB180/AB$180)*100</f>
        <v>100</v>
      </c>
    </row>
    <row r="181" spans="1:30" s="29" customFormat="1" ht="14.25">
      <c r="A181" s="10"/>
      <c r="B181" s="10" t="s">
        <v>3</v>
      </c>
      <c r="C181" s="11">
        <f aca="true" t="shared" si="174" ref="C181:D184">C167+C174</f>
        <v>4777.652233759472</v>
      </c>
      <c r="D181" s="11">
        <f t="shared" si="174"/>
        <v>7804.808616713321</v>
      </c>
      <c r="E181" s="13">
        <f t="shared" si="166"/>
        <v>63.360751993700845</v>
      </c>
      <c r="F181" s="11">
        <f aca="true" t="shared" si="175" ref="F181:G184">F167+F174</f>
        <v>35881.09707402347</v>
      </c>
      <c r="G181" s="11">
        <f t="shared" si="175"/>
        <v>41741.62132299494</v>
      </c>
      <c r="H181" s="13">
        <f t="shared" si="167"/>
        <v>16.333180217096167</v>
      </c>
      <c r="I181" s="13">
        <f>(G181/G$181)*100</f>
        <v>100</v>
      </c>
      <c r="J181" s="15">
        <f aca="true" t="shared" si="176" ref="J181:K184">J167+J174</f>
        <v>1887100</v>
      </c>
      <c r="K181" s="15">
        <f t="shared" si="176"/>
        <v>3897156</v>
      </c>
      <c r="L181" s="13">
        <f t="shared" si="168"/>
        <v>106.51560595622914</v>
      </c>
      <c r="M181" s="15">
        <f aca="true" t="shared" si="177" ref="M181:N184">M167+M174</f>
        <v>14689589</v>
      </c>
      <c r="N181" s="15">
        <f t="shared" si="177"/>
        <v>17160025</v>
      </c>
      <c r="O181" s="13">
        <f t="shared" si="169"/>
        <v>16.817597823873765</v>
      </c>
      <c r="P181" s="13">
        <f>(N181/N$181)*100</f>
        <v>100</v>
      </c>
      <c r="Q181" s="15">
        <f aca="true" t="shared" si="178" ref="Q181:R184">Q167+Q174</f>
        <v>0</v>
      </c>
      <c r="R181" s="15">
        <f t="shared" si="178"/>
        <v>0</v>
      </c>
      <c r="S181" s="37" t="s">
        <v>47</v>
      </c>
      <c r="T181" s="15">
        <f aca="true" t="shared" si="179" ref="T181:U184">T167+T174</f>
        <v>0</v>
      </c>
      <c r="U181" s="15">
        <f t="shared" si="179"/>
        <v>0</v>
      </c>
      <c r="V181" s="37" t="s">
        <v>47</v>
      </c>
      <c r="W181" s="37" t="s">
        <v>47</v>
      </c>
      <c r="X181" s="11">
        <f aca="true" t="shared" si="180" ref="X181:Y184">X167+X174</f>
        <v>121078.90658873392</v>
      </c>
      <c r="Y181" s="11">
        <f t="shared" si="180"/>
        <v>217282.55983222293</v>
      </c>
      <c r="Z181" s="13">
        <f t="shared" si="172"/>
        <v>79.45533698141317</v>
      </c>
      <c r="AA181" s="11">
        <f aca="true" t="shared" si="181" ref="AA181:AB184">AA167+AA174</f>
        <v>932387.7116327719</v>
      </c>
      <c r="AB181" s="11">
        <f t="shared" si="181"/>
        <v>1139575.7147471977</v>
      </c>
      <c r="AC181" s="13">
        <f t="shared" si="173"/>
        <v>22.221228414905195</v>
      </c>
      <c r="AD181" s="13">
        <f>(AB181/AB$181)*100</f>
        <v>100</v>
      </c>
    </row>
    <row r="182" spans="1:30" s="29" customFormat="1" ht="14.25">
      <c r="A182" s="10"/>
      <c r="B182" s="10" t="s">
        <v>4</v>
      </c>
      <c r="C182" s="11">
        <f t="shared" si="174"/>
        <v>6801.642765194047</v>
      </c>
      <c r="D182" s="11">
        <f t="shared" si="174"/>
        <v>11682.890316108653</v>
      </c>
      <c r="E182" s="13">
        <f t="shared" si="166"/>
        <v>71.76571483426544</v>
      </c>
      <c r="F182" s="11">
        <f t="shared" si="175"/>
        <v>66066.50542181429</v>
      </c>
      <c r="G182" s="11">
        <f t="shared" si="175"/>
        <v>78054.31995096237</v>
      </c>
      <c r="H182" s="13">
        <f t="shared" si="167"/>
        <v>18.14507132261586</v>
      </c>
      <c r="I182" s="13">
        <f>(G182/G$182)*100</f>
        <v>100</v>
      </c>
      <c r="J182" s="15">
        <f t="shared" si="176"/>
        <v>122</v>
      </c>
      <c r="K182" s="15">
        <f t="shared" si="176"/>
        <v>186</v>
      </c>
      <c r="L182" s="13">
        <f t="shared" si="168"/>
        <v>52.459016393442624</v>
      </c>
      <c r="M182" s="15">
        <f t="shared" si="177"/>
        <v>1005</v>
      </c>
      <c r="N182" s="15">
        <f t="shared" si="177"/>
        <v>1543</v>
      </c>
      <c r="O182" s="13">
        <f t="shared" si="169"/>
        <v>53.53233830845772</v>
      </c>
      <c r="P182" s="13">
        <f>(N182/N$182)*100</f>
        <v>100</v>
      </c>
      <c r="Q182" s="15">
        <f t="shared" si="178"/>
        <v>7727906</v>
      </c>
      <c r="R182" s="15">
        <f t="shared" si="178"/>
        <v>11731688</v>
      </c>
      <c r="S182" s="13">
        <f t="shared" si="170"/>
        <v>51.80940347876902</v>
      </c>
      <c r="T182" s="15">
        <f t="shared" si="179"/>
        <v>58682367</v>
      </c>
      <c r="U182" s="15">
        <f t="shared" si="179"/>
        <v>78017777</v>
      </c>
      <c r="V182" s="13">
        <f t="shared" si="171"/>
        <v>32.94926736680544</v>
      </c>
      <c r="W182" s="13">
        <f>(U182/U$182)*100</f>
        <v>100</v>
      </c>
      <c r="X182" s="11">
        <f t="shared" si="180"/>
        <v>66183.38723333899</v>
      </c>
      <c r="Y182" s="11">
        <f t="shared" si="180"/>
        <v>107363.34492773711</v>
      </c>
      <c r="Z182" s="13">
        <f t="shared" si="172"/>
        <v>62.220988401836095</v>
      </c>
      <c r="AA182" s="11">
        <f t="shared" si="181"/>
        <v>536160.9282558965</v>
      </c>
      <c r="AB182" s="11">
        <f t="shared" si="181"/>
        <v>671748.1514766633</v>
      </c>
      <c r="AC182" s="13">
        <f t="shared" si="173"/>
        <v>25.28853112475482</v>
      </c>
      <c r="AD182" s="13">
        <f>(AB182/AB$182)*100</f>
        <v>100</v>
      </c>
    </row>
    <row r="183" spans="1:30" s="29" customFormat="1" ht="14.25">
      <c r="A183" s="10"/>
      <c r="B183" s="10" t="s">
        <v>5</v>
      </c>
      <c r="C183" s="11">
        <f t="shared" si="174"/>
        <v>83.29907451500003</v>
      </c>
      <c r="D183" s="11">
        <f t="shared" si="174"/>
        <v>3529.620454112352</v>
      </c>
      <c r="E183" s="13">
        <f t="shared" si="166"/>
        <v>4137.286518083412</v>
      </c>
      <c r="F183" s="11">
        <f t="shared" si="175"/>
        <v>734.7162128856792</v>
      </c>
      <c r="G183" s="11">
        <f t="shared" si="175"/>
        <v>23850.15429639001</v>
      </c>
      <c r="H183" s="13">
        <f t="shared" si="167"/>
        <v>3146.1723149834806</v>
      </c>
      <c r="I183" s="13">
        <f>(G183/G$183)*100</f>
        <v>100</v>
      </c>
      <c r="J183" s="15">
        <f t="shared" si="176"/>
        <v>224</v>
      </c>
      <c r="K183" s="15">
        <f t="shared" si="176"/>
        <v>371</v>
      </c>
      <c r="L183" s="13">
        <f t="shared" si="168"/>
        <v>65.625</v>
      </c>
      <c r="M183" s="15">
        <f t="shared" si="177"/>
        <v>2066</v>
      </c>
      <c r="N183" s="15">
        <f t="shared" si="177"/>
        <v>1954</v>
      </c>
      <c r="O183" s="13">
        <f t="shared" si="169"/>
        <v>-5.421103581800581</v>
      </c>
      <c r="P183" s="13">
        <f>(N183/N$183)*100</f>
        <v>100</v>
      </c>
      <c r="Q183" s="15">
        <f t="shared" si="178"/>
        <v>607174</v>
      </c>
      <c r="R183" s="15">
        <f t="shared" si="178"/>
        <v>395937</v>
      </c>
      <c r="S183" s="13">
        <f t="shared" si="170"/>
        <v>-34.79019193838999</v>
      </c>
      <c r="T183" s="15">
        <f t="shared" si="179"/>
        <v>5380297</v>
      </c>
      <c r="U183" s="15">
        <f t="shared" si="179"/>
        <v>4844308</v>
      </c>
      <c r="V183" s="13">
        <f t="shared" si="171"/>
        <v>-9.962070867091539</v>
      </c>
      <c r="W183" s="13">
        <f>(U183/U$183)*100</f>
        <v>100</v>
      </c>
      <c r="X183" s="11">
        <f t="shared" si="180"/>
        <v>6187.1387763</v>
      </c>
      <c r="Y183" s="11">
        <f t="shared" si="180"/>
        <v>7272.786170700001</v>
      </c>
      <c r="Z183" s="13">
        <f t="shared" si="172"/>
        <v>17.54684085248907</v>
      </c>
      <c r="AA183" s="11">
        <f t="shared" si="181"/>
        <v>83030.46653006399</v>
      </c>
      <c r="AB183" s="11">
        <f t="shared" si="181"/>
        <v>71429.1854051</v>
      </c>
      <c r="AC183" s="13">
        <f t="shared" si="173"/>
        <v>-13.972318366732717</v>
      </c>
      <c r="AD183" s="13">
        <f>(AB183/AB$183)*100</f>
        <v>100</v>
      </c>
    </row>
    <row r="184" spans="1:30" s="28" customFormat="1" ht="15">
      <c r="A184" s="10"/>
      <c r="B184" s="10" t="s">
        <v>23</v>
      </c>
      <c r="C184" s="11">
        <f t="shared" si="174"/>
        <v>525.3077115901527</v>
      </c>
      <c r="D184" s="11">
        <f t="shared" si="174"/>
        <v>527.0074986935225</v>
      </c>
      <c r="E184" s="13">
        <f t="shared" si="166"/>
        <v>0.32357931663031686</v>
      </c>
      <c r="F184" s="11">
        <f t="shared" si="175"/>
        <v>3105.481957865039</v>
      </c>
      <c r="G184" s="11">
        <f t="shared" si="175"/>
        <v>3595.2513291110945</v>
      </c>
      <c r="H184" s="13">
        <f t="shared" si="167"/>
        <v>15.771122740083888</v>
      </c>
      <c r="I184" s="13">
        <f>(G184/G$184)*100</f>
        <v>100</v>
      </c>
      <c r="J184" s="15">
        <f t="shared" si="176"/>
        <v>2369</v>
      </c>
      <c r="K184" s="15">
        <f t="shared" si="176"/>
        <v>3402</v>
      </c>
      <c r="L184" s="13">
        <f t="shared" si="168"/>
        <v>43.60489658083579</v>
      </c>
      <c r="M184" s="15">
        <f t="shared" si="177"/>
        <v>18571</v>
      </c>
      <c r="N184" s="15">
        <f t="shared" si="177"/>
        <v>20772</v>
      </c>
      <c r="O184" s="13">
        <f t="shared" si="169"/>
        <v>11.851811964891496</v>
      </c>
      <c r="P184" s="13">
        <f>(N184/N$184)*100</f>
        <v>100</v>
      </c>
      <c r="Q184" s="15">
        <f t="shared" si="178"/>
        <v>11895246</v>
      </c>
      <c r="R184" s="15">
        <f t="shared" si="178"/>
        <v>5552809</v>
      </c>
      <c r="S184" s="13">
        <f t="shared" si="170"/>
        <v>-53.31909066865872</v>
      </c>
      <c r="T184" s="15">
        <f t="shared" si="179"/>
        <v>72015995</v>
      </c>
      <c r="U184" s="15">
        <f t="shared" si="179"/>
        <v>49651878</v>
      </c>
      <c r="V184" s="13">
        <f t="shared" si="171"/>
        <v>-31.054374795488144</v>
      </c>
      <c r="W184" s="13">
        <f>(U184/U$184)*100</f>
        <v>100</v>
      </c>
      <c r="X184" s="11">
        <f t="shared" si="180"/>
        <v>89296.35757312101</v>
      </c>
      <c r="Y184" s="11">
        <f t="shared" si="180"/>
        <v>132027.7986286676</v>
      </c>
      <c r="Z184" s="13">
        <f t="shared" si="172"/>
        <v>47.853509613262354</v>
      </c>
      <c r="AA184" s="11">
        <f t="shared" si="181"/>
        <v>1011224.5794049642</v>
      </c>
      <c r="AB184" s="11">
        <f t="shared" si="181"/>
        <v>1112792.793838836</v>
      </c>
      <c r="AC184" s="13">
        <f t="shared" si="173"/>
        <v>10.04408086022174</v>
      </c>
      <c r="AD184" s="13">
        <f>(AB184/AB$184)*100</f>
        <v>100</v>
      </c>
    </row>
    <row r="185" spans="1:17" ht="14.25">
      <c r="A185" s="30" t="s">
        <v>22</v>
      </c>
      <c r="N185" s="24"/>
      <c r="O185" s="24"/>
      <c r="P185" s="24"/>
      <c r="Q185" s="24"/>
    </row>
    <row r="186" ht="14.25">
      <c r="A186" s="30" t="s">
        <v>14</v>
      </c>
    </row>
    <row r="194" spans="3:4" ht="14.25">
      <c r="C194" s="31"/>
      <c r="D194" s="31"/>
    </row>
    <row r="195" spans="3:4" ht="14.25">
      <c r="C195" s="31"/>
      <c r="D195" s="31"/>
    </row>
    <row r="196" spans="3:4" ht="14.25">
      <c r="C196" s="31"/>
      <c r="D196" s="31"/>
    </row>
    <row r="197" spans="3:4" ht="14.25">
      <c r="C197" s="31"/>
      <c r="D197" s="31"/>
    </row>
    <row r="198" spans="3:4" ht="14.25">
      <c r="C198" s="31"/>
      <c r="D198" s="31"/>
    </row>
    <row r="199" spans="3:4" ht="14.25">
      <c r="C199" s="31"/>
      <c r="D199" s="31"/>
    </row>
    <row r="202" spans="3:4" ht="14.25">
      <c r="C202" s="31"/>
      <c r="D202" s="31"/>
    </row>
    <row r="203" spans="3:4" ht="14.25">
      <c r="C203" s="31"/>
      <c r="D203" s="31"/>
    </row>
    <row r="204" spans="3:4" ht="14.25">
      <c r="C204" s="31"/>
      <c r="D204" s="31"/>
    </row>
    <row r="205" spans="3:4" ht="14.25">
      <c r="C205" s="31"/>
      <c r="D205" s="31"/>
    </row>
    <row r="206" spans="3:4" ht="14.25">
      <c r="C206" s="31"/>
      <c r="D206" s="31"/>
    </row>
  </sheetData>
  <sheetProtection/>
  <mergeCells count="10">
    <mergeCell ref="Q2:W2"/>
    <mergeCell ref="X2:AD2"/>
    <mergeCell ref="Q1:W1"/>
    <mergeCell ref="X1:AD1"/>
    <mergeCell ref="A2:A3"/>
    <mergeCell ref="B2:B3"/>
    <mergeCell ref="C2:I2"/>
    <mergeCell ref="J2:P2"/>
    <mergeCell ref="L1:P1"/>
    <mergeCell ref="A1:K1"/>
  </mergeCells>
  <printOptions/>
  <pageMargins left="0.7" right="0.7" top="0.75" bottom="0.75" header="0.3" footer="0.3"/>
  <pageSetup fitToHeight="0" horizontalDpi="600" verticalDpi="600" orientation="portrait" paperSize="9" scale="49" r:id="rId1"/>
  <rowBreaks count="1" manualBreakCount="1">
    <brk id="94" max="255" man="1"/>
  </rowBreaks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devendra</cp:lastModifiedBy>
  <cp:lastPrinted>2019-12-09T09:55:03Z</cp:lastPrinted>
  <dcterms:created xsi:type="dcterms:W3CDTF">2002-04-18T04:47:59Z</dcterms:created>
  <dcterms:modified xsi:type="dcterms:W3CDTF">2019-12-10T11:00:37Z</dcterms:modified>
  <cp:category/>
  <cp:version/>
  <cp:contentType/>
  <cp:contentStatus/>
</cp:coreProperties>
</file>