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75" windowHeight="3795" tabRatio="695" firstSheet="2" activeTab="2"/>
  </bookViews>
  <sheets>
    <sheet name="FYP as at 31st March, 2018_TEMP" sheetId="1" state="hidden" r:id="rId1"/>
    <sheet name="Authority Vs Life Council" sheetId="2" state="hidden" r:id="rId2"/>
    <sheet name="FYP as at 30th April, 2019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<sst xmlns="http://schemas.openxmlformats.org/spreadsheetml/2006/main" count="618" uniqueCount="64">
  <si>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</si>
  <si>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</si>
  <si>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</si>
  <si>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</si>
  <si>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</si>
  <si>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</si>
  <si>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</si>
  <si>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</si>
  <si>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</si>
  <si>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</si>
  <si>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</si>
  <si>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</si>
  <si>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</si>
  <si>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</si>
  <si>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</si>
  <si>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</si>
  <si>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</si>
  <si>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</si>
  <si>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</si>
  <si>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</si>
  <si>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</si>
  <si>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</si>
  <si>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</si>
  <si>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</si>
  <si>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</si>
  <si>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</si>
  <si>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</si>
  <si>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</si>
  <si>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</si>
  <si>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</si>
  <si>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</si>
  <si>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</si>
  <si>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</si>
  <si>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</si>
  <si>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</si>
  <si>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</si>
  <si>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</si>
  <si>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</si>
  <si>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</si>
  <si>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</si>
  <si>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</si>
  <si>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</si>
  <si>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</si>
  <si>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</si>
  <si>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</si>
  <si>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</si>
  <si>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</si>
  <si>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</si>
  <si>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</si>
  <si>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</si>
  <si>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</si>
  <si>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</si>
  <si>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</si>
  <si>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</si>
  <si>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</si>
  <si>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For April, 2018</t>
  </si>
  <si>
    <t>For April, 2019</t>
  </si>
  <si>
    <t>Edelweiss Tokio Life</t>
  </si>
  <si>
    <t xml:space="preserve">Star Union Dai-ichi Life </t>
  </si>
  <si>
    <t>NA</t>
  </si>
  <si>
    <t>(Premium &amp; Sum Assured in Rs. Crores)</t>
  </si>
  <si>
    <t xml:space="preserve">Premium </t>
  </si>
  <si>
    <t>Sum Assured</t>
  </si>
  <si>
    <t>First Year Premium of Life Insurers for the Period ended 30th April, 2019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</si>
</sst>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0" xfId="65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50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0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right" wrapText="1"/>
    </xf>
    <xf numFmtId="1" fontId="49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lef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65" applyFont="1" applyFill="1" applyBorder="1" applyAlignment="1">
      <alignment horizontal="center"/>
    </xf>
    <xf numFmtId="0" fontId="3" fillId="0" borderId="10" xfId="65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 quotePrefix="1">
      <alignment horizontal="left" vertical="center" wrapText="1"/>
    </xf>
    <xf numFmtId="2" fontId="4" fillId="0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3" fillId="0" borderId="10" xfId="42" applyNumberFormat="1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1" fontId="3" fillId="0" borderId="10" xfId="42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94" t="s">
        <v>47</v>
      </c>
      <c r="D3" s="94" t="s">
        <v>48</v>
      </c>
      <c r="E3" s="2" t="s">
        <v>23</v>
      </c>
      <c r="F3" s="94" t="s">
        <v>47</v>
      </c>
      <c r="G3" s="94" t="s">
        <v>48</v>
      </c>
      <c r="H3" s="2" t="s">
        <v>23</v>
      </c>
      <c r="I3" s="94" t="s">
        <v>47</v>
      </c>
      <c r="J3" s="94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</v>
      </c>
    </row>
    <row r="5" spans="1:11" s="4" customFormat="1" ht="15">
      <c r="A5" s="13">
        <v>2</v>
      </c>
      <c r="B5" s="92" t="s">
        <v>22</v>
      </c>
      <c r="C5" s="8">
        <v>91.420272973</v>
      </c>
      <c r="D5" s="8">
        <v>147.097021619</v>
      </c>
      <c r="E5" s="3">
        <v>60.90197155990066</v>
      </c>
      <c r="F5" s="11">
        <v>47848</v>
      </c>
      <c r="G5" s="11">
        <v>68891</v>
      </c>
      <c r="H5" s="3">
        <v>43.97884969068718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92" t="s">
        <v>30</v>
      </c>
      <c r="C6" s="8">
        <v>243.95895651754572</v>
      </c>
      <c r="D6" s="8">
        <v>325.57377821410876</v>
      </c>
      <c r="E6" s="3">
        <v>33.45432480184151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92" t="s">
        <v>31</v>
      </c>
      <c r="C7" s="8">
        <v>3290.177277036638</v>
      </c>
      <c r="D7" s="8">
        <v>4290.853589971339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92" t="s">
        <v>14</v>
      </c>
      <c r="C8" s="8">
        <v>609.0246402401689</v>
      </c>
      <c r="D8" s="8">
        <v>730.7060525238475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92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</v>
      </c>
    </row>
    <row r="10" spans="1:11" s="4" customFormat="1" ht="15">
      <c r="A10" s="13">
        <v>7</v>
      </c>
      <c r="B10" s="92" t="s">
        <v>33</v>
      </c>
      <c r="C10" s="8">
        <v>876.5574072437917</v>
      </c>
      <c r="D10" s="8">
        <v>1449.8351395156137</v>
      </c>
      <c r="E10" s="3">
        <v>65.40104818398731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92" t="s">
        <v>34</v>
      </c>
      <c r="C11" s="8">
        <v>228.14296333299296</v>
      </c>
      <c r="D11" s="8">
        <v>342.51799301847666</v>
      </c>
      <c r="E11" s="3">
        <v>50.13305166837171</v>
      </c>
      <c r="F11" s="11">
        <v>45868</v>
      </c>
      <c r="G11" s="11">
        <v>64805</v>
      </c>
      <c r="H11" s="3">
        <v>41.28586378302956</v>
      </c>
      <c r="I11" s="11">
        <v>536969</v>
      </c>
      <c r="J11" s="11">
        <v>194761</v>
      </c>
      <c r="K11" s="3">
        <v>-63.72956353160052</v>
      </c>
    </row>
    <row r="12" spans="1:11" s="4" customFormat="1" ht="15">
      <c r="A12" s="13">
        <v>9</v>
      </c>
      <c r="B12" s="92" t="s">
        <v>20</v>
      </c>
      <c r="C12" s="8">
        <v>865.1975021507875</v>
      </c>
      <c r="D12" s="8">
        <v>760.0949906724666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271.0010560969134</v>
      </c>
    </row>
    <row r="13" spans="1:11" s="4" customFormat="1" ht="15">
      <c r="A13" s="14">
        <v>10</v>
      </c>
      <c r="B13" s="93" t="s">
        <v>17</v>
      </c>
      <c r="C13" s="8">
        <v>399.890879778888</v>
      </c>
      <c r="D13" s="8">
        <v>582.201204235</v>
      </c>
      <c r="E13" s="3">
        <v>45.59001809616588</v>
      </c>
      <c r="F13" s="11">
        <v>41861</v>
      </c>
      <c r="G13" s="11">
        <v>79793</v>
      </c>
      <c r="H13" s="3">
        <v>90.61417548553547</v>
      </c>
      <c r="I13" s="11">
        <v>504289</v>
      </c>
      <c r="J13" s="11">
        <v>655118</v>
      </c>
      <c r="K13" s="3">
        <v>29.90923855170349</v>
      </c>
    </row>
    <row r="14" spans="1:11" s="4" customFormat="1" ht="15">
      <c r="A14" s="13">
        <v>11</v>
      </c>
      <c r="B14" s="92" t="s">
        <v>35</v>
      </c>
      <c r="C14" s="8">
        <v>8696.213129717558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-3.042590356329098</v>
      </c>
      <c r="I14" s="11">
        <v>19774194</v>
      </c>
      <c r="J14" s="11">
        <v>32170045</v>
      </c>
      <c r="K14" s="3">
        <v>62.6870101507045</v>
      </c>
    </row>
    <row r="15" spans="1:11" s="4" customFormat="1" ht="15">
      <c r="A15" s="13">
        <v>12</v>
      </c>
      <c r="B15" s="92" t="s">
        <v>36</v>
      </c>
      <c r="C15" s="8">
        <v>7863.400204297002</v>
      </c>
      <c r="D15" s="8">
        <v>9118.06735144</v>
      </c>
      <c r="E15" s="3">
        <v>15.955783942643256</v>
      </c>
      <c r="F15" s="11">
        <v>702734</v>
      </c>
      <c r="G15" s="11">
        <v>837130</v>
      </c>
      <c r="H15" s="3">
        <v>19.12473282920707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92" t="s">
        <v>37</v>
      </c>
      <c r="C16" s="8">
        <v>793.5508762055</v>
      </c>
      <c r="D16" s="8">
        <v>833.0258757638001</v>
      </c>
      <c r="E16" s="3">
        <v>4.974476210908689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-47.75112084429789</v>
      </c>
    </row>
    <row r="17" spans="1:11" s="4" customFormat="1" ht="15">
      <c r="A17" s="13">
        <v>14</v>
      </c>
      <c r="B17" s="92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-60.34733180019788</v>
      </c>
    </row>
    <row r="18" spans="1:11" s="4" customFormat="1" ht="15">
      <c r="A18" s="13">
        <v>15</v>
      </c>
      <c r="B18" s="92" t="s">
        <v>50</v>
      </c>
      <c r="C18" s="8">
        <v>2849.7434056604534</v>
      </c>
      <c r="D18" s="8">
        <v>3404.213791671002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92" t="s">
        <v>19</v>
      </c>
      <c r="C19" s="8">
        <v>3667.3845333100003</v>
      </c>
      <c r="D19" s="8">
        <v>4348.034017797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</v>
      </c>
    </row>
    <row r="20" spans="1:11" s="4" customFormat="1" ht="15">
      <c r="A20" s="13">
        <v>17</v>
      </c>
      <c r="B20" s="92" t="s">
        <v>21</v>
      </c>
      <c r="C20" s="8">
        <v>1150.1764106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-48.16627861069919</v>
      </c>
    </row>
    <row r="21" spans="1:11" s="4" customFormat="1" ht="15">
      <c r="A21" s="13">
        <v>18</v>
      </c>
      <c r="B21" s="92" t="s">
        <v>40</v>
      </c>
      <c r="C21" s="8">
        <v>1051.5799908449308</v>
      </c>
      <c r="D21" s="8">
        <v>915.6195983508787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-53.30123499681655</v>
      </c>
    </row>
    <row r="22" spans="1:11" s="4" customFormat="1" ht="15">
      <c r="A22" s="13">
        <v>19</v>
      </c>
      <c r="B22" s="92" t="s">
        <v>12</v>
      </c>
      <c r="C22" s="8">
        <v>44.6765147</v>
      </c>
      <c r="D22" s="8">
        <v>4.2627053</v>
      </c>
      <c r="E22" s="3">
        <v>-90.45873356813127</v>
      </c>
      <c r="F22" s="11">
        <v>16058</v>
      </c>
      <c r="G22" s="11">
        <v>1622</v>
      </c>
      <c r="H22" s="3">
        <v>-89.89911570556733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92" t="s">
        <v>7</v>
      </c>
      <c r="C23" s="8">
        <v>10145.763925078296</v>
      </c>
      <c r="D23" s="8">
        <v>10965.285823341987</v>
      </c>
      <c r="E23" s="3">
        <v>8.077478485754993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92" t="s">
        <v>13</v>
      </c>
      <c r="C24" s="8">
        <v>739.3643597205689</v>
      </c>
      <c r="D24" s="8">
        <v>815.91632277537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</v>
      </c>
    </row>
    <row r="25" spans="1:11" s="17" customFormat="1" ht="15">
      <c r="A25" s="16">
        <v>22</v>
      </c>
      <c r="B25" s="92" t="s">
        <v>41</v>
      </c>
      <c r="C25" s="8">
        <v>700.1059361200007</v>
      </c>
      <c r="D25" s="8">
        <v>700.7248894930001</v>
      </c>
      <c r="E25" s="3">
        <v>0.08840853091885434</v>
      </c>
      <c r="F25" s="11">
        <v>119797</v>
      </c>
      <c r="G25" s="11">
        <v>113211</v>
      </c>
      <c r="H25" s="3">
        <v>-5.497633496665192</v>
      </c>
      <c r="I25" s="11">
        <v>240241</v>
      </c>
      <c r="J25" s="11">
        <v>420351</v>
      </c>
      <c r="K25" s="3">
        <v>74.97055040563434</v>
      </c>
    </row>
    <row r="26" spans="1:11" s="17" customFormat="1" ht="15">
      <c r="A26" s="16">
        <v>23</v>
      </c>
      <c r="B26" s="92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</v>
      </c>
      <c r="I27" s="19">
        <v>126661517</v>
      </c>
      <c r="J27" s="19">
        <v>125590537</v>
      </c>
      <c r="K27" s="6">
        <v>-0.845544902166299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</v>
      </c>
      <c r="F28" s="96">
        <v>20131500</v>
      </c>
      <c r="G28" s="96">
        <v>21338176</v>
      </c>
      <c r="H28" s="10">
        <v>5.993969649554181</v>
      </c>
      <c r="I28" s="96">
        <v>53174202</v>
      </c>
      <c r="J28" s="96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6.584859871688191</v>
      </c>
      <c r="I29" s="19">
        <v>179835719</v>
      </c>
      <c r="J29" s="19">
        <v>186132869</v>
      </c>
      <c r="K29" s="6">
        <v>3.5016124911202984</v>
      </c>
    </row>
    <row r="30" spans="1:11" ht="12.75">
      <c r="A30" s="7" t="s">
        <v>24</v>
      </c>
      <c r="F30" s="95"/>
      <c r="G30" s="95"/>
      <c r="H30" s="95"/>
      <c r="I30" s="95"/>
      <c r="J30" s="95"/>
      <c r="K30" s="95"/>
    </row>
    <row r="31" ht="12.75">
      <c r="A31" s="7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28" customWidth="1"/>
    <col min="2" max="2" width="33.7109375" style="28" customWidth="1"/>
    <col min="3" max="13" width="12.7109375" style="28" customWidth="1"/>
    <col min="14" max="14" width="12.00390625" style="28" bestFit="1" customWidth="1"/>
    <col min="15" max="16384" width="9.140625" style="28" customWidth="1"/>
  </cols>
  <sheetData>
    <row r="1" spans="1:13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>
      <c r="A2" s="29"/>
      <c r="B2" s="30"/>
      <c r="C2" s="30"/>
      <c r="D2" s="30"/>
      <c r="E2" s="30"/>
      <c r="F2" s="30"/>
      <c r="G2" s="30"/>
      <c r="H2" s="30"/>
      <c r="I2" s="30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31"/>
      <c r="I3" s="130" t="s">
        <v>8</v>
      </c>
      <c r="J3" s="130"/>
      <c r="K3" s="130"/>
      <c r="L3" s="130"/>
      <c r="M3" s="130"/>
      <c r="N3" s="32"/>
    </row>
    <row r="4" spans="1:14" ht="41.25" customHeight="1">
      <c r="A4" s="130"/>
      <c r="B4" s="130"/>
      <c r="C4" s="31" t="s">
        <v>43</v>
      </c>
      <c r="D4" s="31" t="s">
        <v>44</v>
      </c>
      <c r="E4" s="126" t="s">
        <v>45</v>
      </c>
      <c r="F4" s="31" t="s">
        <v>43</v>
      </c>
      <c r="G4" s="31" t="s">
        <v>44</v>
      </c>
      <c r="H4" s="126" t="s">
        <v>45</v>
      </c>
      <c r="I4" s="31" t="s">
        <v>43</v>
      </c>
      <c r="J4" s="31" t="s">
        <v>44</v>
      </c>
      <c r="K4" s="126" t="s">
        <v>45</v>
      </c>
      <c r="L4" s="31" t="s">
        <v>43</v>
      </c>
      <c r="M4" s="31" t="s">
        <v>44</v>
      </c>
      <c r="N4" s="126" t="s">
        <v>45</v>
      </c>
    </row>
    <row r="5" spans="1:14" s="34" customFormat="1" ht="39.75" customHeight="1">
      <c r="A5" s="130"/>
      <c r="B5" s="130"/>
      <c r="C5" s="33" t="s">
        <v>28</v>
      </c>
      <c r="D5" s="33" t="s">
        <v>28</v>
      </c>
      <c r="E5" s="127"/>
      <c r="F5" s="33" t="s">
        <v>29</v>
      </c>
      <c r="G5" s="33" t="s">
        <v>29</v>
      </c>
      <c r="H5" s="127"/>
      <c r="I5" s="33" t="s">
        <v>28</v>
      </c>
      <c r="J5" s="33" t="s">
        <v>28</v>
      </c>
      <c r="K5" s="127"/>
      <c r="L5" s="33" t="s">
        <v>29</v>
      </c>
      <c r="M5" s="33" t="s">
        <v>29</v>
      </c>
      <c r="N5" s="127"/>
    </row>
    <row r="6" spans="1:14" s="34" customFormat="1" ht="15">
      <c r="A6" s="35">
        <v>1</v>
      </c>
      <c r="B6" s="36" t="s">
        <v>22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14.25">
      <c r="A7" s="39"/>
      <c r="B7" s="40" t="s">
        <v>3</v>
      </c>
      <c r="C7" s="41">
        <v>1.18</v>
      </c>
      <c r="D7" s="42">
        <v>1.179590969</v>
      </c>
      <c r="E7" s="43">
        <f>C7-D7</f>
        <v>0.00040903100000000414</v>
      </c>
      <c r="F7" s="41">
        <v>1.34</v>
      </c>
      <c r="G7" s="44">
        <v>1.3442410779999998</v>
      </c>
      <c r="H7" s="43">
        <f>F7-G7</f>
        <v>-0.004241077999999732</v>
      </c>
      <c r="I7" s="41">
        <v>1461</v>
      </c>
      <c r="J7" s="45">
        <v>1461</v>
      </c>
      <c r="K7" s="46">
        <f>I7-J7</f>
        <v>0</v>
      </c>
      <c r="L7" s="41">
        <v>1467</v>
      </c>
      <c r="M7" s="47">
        <v>1467</v>
      </c>
      <c r="N7" s="46">
        <f>L7-M7</f>
        <v>0</v>
      </c>
    </row>
    <row r="8" spans="1:14" ht="14.25">
      <c r="A8" s="39"/>
      <c r="B8" s="40" t="s">
        <v>4</v>
      </c>
      <c r="C8" s="41">
        <v>37.36</v>
      </c>
      <c r="D8" s="42">
        <v>37.362601903000005</v>
      </c>
      <c r="E8" s="43">
        <f>C8-D8</f>
        <v>-0.002601903000005734</v>
      </c>
      <c r="F8" s="41">
        <v>66</v>
      </c>
      <c r="G8" s="44">
        <v>65.997021204</v>
      </c>
      <c r="H8" s="43">
        <f>F8-G8</f>
        <v>0.002978795999993622</v>
      </c>
      <c r="I8" s="41">
        <v>17013</v>
      </c>
      <c r="J8" s="45">
        <v>17013</v>
      </c>
      <c r="K8" s="46">
        <f>I8-J8</f>
        <v>0</v>
      </c>
      <c r="L8" s="41">
        <v>30108</v>
      </c>
      <c r="M8" s="47">
        <v>30108</v>
      </c>
      <c r="N8" s="46">
        <f>L8-M8</f>
        <v>0</v>
      </c>
    </row>
    <row r="9" spans="1:14" ht="14.25">
      <c r="A9" s="39"/>
      <c r="B9" s="40" t="s">
        <v>5</v>
      </c>
      <c r="C9" s="41">
        <v>0</v>
      </c>
      <c r="D9" s="42">
        <v>0</v>
      </c>
      <c r="E9" s="43">
        <f>C9-D9</f>
        <v>0</v>
      </c>
      <c r="F9" s="41">
        <v>0</v>
      </c>
      <c r="G9" s="44">
        <v>0</v>
      </c>
      <c r="H9" s="43">
        <f>F9-G9</f>
        <v>0</v>
      </c>
      <c r="I9" s="41">
        <v>0</v>
      </c>
      <c r="J9" s="45">
        <v>0</v>
      </c>
      <c r="K9" s="46">
        <f>I9-J9</f>
        <v>0</v>
      </c>
      <c r="L9" s="41">
        <v>0</v>
      </c>
      <c r="M9" s="47">
        <v>0</v>
      </c>
      <c r="N9" s="46">
        <f>L9-M9</f>
        <v>0</v>
      </c>
    </row>
    <row r="10" spans="1:14" ht="14.25">
      <c r="A10" s="39"/>
      <c r="B10" s="40" t="s">
        <v>6</v>
      </c>
      <c r="C10" s="41">
        <v>0</v>
      </c>
      <c r="D10" s="42">
        <v>0</v>
      </c>
      <c r="E10" s="43">
        <f>C10-D10</f>
        <v>0</v>
      </c>
      <c r="F10" s="41">
        <v>0.03</v>
      </c>
      <c r="G10" s="44">
        <v>0.030315753</v>
      </c>
      <c r="H10" s="43">
        <f>F10-G10</f>
        <v>-0.00031575300000000195</v>
      </c>
      <c r="I10" s="41">
        <v>0</v>
      </c>
      <c r="J10" s="45">
        <v>0</v>
      </c>
      <c r="K10" s="46">
        <f>I10-J10</f>
        <v>0</v>
      </c>
      <c r="L10" s="41">
        <v>1</v>
      </c>
      <c r="M10" s="47">
        <v>1</v>
      </c>
      <c r="N10" s="46">
        <f>L10-M10</f>
        <v>0</v>
      </c>
    </row>
    <row r="11" spans="1:14" ht="14.25">
      <c r="A11" s="39"/>
      <c r="B11" s="40" t="s">
        <v>25</v>
      </c>
      <c r="C11" s="41">
        <v>0</v>
      </c>
      <c r="D11" s="42">
        <v>0</v>
      </c>
      <c r="E11" s="43">
        <f>C11-D11</f>
        <v>0</v>
      </c>
      <c r="F11" s="41">
        <v>1.34</v>
      </c>
      <c r="G11" s="44">
        <v>1.343449637</v>
      </c>
      <c r="H11" s="43">
        <f>F11-G11</f>
        <v>-0.0034496369999998944</v>
      </c>
      <c r="I11" s="41">
        <v>0</v>
      </c>
      <c r="J11" s="45">
        <v>0</v>
      </c>
      <c r="K11" s="46">
        <f>I11-J11</f>
        <v>0</v>
      </c>
      <c r="L11" s="41">
        <v>17</v>
      </c>
      <c r="M11" s="47">
        <v>17</v>
      </c>
      <c r="N11" s="46">
        <f>L11-M11</f>
        <v>0</v>
      </c>
    </row>
    <row r="12" spans="1:14" s="34" customFormat="1" ht="15">
      <c r="A12" s="35"/>
      <c r="B12" s="48"/>
      <c r="C12" s="49">
        <f>C7+C8+C9+C10+C11</f>
        <v>38.54</v>
      </c>
      <c r="D12" s="50">
        <f>D7+D8+D9+D10+D11</f>
        <v>38.54219287200001</v>
      </c>
      <c r="E12" s="51">
        <f>C12-D12</f>
        <v>-0.0021928720000090607</v>
      </c>
      <c r="F12" s="49">
        <f>F7+F8+F9+F10+F11</f>
        <v>68.71000000000001</v>
      </c>
      <c r="G12" s="50">
        <f>G7+G8+G9+G10+G11</f>
        <v>68.715027672</v>
      </c>
      <c r="H12" s="51">
        <f>F12-G12</f>
        <v>-0.0050276719999970965</v>
      </c>
      <c r="I12" s="49">
        <f>I7+I8+I9+I10+I11</f>
        <v>18474</v>
      </c>
      <c r="J12" s="52">
        <f>J7+J8+J9+J10+J11</f>
        <v>18474</v>
      </c>
      <c r="K12" s="53">
        <f>I12-J12</f>
        <v>0</v>
      </c>
      <c r="L12" s="49">
        <f>L7+L8+L9+L10+L11</f>
        <v>31593</v>
      </c>
      <c r="M12" s="52">
        <f>M7+M8+M9+M10+M11</f>
        <v>31593</v>
      </c>
      <c r="N12" s="53">
        <f>L12-M12</f>
        <v>0</v>
      </c>
    </row>
    <row r="13" spans="1:14" ht="14.25">
      <c r="A13" s="39"/>
      <c r="B13" s="40"/>
      <c r="C13" s="41"/>
      <c r="D13" s="42"/>
      <c r="E13" s="43"/>
      <c r="F13" s="41"/>
      <c r="G13" s="44"/>
      <c r="H13" s="43"/>
      <c r="I13" s="41"/>
      <c r="J13" s="45"/>
      <c r="K13" s="46"/>
      <c r="L13" s="41"/>
      <c r="M13" s="47"/>
      <c r="N13" s="46"/>
    </row>
    <row r="14" spans="1:14" s="34" customFormat="1" ht="15">
      <c r="A14" s="35">
        <v>2</v>
      </c>
      <c r="B14" s="36" t="s">
        <v>30</v>
      </c>
      <c r="C14" s="41"/>
      <c r="D14" s="37"/>
      <c r="E14" s="54"/>
      <c r="F14" s="41"/>
      <c r="G14" s="37"/>
      <c r="H14" s="54"/>
      <c r="I14" s="41"/>
      <c r="J14" s="37"/>
      <c r="K14" s="55"/>
      <c r="L14" s="41"/>
      <c r="M14" s="37"/>
      <c r="N14" s="55"/>
    </row>
    <row r="15" spans="1:14" ht="14.25">
      <c r="A15" s="39"/>
      <c r="B15" s="40" t="s">
        <v>3</v>
      </c>
      <c r="C15" s="41">
        <v>4.09</v>
      </c>
      <c r="D15" s="42">
        <v>4.088708</v>
      </c>
      <c r="E15" s="43">
        <f>C15-D15</f>
        <v>0.001292000000000293</v>
      </c>
      <c r="F15" s="41">
        <v>3.6</v>
      </c>
      <c r="G15" s="44">
        <v>3.6012961000000003</v>
      </c>
      <c r="H15" s="43">
        <f>F15-G15</f>
        <v>-0.0012961000000002443</v>
      </c>
      <c r="I15" s="41">
        <v>659</v>
      </c>
      <c r="J15" s="45">
        <v>659</v>
      </c>
      <c r="K15" s="46">
        <f>I15-J15</f>
        <v>0</v>
      </c>
      <c r="L15" s="41">
        <v>2060</v>
      </c>
      <c r="M15" s="47">
        <v>2060</v>
      </c>
      <c r="N15" s="46">
        <f>L15-M15</f>
        <v>0</v>
      </c>
    </row>
    <row r="16" spans="1:14" ht="14.25">
      <c r="A16" s="39"/>
      <c r="B16" s="40" t="s">
        <v>4</v>
      </c>
      <c r="C16" s="41">
        <v>63.99</v>
      </c>
      <c r="D16" s="42">
        <v>63.9856095</v>
      </c>
      <c r="E16" s="43">
        <f>C16-D16</f>
        <v>0.00439049999999952</v>
      </c>
      <c r="F16" s="41">
        <v>84.79</v>
      </c>
      <c r="G16" s="56">
        <v>84.7868882</v>
      </c>
      <c r="H16" s="43">
        <f>F16-G16</f>
        <v>0.0031117999999992207</v>
      </c>
      <c r="I16" s="41">
        <v>11691</v>
      </c>
      <c r="J16" s="45">
        <v>11691</v>
      </c>
      <c r="K16" s="46">
        <f>I16-J16</f>
        <v>0</v>
      </c>
      <c r="L16" s="41">
        <v>14437</v>
      </c>
      <c r="M16" s="57">
        <v>14437</v>
      </c>
      <c r="N16" s="46">
        <f>L16-M16</f>
        <v>0</v>
      </c>
    </row>
    <row r="17" spans="1:14" ht="14.25">
      <c r="A17" s="39"/>
      <c r="B17" s="40" t="s">
        <v>5</v>
      </c>
      <c r="C17" s="41">
        <v>0.08</v>
      </c>
      <c r="D17" s="42">
        <v>0.084438539</v>
      </c>
      <c r="E17" s="43">
        <f>C17-D17</f>
        <v>-0.004438539000000005</v>
      </c>
      <c r="F17" s="41">
        <v>7.75</v>
      </c>
      <c r="G17" s="44">
        <v>7.7461793944177115</v>
      </c>
      <c r="H17" s="43">
        <f>F17-G17</f>
        <v>0.003820605582288472</v>
      </c>
      <c r="I17" s="41">
        <v>1</v>
      </c>
      <c r="J17" s="45">
        <v>1</v>
      </c>
      <c r="K17" s="46">
        <f>I17-J17</f>
        <v>0</v>
      </c>
      <c r="L17" s="41">
        <v>3</v>
      </c>
      <c r="M17" s="47">
        <v>3</v>
      </c>
      <c r="N17" s="46">
        <f>L17-M17</f>
        <v>0</v>
      </c>
    </row>
    <row r="18" spans="1:14" ht="14.25">
      <c r="A18" s="39"/>
      <c r="B18" s="40" t="s">
        <v>6</v>
      </c>
      <c r="C18" s="41">
        <v>0.82</v>
      </c>
      <c r="D18" s="42">
        <v>32.530486606359204</v>
      </c>
      <c r="E18" s="43">
        <f>C18-D18</f>
        <v>-31.710486606359204</v>
      </c>
      <c r="F18" s="41">
        <v>1.05</v>
      </c>
      <c r="G18" s="44">
        <v>1.0502897</v>
      </c>
      <c r="H18" s="43">
        <f>F18-G18</f>
        <v>-0.00028969999999994833</v>
      </c>
      <c r="I18" s="41">
        <v>0</v>
      </c>
      <c r="J18" s="45">
        <v>14</v>
      </c>
      <c r="K18" s="46">
        <f>I18-J18</f>
        <v>-14</v>
      </c>
      <c r="L18" s="41">
        <v>0</v>
      </c>
      <c r="M18" s="47">
        <v>0</v>
      </c>
      <c r="N18" s="46">
        <f>L18-M18</f>
        <v>0</v>
      </c>
    </row>
    <row r="19" spans="1:14" ht="14.25">
      <c r="A19" s="39"/>
      <c r="B19" s="40" t="s">
        <v>25</v>
      </c>
      <c r="C19" s="41">
        <v>31.71</v>
      </c>
      <c r="D19" s="42">
        <v>0</v>
      </c>
      <c r="E19" s="43">
        <f>C19-D19</f>
        <v>31.71</v>
      </c>
      <c r="F19" s="41">
        <v>70.93</v>
      </c>
      <c r="G19" s="44">
        <v>70.92525094600278</v>
      </c>
      <c r="H19" s="43">
        <f>F19-G19</f>
        <v>0.004749053997230135</v>
      </c>
      <c r="I19" s="41">
        <v>14</v>
      </c>
      <c r="J19" s="45">
        <v>0</v>
      </c>
      <c r="K19" s="46">
        <f>I19-J19</f>
        <v>14</v>
      </c>
      <c r="L19" s="41">
        <v>64</v>
      </c>
      <c r="M19" s="47">
        <v>64</v>
      </c>
      <c r="N19" s="46">
        <f>L19-M19</f>
        <v>0</v>
      </c>
    </row>
    <row r="20" spans="1:14" s="34" customFormat="1" ht="15">
      <c r="A20" s="35"/>
      <c r="B20" s="48"/>
      <c r="C20" s="49">
        <f>C15+C16+C17+C18+C19</f>
        <v>100.69</v>
      </c>
      <c r="D20" s="50">
        <f>D15+D16+D17+D18+D19</f>
        <v>100.68924264535922</v>
      </c>
      <c r="E20" s="51">
        <f>C20-D20</f>
        <v>0.000757354640782637</v>
      </c>
      <c r="F20" s="49">
        <f>F15+F16+F17+F18+F19</f>
        <v>168.12</v>
      </c>
      <c r="G20" s="50">
        <f>G15+G16+G17+G18+G19</f>
        <v>168.10990434042048</v>
      </c>
      <c r="H20" s="51">
        <f>F20-G20</f>
        <v>0.010095659579519634</v>
      </c>
      <c r="I20" s="49">
        <f>I15+I16+I17+I18+I19</f>
        <v>12365</v>
      </c>
      <c r="J20" s="52">
        <f>J15+J16+J17+J18+J19</f>
        <v>12365</v>
      </c>
      <c r="K20" s="53">
        <f>I20-J20</f>
        <v>0</v>
      </c>
      <c r="L20" s="49">
        <f>L15+L16+L17+L18+L19</f>
        <v>16564</v>
      </c>
      <c r="M20" s="52">
        <f>M15+M16+M17+M18+M19</f>
        <v>16564</v>
      </c>
      <c r="N20" s="53">
        <f>L20-M20</f>
        <v>0</v>
      </c>
    </row>
    <row r="21" spans="1:14" ht="14.25">
      <c r="A21" s="39"/>
      <c r="B21" s="40"/>
      <c r="C21" s="41"/>
      <c r="D21" s="42"/>
      <c r="E21" s="43"/>
      <c r="F21" s="41"/>
      <c r="G21" s="44"/>
      <c r="H21" s="43"/>
      <c r="I21" s="41"/>
      <c r="J21" s="45"/>
      <c r="K21" s="46"/>
      <c r="L21" s="41"/>
      <c r="M21" s="47"/>
      <c r="N21" s="46"/>
    </row>
    <row r="22" spans="1:14" s="34" customFormat="1" ht="15">
      <c r="A22" s="35">
        <v>3</v>
      </c>
      <c r="B22" s="36" t="s">
        <v>31</v>
      </c>
      <c r="C22" s="41"/>
      <c r="D22" s="37"/>
      <c r="E22" s="54"/>
      <c r="F22" s="41"/>
      <c r="G22" s="37"/>
      <c r="H22" s="54"/>
      <c r="I22" s="41"/>
      <c r="J22" s="37"/>
      <c r="K22" s="55"/>
      <c r="L22" s="41"/>
      <c r="M22" s="37"/>
      <c r="N22" s="55"/>
    </row>
    <row r="23" spans="1:14" ht="14.25">
      <c r="A23" s="39"/>
      <c r="B23" s="40" t="s">
        <v>3</v>
      </c>
      <c r="C23" s="41">
        <v>34.09</v>
      </c>
      <c r="D23" s="42">
        <v>34.091961141</v>
      </c>
      <c r="E23" s="43">
        <f>C23-D23</f>
        <v>-0.0019611409999953366</v>
      </c>
      <c r="F23" s="41">
        <v>40.05</v>
      </c>
      <c r="G23" s="44">
        <v>40.0517929332</v>
      </c>
      <c r="H23" s="43">
        <f>F23-G23</f>
        <v>-0.0017929332000008458</v>
      </c>
      <c r="I23" s="41">
        <v>1601</v>
      </c>
      <c r="J23" s="45">
        <v>1601</v>
      </c>
      <c r="K23" s="46">
        <f>I23-J23</f>
        <v>0</v>
      </c>
      <c r="L23" s="41">
        <v>1538</v>
      </c>
      <c r="M23" s="47">
        <v>1538</v>
      </c>
      <c r="N23" s="46">
        <f>L23-M23</f>
        <v>0</v>
      </c>
    </row>
    <row r="24" spans="1:14" ht="14.25">
      <c r="A24" s="39"/>
      <c r="B24" s="40" t="s">
        <v>4</v>
      </c>
      <c r="C24" s="41">
        <v>496.82</v>
      </c>
      <c r="D24" s="58">
        <v>496.8177046371982</v>
      </c>
      <c r="E24" s="43">
        <f>C24-D24</f>
        <v>0.002295362801817191</v>
      </c>
      <c r="F24" s="41">
        <v>769.95</v>
      </c>
      <c r="G24" s="44">
        <v>769.950442073147</v>
      </c>
      <c r="H24" s="43">
        <f>F24-G24</f>
        <v>-0.0004420731469281236</v>
      </c>
      <c r="I24" s="41">
        <v>141189</v>
      </c>
      <c r="J24" s="59">
        <v>141189</v>
      </c>
      <c r="K24" s="46">
        <f>I24-J24</f>
        <v>0</v>
      </c>
      <c r="L24" s="41">
        <v>181317</v>
      </c>
      <c r="M24" s="47">
        <v>181317</v>
      </c>
      <c r="N24" s="46">
        <f>L24-M24</f>
        <v>0</v>
      </c>
    </row>
    <row r="25" spans="1:14" ht="14.25">
      <c r="A25" s="39"/>
      <c r="B25" s="40" t="s">
        <v>5</v>
      </c>
      <c r="C25" s="41">
        <v>772.84</v>
      </c>
      <c r="D25" s="42">
        <v>772.839873561</v>
      </c>
      <c r="E25" s="43">
        <f>C25-D25</f>
        <v>0.00012643900004150055</v>
      </c>
      <c r="F25" s="41">
        <v>1565.16</v>
      </c>
      <c r="G25" s="44">
        <v>1565.1588795795499</v>
      </c>
      <c r="H25" s="43">
        <f>F25-G25</f>
        <v>0.0011204204502064385</v>
      </c>
      <c r="I25" s="41">
        <v>35</v>
      </c>
      <c r="J25" s="45">
        <v>35</v>
      </c>
      <c r="K25" s="46">
        <f>I25-J25</f>
        <v>0</v>
      </c>
      <c r="L25" s="41">
        <v>57</v>
      </c>
      <c r="M25" s="47">
        <v>57</v>
      </c>
      <c r="N25" s="46">
        <f>L25-M25</f>
        <v>0</v>
      </c>
    </row>
    <row r="26" spans="1:14" ht="14.25">
      <c r="A26" s="39"/>
      <c r="B26" s="40" t="s">
        <v>6</v>
      </c>
      <c r="C26" s="41">
        <v>295.07</v>
      </c>
      <c r="D26" s="42">
        <v>527.2226548341031</v>
      </c>
      <c r="E26" s="43">
        <f>C26-D26</f>
        <v>-232.1526548341031</v>
      </c>
      <c r="F26" s="41">
        <v>2.78</v>
      </c>
      <c r="G26" s="56">
        <v>2.7842274230000807</v>
      </c>
      <c r="H26" s="43">
        <f>F26-G26</f>
        <v>-0.004227423000080943</v>
      </c>
      <c r="I26" s="41">
        <v>0</v>
      </c>
      <c r="J26" s="45">
        <v>87</v>
      </c>
      <c r="K26" s="46">
        <f>I26-J26</f>
        <v>-87</v>
      </c>
      <c r="L26" s="41">
        <v>6</v>
      </c>
      <c r="M26" s="57">
        <v>6</v>
      </c>
      <c r="N26" s="46">
        <f>L26-M26</f>
        <v>0</v>
      </c>
    </row>
    <row r="27" spans="1:14" ht="14.25">
      <c r="A27" s="39"/>
      <c r="B27" s="40" t="s">
        <v>25</v>
      </c>
      <c r="C27" s="41">
        <v>232.15</v>
      </c>
      <c r="D27" s="42">
        <v>0</v>
      </c>
      <c r="E27" s="43">
        <f>C27-D27</f>
        <v>232.15</v>
      </c>
      <c r="F27" s="41">
        <v>230</v>
      </c>
      <c r="G27" s="44">
        <v>229.99580761624972</v>
      </c>
      <c r="H27" s="43">
        <f>F27-G27</f>
        <v>0.004192383750279305</v>
      </c>
      <c r="I27" s="41">
        <v>87</v>
      </c>
      <c r="J27" s="45">
        <v>0</v>
      </c>
      <c r="K27" s="46">
        <f>I27-J27</f>
        <v>87</v>
      </c>
      <c r="L27" s="41">
        <v>39</v>
      </c>
      <c r="M27" s="47">
        <v>39</v>
      </c>
      <c r="N27" s="46">
        <f>L27-M27</f>
        <v>0</v>
      </c>
    </row>
    <row r="28" spans="1:14" s="34" customFormat="1" ht="15">
      <c r="A28" s="35"/>
      <c r="B28" s="48"/>
      <c r="C28" s="49">
        <f>C23+C24+C25+C26+C27</f>
        <v>1830.97</v>
      </c>
      <c r="D28" s="50">
        <f>D23+D24+D25+D26+D27</f>
        <v>1830.9721941733014</v>
      </c>
      <c r="E28" s="51">
        <f>C28-D28</f>
        <v>-0.0021941733014045894</v>
      </c>
      <c r="F28" s="49">
        <f>F23+F24+F25+F26+F27</f>
        <v>2607.94</v>
      </c>
      <c r="G28" s="50">
        <f>G23+G24+G25+G26+G27</f>
        <v>2607.941149625147</v>
      </c>
      <c r="H28" s="51">
        <f>F28-G28</f>
        <v>-0.0011496251468088303</v>
      </c>
      <c r="I28" s="49">
        <f>I23+I24+I25+I26+I27</f>
        <v>142912</v>
      </c>
      <c r="J28" s="52">
        <f>J23+J24+J25+J26+J27</f>
        <v>142912</v>
      </c>
      <c r="K28" s="53">
        <f>I28-J28</f>
        <v>0</v>
      </c>
      <c r="L28" s="49">
        <f>L23+L24+L25+L26+L27</f>
        <v>182957</v>
      </c>
      <c r="M28" s="52">
        <f>M23+M24+M25+M26+M27</f>
        <v>182957</v>
      </c>
      <c r="N28" s="53">
        <f>L28-M28</f>
        <v>0</v>
      </c>
    </row>
    <row r="29" spans="1:14" ht="14.25">
      <c r="A29" s="39"/>
      <c r="B29" s="40"/>
      <c r="C29" s="41"/>
      <c r="D29" s="42"/>
      <c r="E29" s="43"/>
      <c r="F29" s="41"/>
      <c r="G29" s="44"/>
      <c r="H29" s="43"/>
      <c r="I29" s="41"/>
      <c r="J29" s="45"/>
      <c r="K29" s="46"/>
      <c r="L29" s="41"/>
      <c r="M29" s="47"/>
      <c r="N29" s="46"/>
    </row>
    <row r="30" spans="1:14" s="34" customFormat="1" ht="15">
      <c r="A30" s="35">
        <v>4</v>
      </c>
      <c r="B30" s="36" t="s">
        <v>14</v>
      </c>
      <c r="C30" s="41"/>
      <c r="D30" s="37"/>
      <c r="E30" s="54"/>
      <c r="F30" s="41"/>
      <c r="G30" s="37"/>
      <c r="H30" s="54"/>
      <c r="I30" s="41"/>
      <c r="J30" s="37"/>
      <c r="K30" s="55"/>
      <c r="L30" s="41"/>
      <c r="M30" s="37"/>
      <c r="N30" s="55"/>
    </row>
    <row r="31" spans="1:14" ht="14.25">
      <c r="A31" s="39"/>
      <c r="B31" s="40" t="s">
        <v>3</v>
      </c>
      <c r="C31" s="41">
        <v>6.28</v>
      </c>
      <c r="D31" s="42">
        <v>6.279956955</v>
      </c>
      <c r="E31" s="43">
        <f>C31-D31</f>
        <v>4.304499999996381E-05</v>
      </c>
      <c r="F31" s="41">
        <v>5.7</v>
      </c>
      <c r="G31" s="44">
        <v>5.701022085</v>
      </c>
      <c r="H31" s="43">
        <f>F31-G31</f>
        <v>-0.0010220849999997839</v>
      </c>
      <c r="I31" s="41">
        <v>141</v>
      </c>
      <c r="J31" s="45">
        <v>141</v>
      </c>
      <c r="K31" s="46">
        <f>I31-J31</f>
        <v>0</v>
      </c>
      <c r="L31" s="41">
        <v>139</v>
      </c>
      <c r="M31" s="47">
        <v>139</v>
      </c>
      <c r="N31" s="46">
        <f>L31-M31</f>
        <v>0</v>
      </c>
    </row>
    <row r="32" spans="1:14" ht="14.25">
      <c r="A32" s="39"/>
      <c r="B32" s="40" t="s">
        <v>4</v>
      </c>
      <c r="C32" s="41">
        <v>221.71</v>
      </c>
      <c r="D32" s="42">
        <v>221.70827241164798</v>
      </c>
      <c r="E32" s="43">
        <f>C32-D32</f>
        <v>0.0017275883520255775</v>
      </c>
      <c r="F32" s="41">
        <v>216.01</v>
      </c>
      <c r="G32" s="44">
        <v>216.0059090670055</v>
      </c>
      <c r="H32" s="43">
        <f>F32-G32</f>
        <v>0.004090932994500918</v>
      </c>
      <c r="I32" s="41">
        <v>57116</v>
      </c>
      <c r="J32" s="45">
        <v>57116</v>
      </c>
      <c r="K32" s="46">
        <f>I32-J32</f>
        <v>0</v>
      </c>
      <c r="L32" s="41">
        <v>56189</v>
      </c>
      <c r="M32" s="47">
        <v>56189</v>
      </c>
      <c r="N32" s="46">
        <f>L32-M32</f>
        <v>0</v>
      </c>
    </row>
    <row r="33" spans="1:14" ht="14.25">
      <c r="A33" s="39"/>
      <c r="B33" s="40" t="s">
        <v>5</v>
      </c>
      <c r="C33" s="41">
        <v>146.1</v>
      </c>
      <c r="D33" s="42">
        <v>146.10067447599988</v>
      </c>
      <c r="E33" s="43">
        <f>C33-D33</f>
        <v>-0.0006744759998866812</v>
      </c>
      <c r="F33" s="41">
        <v>150.65</v>
      </c>
      <c r="G33" s="44">
        <v>150.64587784899993</v>
      </c>
      <c r="H33" s="43">
        <f>F33-G33</f>
        <v>0.0041221510000752914</v>
      </c>
      <c r="I33" s="41">
        <v>1</v>
      </c>
      <c r="J33" s="45">
        <v>1</v>
      </c>
      <c r="K33" s="46">
        <f>I33-J33</f>
        <v>0</v>
      </c>
      <c r="L33" s="41">
        <v>1</v>
      </c>
      <c r="M33" s="47">
        <v>1</v>
      </c>
      <c r="N33" s="46">
        <f>L33-M33</f>
        <v>0</v>
      </c>
    </row>
    <row r="34" spans="1:14" ht="14.25">
      <c r="A34" s="39"/>
      <c r="B34" s="40" t="s">
        <v>6</v>
      </c>
      <c r="C34" s="41">
        <v>0.05</v>
      </c>
      <c r="D34" s="42">
        <v>0.04778399999999999</v>
      </c>
      <c r="E34" s="43">
        <f>C34-D34</f>
        <v>0.0022160000000000096</v>
      </c>
      <c r="F34" s="41">
        <v>0</v>
      </c>
      <c r="G34" s="44">
        <v>0</v>
      </c>
      <c r="H34" s="43">
        <f>F34-G34</f>
        <v>0</v>
      </c>
      <c r="I34" s="41">
        <v>1</v>
      </c>
      <c r="J34" s="45">
        <v>1</v>
      </c>
      <c r="K34" s="46">
        <f>I34-J34</f>
        <v>0</v>
      </c>
      <c r="L34" s="41">
        <v>0</v>
      </c>
      <c r="M34" s="47">
        <v>0</v>
      </c>
      <c r="N34" s="46">
        <f>L34-M34</f>
        <v>0</v>
      </c>
    </row>
    <row r="35" spans="1:14" ht="17.25" customHeight="1">
      <c r="A35" s="39"/>
      <c r="B35" s="40" t="s">
        <v>25</v>
      </c>
      <c r="C35" s="41">
        <v>0</v>
      </c>
      <c r="D35" s="42">
        <v>0</v>
      </c>
      <c r="E35" s="43">
        <f>C35-D35</f>
        <v>0</v>
      </c>
      <c r="F35" s="41">
        <v>0</v>
      </c>
      <c r="G35" s="44">
        <v>0</v>
      </c>
      <c r="H35" s="43">
        <f>F35-G35</f>
        <v>0</v>
      </c>
      <c r="I35" s="41">
        <v>0</v>
      </c>
      <c r="J35" s="45">
        <v>0</v>
      </c>
      <c r="K35" s="46">
        <f>I35-J35</f>
        <v>0</v>
      </c>
      <c r="L35" s="41">
        <v>0</v>
      </c>
      <c r="M35" s="47">
        <v>0</v>
      </c>
      <c r="N35" s="46">
        <f>L35-M35</f>
        <v>0</v>
      </c>
    </row>
    <row r="36" spans="1:14" s="34" customFormat="1" ht="17.25" customHeight="1">
      <c r="A36" s="35"/>
      <c r="B36" s="48"/>
      <c r="C36" s="49">
        <f>C31+C32+C33+C34+C35</f>
        <v>374.14000000000004</v>
      </c>
      <c r="D36" s="50">
        <f>D31+D32+D33+D34+D35</f>
        <v>374.1366878426478</v>
      </c>
      <c r="E36" s="51">
        <f>C36-D36</f>
        <v>0.0033121573522407743</v>
      </c>
      <c r="F36" s="49">
        <f>F31+F32+F33+F34+F35</f>
        <v>372.36</v>
      </c>
      <c r="G36" s="50">
        <f>G31+G32+G33+G34+G35</f>
        <v>372.3528090010054</v>
      </c>
      <c r="H36" s="51">
        <f>F36-G36</f>
        <v>0.0071909989945879715</v>
      </c>
      <c r="I36" s="49">
        <f>I31+I32+I33+I34+I35</f>
        <v>57259</v>
      </c>
      <c r="J36" s="52">
        <f>J31+J32+J33+J34+J35</f>
        <v>57259</v>
      </c>
      <c r="K36" s="53">
        <f>I36-J36</f>
        <v>0</v>
      </c>
      <c r="L36" s="49">
        <f>L31+L32+L33+L34+L35</f>
        <v>56329</v>
      </c>
      <c r="M36" s="52">
        <f>M31+M32+M33+M34+M35</f>
        <v>56329</v>
      </c>
      <c r="N36" s="53">
        <f>L36-M36</f>
        <v>0</v>
      </c>
    </row>
    <row r="37" spans="1:14" ht="17.25" customHeight="1">
      <c r="A37" s="39"/>
      <c r="B37" s="40"/>
      <c r="C37" s="41"/>
      <c r="D37" s="42"/>
      <c r="E37" s="43"/>
      <c r="F37" s="41"/>
      <c r="G37" s="44"/>
      <c r="H37" s="43"/>
      <c r="I37" s="41"/>
      <c r="J37" s="45"/>
      <c r="K37" s="46"/>
      <c r="L37" s="41"/>
      <c r="M37" s="47"/>
      <c r="N37" s="46"/>
    </row>
    <row r="38" spans="1:14" s="34" customFormat="1" ht="15">
      <c r="A38" s="35">
        <v>5</v>
      </c>
      <c r="B38" s="36" t="s">
        <v>32</v>
      </c>
      <c r="C38" s="41"/>
      <c r="D38" s="37"/>
      <c r="E38" s="54"/>
      <c r="F38" s="41"/>
      <c r="G38" s="37"/>
      <c r="H38" s="54"/>
      <c r="I38" s="41"/>
      <c r="J38" s="37"/>
      <c r="K38" s="55"/>
      <c r="L38" s="41"/>
      <c r="M38" s="37"/>
      <c r="N38" s="55"/>
    </row>
    <row r="39" spans="1:14" ht="14.25">
      <c r="A39" s="39"/>
      <c r="B39" s="40" t="s">
        <v>3</v>
      </c>
      <c r="C39" s="41">
        <v>23.86</v>
      </c>
      <c r="D39" s="58">
        <v>23.8642564999108</v>
      </c>
      <c r="E39" s="43">
        <f>C39-D39</f>
        <v>-0.004256499910798794</v>
      </c>
      <c r="F39" s="41">
        <v>42.84</v>
      </c>
      <c r="G39" s="44">
        <v>42.842520819593304</v>
      </c>
      <c r="H39" s="43">
        <f>F39-G39</f>
        <v>-0.0025208195933004163</v>
      </c>
      <c r="I39" s="41">
        <v>621</v>
      </c>
      <c r="J39" s="59">
        <v>621</v>
      </c>
      <c r="K39" s="46">
        <f>I39-J39</f>
        <v>0</v>
      </c>
      <c r="L39" s="41">
        <v>628</v>
      </c>
      <c r="M39" s="47">
        <v>628</v>
      </c>
      <c r="N39" s="46">
        <f>L39-M39</f>
        <v>0</v>
      </c>
    </row>
    <row r="40" spans="1:14" ht="14.25">
      <c r="A40" s="39"/>
      <c r="B40" s="40" t="s">
        <v>4</v>
      </c>
      <c r="C40" s="41">
        <v>390.59</v>
      </c>
      <c r="D40" s="42">
        <v>390.5855830678621</v>
      </c>
      <c r="E40" s="43">
        <f>C40-D40</f>
        <v>0.004416932137871754</v>
      </c>
      <c r="F40" s="41">
        <v>483.14</v>
      </c>
      <c r="G40" s="44">
        <v>483.1418783579985</v>
      </c>
      <c r="H40" s="43">
        <f>F40-G40</f>
        <v>-0.0018783579985210963</v>
      </c>
      <c r="I40" s="41">
        <v>154973</v>
      </c>
      <c r="J40" s="45">
        <v>154973</v>
      </c>
      <c r="K40" s="46">
        <f>I40-J40</f>
        <v>0</v>
      </c>
      <c r="L40" s="41">
        <v>146793</v>
      </c>
      <c r="M40" s="47">
        <v>146793</v>
      </c>
      <c r="N40" s="46">
        <f>L40-M40</f>
        <v>0</v>
      </c>
    </row>
    <row r="41" spans="1:14" ht="14.25">
      <c r="A41" s="39"/>
      <c r="B41" s="40" t="s">
        <v>5</v>
      </c>
      <c r="C41" s="41">
        <v>12.04</v>
      </c>
      <c r="D41" s="42">
        <v>12.038073339000007</v>
      </c>
      <c r="E41" s="43">
        <f>C41-D41</f>
        <v>0.001926660999991725</v>
      </c>
      <c r="F41" s="41">
        <v>832.47</v>
      </c>
      <c r="G41" s="44">
        <v>832.4738022829994</v>
      </c>
      <c r="H41" s="43">
        <f>F41-G41</f>
        <v>-0.0038022829993451523</v>
      </c>
      <c r="I41" s="41">
        <v>2</v>
      </c>
      <c r="J41" s="45">
        <v>2</v>
      </c>
      <c r="K41" s="46">
        <f>I41-J41</f>
        <v>0</v>
      </c>
      <c r="L41" s="41">
        <v>32</v>
      </c>
      <c r="M41" s="47">
        <v>32</v>
      </c>
      <c r="N41" s="46">
        <f>L41-M41</f>
        <v>0</v>
      </c>
    </row>
    <row r="42" spans="1:14" ht="14.25">
      <c r="A42" s="39"/>
      <c r="B42" s="40" t="s">
        <v>6</v>
      </c>
      <c r="C42" s="41">
        <v>1038.51</v>
      </c>
      <c r="D42" s="58">
        <v>1085.965668466</v>
      </c>
      <c r="E42" s="43">
        <f>C42-D42</f>
        <v>-47.455668465999906</v>
      </c>
      <c r="F42" s="41">
        <v>65.68</v>
      </c>
      <c r="G42" s="44">
        <v>65.675931052</v>
      </c>
      <c r="H42" s="43">
        <f>F42-G42</f>
        <v>0.004068948000011119</v>
      </c>
      <c r="I42" s="41">
        <v>45</v>
      </c>
      <c r="J42" s="59">
        <v>305</v>
      </c>
      <c r="K42" s="46">
        <f>I42-J42</f>
        <v>-260</v>
      </c>
      <c r="L42" s="41">
        <v>8</v>
      </c>
      <c r="M42" s="47">
        <v>8</v>
      </c>
      <c r="N42" s="46">
        <f>L42-M42</f>
        <v>0</v>
      </c>
    </row>
    <row r="43" spans="1:14" ht="14.25">
      <c r="A43" s="39"/>
      <c r="B43" s="40" t="s">
        <v>25</v>
      </c>
      <c r="C43" s="41">
        <v>47.45</v>
      </c>
      <c r="D43" s="58">
        <v>0</v>
      </c>
      <c r="E43" s="43">
        <f>C43-D43</f>
        <v>47.45</v>
      </c>
      <c r="F43" s="41">
        <v>52.68</v>
      </c>
      <c r="G43" s="44">
        <v>52.6751572716457</v>
      </c>
      <c r="H43" s="43">
        <f>F43-G43</f>
        <v>0.004842728354297776</v>
      </c>
      <c r="I43" s="41">
        <v>260</v>
      </c>
      <c r="J43" s="59">
        <v>0</v>
      </c>
      <c r="K43" s="46">
        <f>I43-J43</f>
        <v>260</v>
      </c>
      <c r="L43" s="41">
        <v>486</v>
      </c>
      <c r="M43" s="47">
        <v>486</v>
      </c>
      <c r="N43" s="46">
        <f>L43-M43</f>
        <v>0</v>
      </c>
    </row>
    <row r="44" spans="1:14" s="34" customFormat="1" ht="15">
      <c r="A44" s="35"/>
      <c r="B44" s="48"/>
      <c r="C44" s="49">
        <f>C39+C40+C41+C42+C43</f>
        <v>1512.45</v>
      </c>
      <c r="D44" s="50">
        <f>D39+D40+D41+D42+D43</f>
        <v>1512.4535813727728</v>
      </c>
      <c r="E44" s="51">
        <f>C44-D44</f>
        <v>-0.0035813727727145306</v>
      </c>
      <c r="F44" s="49">
        <f>F39+F40+F41+F42+F43</f>
        <v>1476.8100000000002</v>
      </c>
      <c r="G44" s="50">
        <f>G39+G40+G41+G42+G43</f>
        <v>1476.8092897842369</v>
      </c>
      <c r="H44" s="51">
        <f>F44-G44</f>
        <v>0.0007102157633198658</v>
      </c>
      <c r="I44" s="49">
        <f>I39+I40+I41+I42+I43</f>
        <v>155901</v>
      </c>
      <c r="J44" s="52">
        <f>J39+J40+J41+J42+J43</f>
        <v>155901</v>
      </c>
      <c r="K44" s="53">
        <f>I44-J44</f>
        <v>0</v>
      </c>
      <c r="L44" s="49">
        <f>L39+L40+L41+L42+L43</f>
        <v>147947</v>
      </c>
      <c r="M44" s="52">
        <f>M39+M40+M41+M42+M43</f>
        <v>147947</v>
      </c>
      <c r="N44" s="53">
        <f>L44-M44</f>
        <v>0</v>
      </c>
    </row>
    <row r="45" spans="1:14" ht="14.25">
      <c r="A45" s="39"/>
      <c r="B45" s="40"/>
      <c r="C45" s="41"/>
      <c r="D45" s="58"/>
      <c r="E45" s="60"/>
      <c r="F45" s="41"/>
      <c r="G45" s="44"/>
      <c r="H45" s="60"/>
      <c r="I45" s="41"/>
      <c r="J45" s="59"/>
      <c r="K45" s="61"/>
      <c r="L45" s="41"/>
      <c r="M45" s="47"/>
      <c r="N45" s="61"/>
    </row>
    <row r="46" spans="1:14" s="34" customFormat="1" ht="15">
      <c r="A46" s="35">
        <v>6</v>
      </c>
      <c r="B46" s="36" t="s">
        <v>18</v>
      </c>
      <c r="C46" s="41"/>
      <c r="D46" s="37"/>
      <c r="E46" s="54"/>
      <c r="F46" s="41"/>
      <c r="G46" s="37"/>
      <c r="H46" s="54"/>
      <c r="I46" s="41"/>
      <c r="J46" s="37"/>
      <c r="K46" s="55"/>
      <c r="L46" s="41"/>
      <c r="M46" s="37"/>
      <c r="N46" s="55"/>
    </row>
    <row r="47" spans="1:14" ht="14.25">
      <c r="A47" s="39"/>
      <c r="B47" s="40" t="s">
        <v>3</v>
      </c>
      <c r="C47" s="41">
        <v>13.81</v>
      </c>
      <c r="D47" s="42">
        <v>13.812173556999996</v>
      </c>
      <c r="E47" s="43">
        <f>C47-D47</f>
        <v>-0.0021735569999954407</v>
      </c>
      <c r="F47" s="41">
        <v>8.95</v>
      </c>
      <c r="G47" s="44">
        <v>8.950453825999999</v>
      </c>
      <c r="H47" s="43">
        <f>F47-G47</f>
        <v>-0.0004538259999993244</v>
      </c>
      <c r="I47" s="41">
        <v>104</v>
      </c>
      <c r="J47" s="45">
        <v>104</v>
      </c>
      <c r="K47" s="46">
        <f>I47-J47</f>
        <v>0</v>
      </c>
      <c r="L47" s="41">
        <v>203</v>
      </c>
      <c r="M47" s="47">
        <v>203</v>
      </c>
      <c r="N47" s="46">
        <f>L47-M47</f>
        <v>0</v>
      </c>
    </row>
    <row r="48" spans="1:14" ht="14.25">
      <c r="A48" s="39"/>
      <c r="B48" s="40" t="s">
        <v>4</v>
      </c>
      <c r="C48" s="41">
        <v>259.36</v>
      </c>
      <c r="D48" s="42">
        <v>259.36089985799555</v>
      </c>
      <c r="E48" s="43">
        <f>C48-D48</f>
        <v>-0.0008998579955346031</v>
      </c>
      <c r="F48" s="41">
        <v>446.71</v>
      </c>
      <c r="G48" s="56">
        <v>446.7149951219937</v>
      </c>
      <c r="H48" s="43">
        <f>F48-G48</f>
        <v>-0.004995121993715657</v>
      </c>
      <c r="I48" s="41">
        <v>44559</v>
      </c>
      <c r="J48" s="45">
        <v>44559</v>
      </c>
      <c r="K48" s="46">
        <f>I48-J48</f>
        <v>0</v>
      </c>
      <c r="L48" s="41">
        <v>60240</v>
      </c>
      <c r="M48" s="57">
        <v>60240</v>
      </c>
      <c r="N48" s="46">
        <f>L48-M48</f>
        <v>0</v>
      </c>
    </row>
    <row r="49" spans="1:14" ht="14.25" customHeight="1">
      <c r="A49" s="39"/>
      <c r="B49" s="40" t="s">
        <v>5</v>
      </c>
      <c r="C49" s="41">
        <v>236.44</v>
      </c>
      <c r="D49" s="58">
        <v>236.69140735000002</v>
      </c>
      <c r="E49" s="43">
        <f>C49-D49</f>
        <v>-0.25140735000002223</v>
      </c>
      <c r="F49" s="41">
        <v>242.16</v>
      </c>
      <c r="G49" s="62">
        <v>242.16045490889832</v>
      </c>
      <c r="H49" s="43">
        <f>F49-G49</f>
        <v>-0.0004549088983196725</v>
      </c>
      <c r="I49" s="41">
        <v>0</v>
      </c>
      <c r="J49" s="59">
        <v>16</v>
      </c>
      <c r="K49" s="46">
        <f>I49-J49</f>
        <v>-16</v>
      </c>
      <c r="L49" s="41">
        <v>7</v>
      </c>
      <c r="M49" s="63">
        <v>7</v>
      </c>
      <c r="N49" s="46">
        <f>L49-M49</f>
        <v>0</v>
      </c>
    </row>
    <row r="50" spans="1:14" ht="14.25">
      <c r="A50" s="39"/>
      <c r="B50" s="40" t="s">
        <v>6</v>
      </c>
      <c r="C50" s="41">
        <v>2.06</v>
      </c>
      <c r="D50" s="58">
        <v>2.0641899390000003</v>
      </c>
      <c r="E50" s="43">
        <f>C50-D50</f>
        <v>-0.004189939000000198</v>
      </c>
      <c r="F50" s="41">
        <v>2.8</v>
      </c>
      <c r="G50" s="44">
        <v>2.800920652254238</v>
      </c>
      <c r="H50" s="43">
        <f>F50-G50</f>
        <v>-0.0009206522542379858</v>
      </c>
      <c r="I50" s="41">
        <v>0</v>
      </c>
      <c r="J50" s="59">
        <v>0</v>
      </c>
      <c r="K50" s="46">
        <f>I50-J50</f>
        <v>0</v>
      </c>
      <c r="L50" s="41">
        <v>3</v>
      </c>
      <c r="M50" s="47">
        <v>3</v>
      </c>
      <c r="N50" s="46">
        <f>L50-M50</f>
        <v>0</v>
      </c>
    </row>
    <row r="51" spans="1:14" ht="14.25">
      <c r="A51" s="39"/>
      <c r="B51" s="40" t="s">
        <v>25</v>
      </c>
      <c r="C51" s="41">
        <v>0.27</v>
      </c>
      <c r="D51" s="58">
        <v>0</v>
      </c>
      <c r="E51" s="43">
        <f>C51-D51</f>
        <v>0.27</v>
      </c>
      <c r="F51" s="41">
        <v>37.23</v>
      </c>
      <c r="G51" s="44">
        <v>37.231922632</v>
      </c>
      <c r="H51" s="43">
        <f>F51-G51</f>
        <v>-0.0019226320000029773</v>
      </c>
      <c r="I51" s="41">
        <v>16</v>
      </c>
      <c r="J51" s="59">
        <v>0</v>
      </c>
      <c r="K51" s="46">
        <f>I51-J51</f>
        <v>16</v>
      </c>
      <c r="L51" s="41">
        <v>9</v>
      </c>
      <c r="M51" s="47">
        <v>9</v>
      </c>
      <c r="N51" s="46">
        <f>L51-M51</f>
        <v>0</v>
      </c>
    </row>
    <row r="52" spans="1:14" s="34" customFormat="1" ht="15">
      <c r="A52" s="35"/>
      <c r="B52" s="48"/>
      <c r="C52" s="49">
        <f>C47+C48+C49+C50+C51</f>
        <v>511.94</v>
      </c>
      <c r="D52" s="50">
        <f>D47+D48+D49+D50+D51</f>
        <v>511.9286707039956</v>
      </c>
      <c r="E52" s="51">
        <f>C52-D52</f>
        <v>0.01132929600441912</v>
      </c>
      <c r="F52" s="49">
        <f>F47+F48+F49+F50+F51</f>
        <v>737.8499999999999</v>
      </c>
      <c r="G52" s="50">
        <f>G47+G48+G49+G50+G51</f>
        <v>737.8587471411462</v>
      </c>
      <c r="H52" s="51">
        <f>F52-G52</f>
        <v>-0.008747141146272952</v>
      </c>
      <c r="I52" s="49">
        <f>I47+I48+I49+I50+I51</f>
        <v>44679</v>
      </c>
      <c r="J52" s="52">
        <f>J47+J48+J49+J50+J51</f>
        <v>44679</v>
      </c>
      <c r="K52" s="53">
        <f>I52-J52</f>
        <v>0</v>
      </c>
      <c r="L52" s="49">
        <f>L47+L48+L49+L50+L51</f>
        <v>60462</v>
      </c>
      <c r="M52" s="52">
        <f>M47+M48+M49+M50+M51</f>
        <v>60462</v>
      </c>
      <c r="N52" s="53">
        <f>L52-M52</f>
        <v>0</v>
      </c>
    </row>
    <row r="53" spans="1:14" ht="14.25">
      <c r="A53" s="39"/>
      <c r="B53" s="40"/>
      <c r="C53" s="41"/>
      <c r="D53" s="58"/>
      <c r="E53" s="60"/>
      <c r="F53" s="41"/>
      <c r="G53" s="44"/>
      <c r="H53" s="60"/>
      <c r="I53" s="41"/>
      <c r="J53" s="59"/>
      <c r="K53" s="61"/>
      <c r="L53" s="41"/>
      <c r="M53" s="47"/>
      <c r="N53" s="61"/>
    </row>
    <row r="54" spans="1:14" s="34" customFormat="1" ht="15">
      <c r="A54" s="35">
        <v>7</v>
      </c>
      <c r="B54" s="36" t="s">
        <v>33</v>
      </c>
      <c r="C54" s="41"/>
      <c r="D54" s="37"/>
      <c r="E54" s="54"/>
      <c r="F54" s="41"/>
      <c r="G54" s="37"/>
      <c r="H54" s="54"/>
      <c r="I54" s="41"/>
      <c r="J54" s="37"/>
      <c r="K54" s="55"/>
      <c r="L54" s="41"/>
      <c r="M54" s="37"/>
      <c r="N54" s="55"/>
    </row>
    <row r="55" spans="1:14" ht="14.25">
      <c r="A55" s="39"/>
      <c r="B55" s="40" t="s">
        <v>3</v>
      </c>
      <c r="C55" s="41">
        <v>22.05</v>
      </c>
      <c r="D55" s="58">
        <v>22.052132099999998</v>
      </c>
      <c r="E55" s="43">
        <f>C55-D55</f>
        <v>-0.0021320999999971946</v>
      </c>
      <c r="F55" s="41">
        <v>21.99</v>
      </c>
      <c r="G55" s="62">
        <v>21.994518399999997</v>
      </c>
      <c r="H55" s="43">
        <f>F55-G55</f>
        <v>-0.004518399999998479</v>
      </c>
      <c r="I55" s="41">
        <v>2094</v>
      </c>
      <c r="J55" s="59">
        <v>2094</v>
      </c>
      <c r="K55" s="46">
        <f>I55-J55</f>
        <v>0</v>
      </c>
      <c r="L55" s="41">
        <v>4684</v>
      </c>
      <c r="M55" s="63">
        <v>4684</v>
      </c>
      <c r="N55" s="46">
        <f>L55-M55</f>
        <v>0</v>
      </c>
    </row>
    <row r="56" spans="1:14" ht="14.25">
      <c r="A56" s="39"/>
      <c r="B56" s="40" t="s">
        <v>4</v>
      </c>
      <c r="C56" s="41">
        <v>93.67</v>
      </c>
      <c r="D56" s="58">
        <v>93.670940287</v>
      </c>
      <c r="E56" s="43">
        <f>C56-D56</f>
        <v>-0.000940286999991713</v>
      </c>
      <c r="F56" s="41">
        <v>172.71</v>
      </c>
      <c r="G56" s="62">
        <v>172.71187394100002</v>
      </c>
      <c r="H56" s="43">
        <f>F56-G56</f>
        <v>-0.0018739410000137013</v>
      </c>
      <c r="I56" s="41">
        <v>34099</v>
      </c>
      <c r="J56" s="59">
        <v>34099</v>
      </c>
      <c r="K56" s="46">
        <f>I56-J56</f>
        <v>0</v>
      </c>
      <c r="L56" s="41">
        <v>46850</v>
      </c>
      <c r="M56" s="63">
        <v>46850</v>
      </c>
      <c r="N56" s="46">
        <f>L56-M56</f>
        <v>0</v>
      </c>
    </row>
    <row r="57" spans="1:14" ht="14.25">
      <c r="A57" s="39"/>
      <c r="B57" s="40" t="s">
        <v>5</v>
      </c>
      <c r="C57" s="41">
        <v>311.15</v>
      </c>
      <c r="D57" s="64">
        <v>387.0146652718169</v>
      </c>
      <c r="E57" s="43">
        <f>C57-D57</f>
        <v>-75.86466527181693</v>
      </c>
      <c r="F57" s="41">
        <v>508.39</v>
      </c>
      <c r="G57" s="62">
        <v>508.392848230189</v>
      </c>
      <c r="H57" s="43">
        <f>F57-G57</f>
        <v>-0.0028482301889880546</v>
      </c>
      <c r="I57" s="41">
        <v>12</v>
      </c>
      <c r="J57" s="65">
        <v>320</v>
      </c>
      <c r="K57" s="46">
        <f>I57-J57</f>
        <v>-308</v>
      </c>
      <c r="L57" s="41">
        <v>14</v>
      </c>
      <c r="M57" s="63">
        <v>14</v>
      </c>
      <c r="N57" s="46">
        <f>L57-M57</f>
        <v>0</v>
      </c>
    </row>
    <row r="58" spans="1:14" ht="14.25">
      <c r="A58" s="39"/>
      <c r="B58" s="40" t="s">
        <v>6</v>
      </c>
      <c r="C58" s="41">
        <v>0</v>
      </c>
      <c r="D58" s="42">
        <v>0</v>
      </c>
      <c r="E58" s="43">
        <f>C58-D58</f>
        <v>0</v>
      </c>
      <c r="F58" s="41">
        <v>0</v>
      </c>
      <c r="G58" s="56">
        <v>0</v>
      </c>
      <c r="H58" s="43">
        <f>F58-G58</f>
        <v>0</v>
      </c>
      <c r="I58" s="41">
        <v>0</v>
      </c>
      <c r="J58" s="45">
        <v>0</v>
      </c>
      <c r="K58" s="46">
        <f>I58-J58</f>
        <v>0</v>
      </c>
      <c r="L58" s="41">
        <v>0</v>
      </c>
      <c r="M58" s="57">
        <v>0</v>
      </c>
      <c r="N58" s="46">
        <f>L58-M58</f>
        <v>0</v>
      </c>
    </row>
    <row r="59" spans="1:14" ht="14.25">
      <c r="A59" s="39"/>
      <c r="B59" s="40" t="s">
        <v>25</v>
      </c>
      <c r="C59" s="41">
        <v>75.87</v>
      </c>
      <c r="D59" s="42">
        <v>0</v>
      </c>
      <c r="E59" s="43">
        <f>C59-D59</f>
        <v>75.87</v>
      </c>
      <c r="F59" s="41">
        <v>164.57</v>
      </c>
      <c r="G59" s="44">
        <v>164.57301198342503</v>
      </c>
      <c r="H59" s="43">
        <f>F59-G59</f>
        <v>-0.0030119834250399435</v>
      </c>
      <c r="I59" s="41">
        <v>308</v>
      </c>
      <c r="J59" s="45">
        <v>0</v>
      </c>
      <c r="K59" s="46">
        <f>I59-J59</f>
        <v>308</v>
      </c>
      <c r="L59" s="41">
        <v>766</v>
      </c>
      <c r="M59" s="47">
        <v>766</v>
      </c>
      <c r="N59" s="46">
        <f>L59-M59</f>
        <v>0</v>
      </c>
    </row>
    <row r="60" spans="1:14" s="34" customFormat="1" ht="15">
      <c r="A60" s="35"/>
      <c r="B60" s="48"/>
      <c r="C60" s="49">
        <f>C55+C56+C57+C58+C59</f>
        <v>502.74</v>
      </c>
      <c r="D60" s="50">
        <f>D55+D56+D57+D58+D59</f>
        <v>502.7377376588169</v>
      </c>
      <c r="E60" s="51">
        <f>C60-D60</f>
        <v>0.0022623411830977602</v>
      </c>
      <c r="F60" s="49">
        <f>F55+F56+F57+F58+F59</f>
        <v>867.6600000000001</v>
      </c>
      <c r="G60" s="50">
        <f>G55+G56+G57+G58+G59</f>
        <v>867.672252554614</v>
      </c>
      <c r="H60" s="51">
        <f>F60-G60</f>
        <v>-0.01225255461395136</v>
      </c>
      <c r="I60" s="49">
        <f>I55+I56+I57+I58+I59</f>
        <v>36513</v>
      </c>
      <c r="J60" s="52">
        <f>J55+J56+J57+J58+J59</f>
        <v>36513</v>
      </c>
      <c r="K60" s="53">
        <f>I60-J60</f>
        <v>0</v>
      </c>
      <c r="L60" s="49">
        <f>L55+L56+L57+L58+L59</f>
        <v>52314</v>
      </c>
      <c r="M60" s="52">
        <f>M55+M56+M57+M58+M59</f>
        <v>52314</v>
      </c>
      <c r="N60" s="53">
        <f>L60-M60</f>
        <v>0</v>
      </c>
    </row>
    <row r="61" spans="1:14" ht="14.25">
      <c r="A61" s="39"/>
      <c r="B61" s="40"/>
      <c r="C61" s="41"/>
      <c r="D61" s="42"/>
      <c r="E61" s="43"/>
      <c r="F61" s="41"/>
      <c r="G61" s="44"/>
      <c r="H61" s="43"/>
      <c r="I61" s="41"/>
      <c r="J61" s="45"/>
      <c r="K61" s="46"/>
      <c r="L61" s="41"/>
      <c r="M61" s="47"/>
      <c r="N61" s="46"/>
    </row>
    <row r="62" spans="1:14" s="34" customFormat="1" ht="15">
      <c r="A62" s="35">
        <v>8</v>
      </c>
      <c r="B62" s="36" t="s">
        <v>34</v>
      </c>
      <c r="C62" s="41"/>
      <c r="D62" s="37"/>
      <c r="E62" s="54"/>
      <c r="F62" s="41"/>
      <c r="G62" s="37"/>
      <c r="H62" s="54"/>
      <c r="I62" s="41"/>
      <c r="J62" s="37"/>
      <c r="K62" s="55"/>
      <c r="L62" s="41"/>
      <c r="M62" s="37"/>
      <c r="N62" s="55"/>
    </row>
    <row r="63" spans="1:14" ht="14.25">
      <c r="A63" s="39"/>
      <c r="B63" s="40" t="s">
        <v>3</v>
      </c>
      <c r="C63" s="41">
        <v>7.52</v>
      </c>
      <c r="D63" s="66">
        <v>7.518472721000002</v>
      </c>
      <c r="E63" s="43">
        <f>C63-D63</f>
        <v>0.0015272789999976055</v>
      </c>
      <c r="F63" s="41">
        <v>9.09</v>
      </c>
      <c r="G63" s="44">
        <v>9.091745244000002</v>
      </c>
      <c r="H63" s="43">
        <f>F63-G63</f>
        <v>-0.0017452440000020886</v>
      </c>
      <c r="I63" s="41">
        <v>233</v>
      </c>
      <c r="J63" s="67">
        <v>233</v>
      </c>
      <c r="K63" s="46">
        <f>I63-J63</f>
        <v>0</v>
      </c>
      <c r="L63" s="41">
        <v>711</v>
      </c>
      <c r="M63" s="47">
        <v>711</v>
      </c>
      <c r="N63" s="46">
        <f>L63-M63</f>
        <v>0</v>
      </c>
    </row>
    <row r="64" spans="1:14" ht="14.25">
      <c r="A64" s="39"/>
      <c r="B64" s="40" t="s">
        <v>4</v>
      </c>
      <c r="C64" s="41">
        <v>65.78</v>
      </c>
      <c r="D64" s="66">
        <v>65.78474303500067</v>
      </c>
      <c r="E64" s="43">
        <f>C64-D64</f>
        <v>-0.00474303500067208</v>
      </c>
      <c r="F64" s="41">
        <v>94.31</v>
      </c>
      <c r="G64" s="62">
        <v>94.31001357599976</v>
      </c>
      <c r="H64" s="43">
        <f>F64-G64</f>
        <v>-1.3575999759041224E-05</v>
      </c>
      <c r="I64" s="41">
        <v>19158</v>
      </c>
      <c r="J64" s="67">
        <v>19158</v>
      </c>
      <c r="K64" s="46">
        <f>I64-J64</f>
        <v>0</v>
      </c>
      <c r="L64" s="41">
        <v>26795</v>
      </c>
      <c r="M64" s="63">
        <v>26795</v>
      </c>
      <c r="N64" s="46">
        <f>L64-M64</f>
        <v>0</v>
      </c>
    </row>
    <row r="65" spans="1:14" ht="14.25">
      <c r="A65" s="39"/>
      <c r="B65" s="40" t="s">
        <v>5</v>
      </c>
      <c r="C65" s="41">
        <v>10.48</v>
      </c>
      <c r="D65" s="66">
        <v>10.475672536999998</v>
      </c>
      <c r="E65" s="43">
        <f>C65-D65</f>
        <v>0.004327463000002751</v>
      </c>
      <c r="F65" s="41">
        <v>18.67</v>
      </c>
      <c r="G65" s="62">
        <v>18.667444265</v>
      </c>
      <c r="H65" s="43">
        <f>F65-G65</f>
        <v>0.002555735000001391</v>
      </c>
      <c r="I65" s="41">
        <v>0</v>
      </c>
      <c r="J65" s="67">
        <v>0</v>
      </c>
      <c r="K65" s="46">
        <f>I65-J65</f>
        <v>0</v>
      </c>
      <c r="L65" s="41">
        <v>0</v>
      </c>
      <c r="M65" s="63">
        <v>0</v>
      </c>
      <c r="N65" s="46">
        <f>L65-M65</f>
        <v>0</v>
      </c>
    </row>
    <row r="66" spans="1:14" ht="14.25">
      <c r="A66" s="39"/>
      <c r="B66" s="40" t="s">
        <v>6</v>
      </c>
      <c r="C66" s="41">
        <v>0.98</v>
      </c>
      <c r="D66" s="42">
        <v>20.45227277699454</v>
      </c>
      <c r="E66" s="43">
        <f>C66-D66</f>
        <v>-19.47227277699454</v>
      </c>
      <c r="F66" s="41">
        <v>9.68</v>
      </c>
      <c r="G66" s="62">
        <v>9.6828967</v>
      </c>
      <c r="H66" s="43">
        <f>F66-G66</f>
        <v>-0.0028967000000008625</v>
      </c>
      <c r="I66" s="41">
        <v>3</v>
      </c>
      <c r="J66" s="45">
        <v>63</v>
      </c>
      <c r="K66" s="46">
        <f>I66-J66</f>
        <v>-60</v>
      </c>
      <c r="L66" s="41">
        <v>9</v>
      </c>
      <c r="M66" s="63">
        <v>9</v>
      </c>
      <c r="N66" s="46">
        <f>L66-M66</f>
        <v>0</v>
      </c>
    </row>
    <row r="67" spans="1:14" ht="14.25">
      <c r="A67" s="39"/>
      <c r="B67" s="40" t="s">
        <v>25</v>
      </c>
      <c r="C67" s="41">
        <v>19.47</v>
      </c>
      <c r="D67" s="42">
        <v>0</v>
      </c>
      <c r="E67" s="43">
        <f>C67-D67</f>
        <v>19.47</v>
      </c>
      <c r="F67" s="41">
        <v>12.94</v>
      </c>
      <c r="G67" s="62">
        <v>12.936288601479458</v>
      </c>
      <c r="H67" s="43">
        <f>F67-G67</f>
        <v>0.0037113985205419198</v>
      </c>
      <c r="I67" s="41">
        <v>60</v>
      </c>
      <c r="J67" s="45">
        <v>0</v>
      </c>
      <c r="K67" s="46">
        <f>I67-J67</f>
        <v>60</v>
      </c>
      <c r="L67" s="41">
        <v>36</v>
      </c>
      <c r="M67" s="63">
        <v>36</v>
      </c>
      <c r="N67" s="46">
        <f>L67-M67</f>
        <v>0</v>
      </c>
    </row>
    <row r="68" spans="1:14" s="34" customFormat="1" ht="15">
      <c r="A68" s="35"/>
      <c r="B68" s="48"/>
      <c r="C68" s="49">
        <f>C63+C64+C65+C66+C67</f>
        <v>104.23</v>
      </c>
      <c r="D68" s="50">
        <f>D63+D64+D65+D66+D67</f>
        <v>104.23116106999521</v>
      </c>
      <c r="E68" s="51">
        <f>C68-D68</f>
        <v>-0.0011610699952058212</v>
      </c>
      <c r="F68" s="49">
        <f>F63+F64+F65+F66+F67</f>
        <v>144.69</v>
      </c>
      <c r="G68" s="50">
        <f>G63+G64+G65+G66+G67</f>
        <v>144.6883883864792</v>
      </c>
      <c r="H68" s="51">
        <f>F68-G68</f>
        <v>0.0016116135207937532</v>
      </c>
      <c r="I68" s="49">
        <f>I63+I64+I65+I66+I67</f>
        <v>19454</v>
      </c>
      <c r="J68" s="52">
        <f>J63+J64+J65+J66+J67</f>
        <v>19454</v>
      </c>
      <c r="K68" s="53">
        <f>I68-J68</f>
        <v>0</v>
      </c>
      <c r="L68" s="49">
        <f>L63+L64+L65+L66+L67</f>
        <v>27551</v>
      </c>
      <c r="M68" s="52">
        <f>M63+M64+M65+M66+M67</f>
        <v>27551</v>
      </c>
      <c r="N68" s="53">
        <f>L68-M68</f>
        <v>0</v>
      </c>
    </row>
    <row r="69" spans="1:14" ht="14.25">
      <c r="A69" s="39"/>
      <c r="B69" s="40"/>
      <c r="C69" s="41"/>
      <c r="D69" s="42"/>
      <c r="E69" s="43"/>
      <c r="F69" s="41"/>
      <c r="G69" s="62"/>
      <c r="H69" s="43"/>
      <c r="I69" s="41"/>
      <c r="J69" s="45"/>
      <c r="K69" s="46"/>
      <c r="L69" s="41"/>
      <c r="M69" s="63"/>
      <c r="N69" s="46"/>
    </row>
    <row r="70" spans="1:14" s="68" customFormat="1" ht="15">
      <c r="A70" s="35">
        <v>9</v>
      </c>
      <c r="B70" s="36" t="s">
        <v>20</v>
      </c>
      <c r="C70" s="41"/>
      <c r="D70" s="37"/>
      <c r="E70" s="54"/>
      <c r="F70" s="41"/>
      <c r="G70" s="37"/>
      <c r="H70" s="54"/>
      <c r="I70" s="41"/>
      <c r="J70" s="37"/>
      <c r="K70" s="55"/>
      <c r="L70" s="41"/>
      <c r="M70" s="37"/>
      <c r="N70" s="55"/>
    </row>
    <row r="71" spans="1:14" s="71" customFormat="1" ht="14.25">
      <c r="A71" s="39"/>
      <c r="B71" s="40" t="s">
        <v>3</v>
      </c>
      <c r="C71" s="41">
        <v>206.98</v>
      </c>
      <c r="D71" s="69">
        <v>206.97788038000002</v>
      </c>
      <c r="E71" s="43">
        <f>C71-D71</f>
        <v>0.0021196199999735654</v>
      </c>
      <c r="F71" s="41">
        <v>19.08</v>
      </c>
      <c r="G71" s="62">
        <v>19.077341993999998</v>
      </c>
      <c r="H71" s="43">
        <f>F71-G71</f>
        <v>0.0026580060000007677</v>
      </c>
      <c r="I71" s="41">
        <v>285</v>
      </c>
      <c r="J71" s="70">
        <v>285</v>
      </c>
      <c r="K71" s="46">
        <f>I71-J71</f>
        <v>0</v>
      </c>
      <c r="L71" s="41">
        <v>292</v>
      </c>
      <c r="M71" s="63">
        <v>292</v>
      </c>
      <c r="N71" s="46">
        <f>L71-M71</f>
        <v>0</v>
      </c>
    </row>
    <row r="72" spans="1:14" s="71" customFormat="1" ht="14.25">
      <c r="A72" s="39"/>
      <c r="B72" s="40" t="s">
        <v>4</v>
      </c>
      <c r="C72" s="41">
        <v>324.88</v>
      </c>
      <c r="D72" s="69">
        <v>324.881555829</v>
      </c>
      <c r="E72" s="43">
        <f>C72-D72</f>
        <v>-0.0015558289999830777</v>
      </c>
      <c r="F72" s="41">
        <v>319.63</v>
      </c>
      <c r="G72" s="62">
        <v>319.625366858</v>
      </c>
      <c r="H72" s="43">
        <f>F72-G72</f>
        <v>0.004633141999988766</v>
      </c>
      <c r="I72" s="41">
        <v>104069</v>
      </c>
      <c r="J72" s="70">
        <v>104069</v>
      </c>
      <c r="K72" s="46">
        <f>I72-J72</f>
        <v>0</v>
      </c>
      <c r="L72" s="41">
        <v>111867</v>
      </c>
      <c r="M72" s="63">
        <v>111867</v>
      </c>
      <c r="N72" s="46">
        <f>L72-M72</f>
        <v>0</v>
      </c>
    </row>
    <row r="73" spans="1:14" s="71" customFormat="1" ht="14.25">
      <c r="A73" s="39"/>
      <c r="B73" s="40" t="s">
        <v>5</v>
      </c>
      <c r="C73" s="41">
        <v>0</v>
      </c>
      <c r="D73" s="69">
        <v>0</v>
      </c>
      <c r="E73" s="43">
        <f>C73-D73</f>
        <v>0</v>
      </c>
      <c r="F73" s="41">
        <v>0.25</v>
      </c>
      <c r="G73" s="44">
        <v>0.24548562999999998</v>
      </c>
      <c r="H73" s="43">
        <f>F73-G73</f>
        <v>0.0045143700000000175</v>
      </c>
      <c r="I73" s="41">
        <v>0</v>
      </c>
      <c r="J73" s="70">
        <v>0</v>
      </c>
      <c r="K73" s="46">
        <f>I73-J73</f>
        <v>0</v>
      </c>
      <c r="L73" s="41">
        <v>0</v>
      </c>
      <c r="M73" s="47">
        <v>0</v>
      </c>
      <c r="N73" s="46">
        <f>L73-M73</f>
        <v>0</v>
      </c>
    </row>
    <row r="74" spans="1:14" s="71" customFormat="1" ht="14.25">
      <c r="A74" s="39"/>
      <c r="B74" s="40" t="s">
        <v>6</v>
      </c>
      <c r="C74" s="41">
        <v>17.07</v>
      </c>
      <c r="D74" s="69">
        <v>31.029780949587433</v>
      </c>
      <c r="E74" s="43">
        <f>C74-D74</f>
        <v>-13.959780949587433</v>
      </c>
      <c r="F74" s="41">
        <v>44.92</v>
      </c>
      <c r="G74" s="72">
        <v>44.9245895023453</v>
      </c>
      <c r="H74" s="43">
        <f>F74-G74</f>
        <v>-0.004589502345297092</v>
      </c>
      <c r="I74" s="41">
        <v>154</v>
      </c>
      <c r="J74" s="70">
        <v>154</v>
      </c>
      <c r="K74" s="46">
        <f>I74-J74</f>
        <v>0</v>
      </c>
      <c r="L74" s="41">
        <v>144</v>
      </c>
      <c r="M74" s="73">
        <v>144</v>
      </c>
      <c r="N74" s="46">
        <f>L74-M74</f>
        <v>0</v>
      </c>
    </row>
    <row r="75" spans="1:14" s="71" customFormat="1" ht="14.25">
      <c r="A75" s="39"/>
      <c r="B75" s="40" t="s">
        <v>25</v>
      </c>
      <c r="C75" s="41">
        <v>13.96</v>
      </c>
      <c r="D75" s="69">
        <v>0</v>
      </c>
      <c r="E75" s="43">
        <f>C75-D75</f>
        <v>13.96</v>
      </c>
      <c r="F75" s="41">
        <v>17.84</v>
      </c>
      <c r="G75" s="44">
        <v>17.843249590678486</v>
      </c>
      <c r="H75" s="43">
        <f>F75-G75</f>
        <v>-0.0032495906784859585</v>
      </c>
      <c r="I75" s="41">
        <v>0</v>
      </c>
      <c r="J75" s="70">
        <v>0</v>
      </c>
      <c r="K75" s="46">
        <f>I75-J75</f>
        <v>0</v>
      </c>
      <c r="L75" s="41">
        <v>0</v>
      </c>
      <c r="M75" s="47">
        <v>0</v>
      </c>
      <c r="N75" s="46">
        <f>L75-M75</f>
        <v>0</v>
      </c>
    </row>
    <row r="76" spans="1:14" s="68" customFormat="1" ht="15">
      <c r="A76" s="35"/>
      <c r="B76" s="48"/>
      <c r="C76" s="49">
        <f>C71+C72+C73+C74+C75</f>
        <v>562.8900000000001</v>
      </c>
      <c r="D76" s="50">
        <f>D71+D72+D73+D74+D75</f>
        <v>562.8892171585875</v>
      </c>
      <c r="E76" s="51">
        <f>C76-D76</f>
        <v>0.0007828414126151984</v>
      </c>
      <c r="F76" s="49">
        <f>F71+F72+F73+F74+F75</f>
        <v>401.71999999999997</v>
      </c>
      <c r="G76" s="50">
        <f>G71+G72+G73+G74+G75</f>
        <v>401.71603357502386</v>
      </c>
      <c r="H76" s="51">
        <f>F76-G76</f>
        <v>0.003966424976113103</v>
      </c>
      <c r="I76" s="49">
        <f>I71+I72+I73+I74+I75</f>
        <v>104508</v>
      </c>
      <c r="J76" s="52">
        <f>J71+J72+J73+J74+J75</f>
        <v>104508</v>
      </c>
      <c r="K76" s="53">
        <f>I76-J76</f>
        <v>0</v>
      </c>
      <c r="L76" s="49">
        <f>L71+L72+L73+L74+L75</f>
        <v>112303</v>
      </c>
      <c r="M76" s="52">
        <f>M71+M72+M73+M74+M75</f>
        <v>112303</v>
      </c>
      <c r="N76" s="53">
        <f>L76-M76</f>
        <v>0</v>
      </c>
    </row>
    <row r="77" spans="1:14" s="71" customFormat="1" ht="14.25">
      <c r="A77" s="39"/>
      <c r="B77" s="40"/>
      <c r="C77" s="41"/>
      <c r="D77" s="69"/>
      <c r="E77" s="74"/>
      <c r="F77" s="41"/>
      <c r="G77" s="44"/>
      <c r="H77" s="74"/>
      <c r="I77" s="41"/>
      <c r="J77" s="70"/>
      <c r="K77" s="75"/>
      <c r="L77" s="41"/>
      <c r="M77" s="47"/>
      <c r="N77" s="75"/>
    </row>
    <row r="78" spans="1:14" s="78" customFormat="1" ht="15">
      <c r="A78" s="76">
        <v>10</v>
      </c>
      <c r="B78" s="77" t="s">
        <v>17</v>
      </c>
      <c r="C78" s="41"/>
      <c r="D78" s="37"/>
      <c r="E78" s="54"/>
      <c r="F78" s="41"/>
      <c r="G78" s="37"/>
      <c r="H78" s="54"/>
      <c r="I78" s="41"/>
      <c r="J78" s="37"/>
      <c r="K78" s="55"/>
      <c r="L78" s="41"/>
      <c r="M78" s="37"/>
      <c r="N78" s="55"/>
    </row>
    <row r="79" spans="1:14" ht="14.25">
      <c r="A79" s="39"/>
      <c r="B79" s="40" t="s">
        <v>3</v>
      </c>
      <c r="C79" s="41">
        <v>4.77</v>
      </c>
      <c r="D79" s="42">
        <v>4.773389542</v>
      </c>
      <c r="E79" s="43">
        <f>C79-D79</f>
        <v>-0.003389542000000745</v>
      </c>
      <c r="F79" s="41">
        <v>4.78</v>
      </c>
      <c r="G79" s="44">
        <v>4.780954464000001</v>
      </c>
      <c r="H79" s="43">
        <f>F79-G79</f>
        <v>-0.0009544640000003213</v>
      </c>
      <c r="I79" s="41">
        <v>912</v>
      </c>
      <c r="J79" s="45">
        <v>912</v>
      </c>
      <c r="K79" s="46">
        <f>I79-J79</f>
        <v>0</v>
      </c>
      <c r="L79" s="41">
        <v>611</v>
      </c>
      <c r="M79" s="47">
        <v>611</v>
      </c>
      <c r="N79" s="46">
        <f>L79-M79</f>
        <v>0</v>
      </c>
    </row>
    <row r="80" spans="1:14" ht="14.25">
      <c r="A80" s="39"/>
      <c r="B80" s="40" t="s">
        <v>4</v>
      </c>
      <c r="C80" s="41">
        <v>70.06</v>
      </c>
      <c r="D80" s="42">
        <v>70.061342417</v>
      </c>
      <c r="E80" s="43">
        <f>C80-D80</f>
        <v>-0.0013424170000035929</v>
      </c>
      <c r="F80" s="41">
        <v>121.12</v>
      </c>
      <c r="G80" s="56">
        <v>121.12481629899997</v>
      </c>
      <c r="H80" s="43">
        <f>F80-G80</f>
        <v>-0.004816298999969604</v>
      </c>
      <c r="I80" s="41">
        <v>19987</v>
      </c>
      <c r="J80" s="45">
        <v>19987</v>
      </c>
      <c r="K80" s="46">
        <f>I80-J80</f>
        <v>0</v>
      </c>
      <c r="L80" s="41">
        <v>42313</v>
      </c>
      <c r="M80" s="57">
        <v>42313</v>
      </c>
      <c r="N80" s="46">
        <f>L80-M80</f>
        <v>0</v>
      </c>
    </row>
    <row r="81" spans="1:14" ht="14.25">
      <c r="A81" s="39"/>
      <c r="B81" s="40" t="s">
        <v>5</v>
      </c>
      <c r="C81" s="41">
        <v>12.41</v>
      </c>
      <c r="D81" s="42">
        <v>12.408772627463257</v>
      </c>
      <c r="E81" s="43">
        <f>C81-D81</f>
        <v>0.0012273725367428767</v>
      </c>
      <c r="F81" s="41">
        <v>29.59</v>
      </c>
      <c r="G81" s="44">
        <v>29.586573885000004</v>
      </c>
      <c r="H81" s="43">
        <f>F81-G81</f>
        <v>0.0034261149999963436</v>
      </c>
      <c r="I81" s="41">
        <v>4</v>
      </c>
      <c r="J81" s="45">
        <v>4</v>
      </c>
      <c r="K81" s="46">
        <f>I81-J81</f>
        <v>0</v>
      </c>
      <c r="L81" s="41">
        <v>12</v>
      </c>
      <c r="M81" s="47">
        <v>12</v>
      </c>
      <c r="N81" s="46">
        <f>L81-M81</f>
        <v>0</v>
      </c>
    </row>
    <row r="82" spans="1:14" ht="14.25">
      <c r="A82" s="39"/>
      <c r="B82" s="40" t="s">
        <v>6</v>
      </c>
      <c r="C82" s="41">
        <v>0</v>
      </c>
      <c r="D82" s="42">
        <v>119.25290899999999</v>
      </c>
      <c r="E82" s="43">
        <f>C82-D82</f>
        <v>-119.25290899999999</v>
      </c>
      <c r="F82" s="41">
        <v>0</v>
      </c>
      <c r="G82" s="44">
        <v>0</v>
      </c>
      <c r="H82" s="43">
        <f>F82-G82</f>
        <v>0</v>
      </c>
      <c r="I82" s="41">
        <v>0</v>
      </c>
      <c r="J82" s="45">
        <v>53</v>
      </c>
      <c r="K82" s="46">
        <f>I82-J82</f>
        <v>-53</v>
      </c>
      <c r="L82" s="41">
        <v>0</v>
      </c>
      <c r="M82" s="47">
        <v>0</v>
      </c>
      <c r="N82" s="46">
        <f>L82-M82</f>
        <v>0</v>
      </c>
    </row>
    <row r="83" spans="1:14" ht="14.25">
      <c r="A83" s="39"/>
      <c r="B83" s="40" t="s">
        <v>25</v>
      </c>
      <c r="C83" s="41">
        <v>119.25</v>
      </c>
      <c r="D83" s="42">
        <v>0</v>
      </c>
      <c r="E83" s="43">
        <f>C83-D83</f>
        <v>119.25</v>
      </c>
      <c r="F83" s="41">
        <v>154.76</v>
      </c>
      <c r="G83" s="44">
        <v>154.75764679399998</v>
      </c>
      <c r="H83" s="43">
        <f>F83-G83</f>
        <v>0.0023532060000093225</v>
      </c>
      <c r="I83" s="41">
        <v>53</v>
      </c>
      <c r="J83" s="45">
        <v>0</v>
      </c>
      <c r="K83" s="46">
        <f>I83-J83</f>
        <v>53</v>
      </c>
      <c r="L83" s="41">
        <v>47</v>
      </c>
      <c r="M83" s="47">
        <v>47</v>
      </c>
      <c r="N83" s="46">
        <f>L83-M83</f>
        <v>0</v>
      </c>
    </row>
    <row r="84" spans="1:14" s="34" customFormat="1" ht="15">
      <c r="A84" s="35"/>
      <c r="B84" s="48"/>
      <c r="C84" s="49">
        <f>C79+C80+C81+C82+C83</f>
        <v>206.49</v>
      </c>
      <c r="D84" s="50">
        <f>D79+D80+D81+D82+D83</f>
        <v>206.49641358646326</v>
      </c>
      <c r="E84" s="51">
        <f>C84-D84</f>
        <v>-0.006413586463253296</v>
      </c>
      <c r="F84" s="49">
        <f>F79+F80+F81+F82+F83</f>
        <v>310.25</v>
      </c>
      <c r="G84" s="50">
        <f>G79+G80+G81+G82+G83</f>
        <v>310.24999144199995</v>
      </c>
      <c r="H84" s="51">
        <f>F84-G84</f>
        <v>8.55800004728735E-06</v>
      </c>
      <c r="I84" s="49">
        <f>I79+I80+I81+I82+I83</f>
        <v>20956</v>
      </c>
      <c r="J84" s="52">
        <f>J79+J80+J81+J82+J83</f>
        <v>20956</v>
      </c>
      <c r="K84" s="53">
        <f>I84-J84</f>
        <v>0</v>
      </c>
      <c r="L84" s="49">
        <f>L79+L80+L81+L82+L83</f>
        <v>42983</v>
      </c>
      <c r="M84" s="52">
        <f>M79+M80+M81+M82+M83</f>
        <v>42983</v>
      </c>
      <c r="N84" s="53">
        <f>L84-M84</f>
        <v>0</v>
      </c>
    </row>
    <row r="85" spans="1:14" ht="14.25">
      <c r="A85" s="39"/>
      <c r="B85" s="40"/>
      <c r="C85" s="41"/>
      <c r="D85" s="42"/>
      <c r="E85" s="43"/>
      <c r="F85" s="41"/>
      <c r="G85" s="44"/>
      <c r="H85" s="43"/>
      <c r="I85" s="41"/>
      <c r="J85" s="45"/>
      <c r="K85" s="46"/>
      <c r="L85" s="41"/>
      <c r="M85" s="47"/>
      <c r="N85" s="46"/>
    </row>
    <row r="86" spans="1:14" s="34" customFormat="1" ht="15">
      <c r="A86" s="35">
        <v>11</v>
      </c>
      <c r="B86" s="36" t="s">
        <v>35</v>
      </c>
      <c r="C86" s="41"/>
      <c r="D86" s="37"/>
      <c r="E86" s="54"/>
      <c r="F86" s="41"/>
      <c r="G86" s="37"/>
      <c r="H86" s="54"/>
      <c r="I86" s="41"/>
      <c r="J86" s="37"/>
      <c r="K86" s="55"/>
      <c r="L86" s="41"/>
      <c r="M86" s="37"/>
      <c r="N86" s="55"/>
    </row>
    <row r="87" spans="1:14" ht="14.25">
      <c r="A87" s="39"/>
      <c r="B87" s="40" t="s">
        <v>3</v>
      </c>
      <c r="C87" s="41">
        <v>354.86</v>
      </c>
      <c r="D87" s="42">
        <v>354.862174544</v>
      </c>
      <c r="E87" s="43">
        <f>C87-D87</f>
        <v>-0.0021745440000131566</v>
      </c>
      <c r="F87" s="41">
        <v>460.55</v>
      </c>
      <c r="G87" s="44">
        <v>460.550161361</v>
      </c>
      <c r="H87" s="43">
        <f>F87-G87</f>
        <v>-0.00016136099998220743</v>
      </c>
      <c r="I87" s="41">
        <v>143084</v>
      </c>
      <c r="J87" s="45">
        <v>143084</v>
      </c>
      <c r="K87" s="46">
        <f>I87-J87</f>
        <v>0</v>
      </c>
      <c r="L87" s="41">
        <v>12880</v>
      </c>
      <c r="M87" s="47">
        <v>12880</v>
      </c>
      <c r="N87" s="46">
        <f>L87-M87</f>
        <v>0</v>
      </c>
    </row>
    <row r="88" spans="1:14" ht="14.25">
      <c r="A88" s="39"/>
      <c r="B88" s="40" t="s">
        <v>4</v>
      </c>
      <c r="C88" s="41">
        <v>1737.58</v>
      </c>
      <c r="D88" s="42">
        <v>1737.5802345660004</v>
      </c>
      <c r="E88" s="43">
        <f>C88-D88</f>
        <v>-0.00023456600047211396</v>
      </c>
      <c r="F88" s="41">
        <v>2452.89</v>
      </c>
      <c r="G88" s="44">
        <v>2452.890605491</v>
      </c>
      <c r="H88" s="43">
        <f>F88-G88</f>
        <v>-0.0006054909999875235</v>
      </c>
      <c r="I88" s="41">
        <v>447547</v>
      </c>
      <c r="J88" s="45">
        <v>447547</v>
      </c>
      <c r="K88" s="46">
        <f>I88-J88</f>
        <v>0</v>
      </c>
      <c r="L88" s="41">
        <v>580030</v>
      </c>
      <c r="M88" s="47">
        <v>580030</v>
      </c>
      <c r="N88" s="46">
        <f>L88-M88</f>
        <v>0</v>
      </c>
    </row>
    <row r="89" spans="1:14" ht="14.25">
      <c r="A89" s="39"/>
      <c r="B89" s="40" t="s">
        <v>5</v>
      </c>
      <c r="C89" s="41">
        <v>2497.3</v>
      </c>
      <c r="D89" s="42">
        <v>2591.017475108127</v>
      </c>
      <c r="E89" s="43">
        <f>C89-D89</f>
        <v>-93.71747510812702</v>
      </c>
      <c r="F89" s="41">
        <v>3108.84</v>
      </c>
      <c r="G89" s="44">
        <v>3108.8398551835044</v>
      </c>
      <c r="H89" s="43">
        <f>F89-G89</f>
        <v>0.0001448164957764675</v>
      </c>
      <c r="I89" s="41">
        <v>65</v>
      </c>
      <c r="J89" s="45">
        <v>454</v>
      </c>
      <c r="K89" s="46">
        <f>I89-J89</f>
        <v>-389</v>
      </c>
      <c r="L89" s="41">
        <v>115</v>
      </c>
      <c r="M89" s="47">
        <v>115</v>
      </c>
      <c r="N89" s="46">
        <f>L89-M89</f>
        <v>0</v>
      </c>
    </row>
    <row r="90" spans="1:14" ht="14.25">
      <c r="A90" s="39"/>
      <c r="B90" s="40" t="s">
        <v>6</v>
      </c>
      <c r="C90" s="41">
        <v>0</v>
      </c>
      <c r="D90" s="42">
        <v>0</v>
      </c>
      <c r="E90" s="43">
        <f>C90-D90</f>
        <v>0</v>
      </c>
      <c r="F90" s="41">
        <v>0</v>
      </c>
      <c r="G90" s="56">
        <v>0</v>
      </c>
      <c r="H90" s="43">
        <f>F90-G90</f>
        <v>0</v>
      </c>
      <c r="I90" s="41">
        <v>0</v>
      </c>
      <c r="J90" s="45">
        <v>0</v>
      </c>
      <c r="K90" s="46">
        <f>I90-J90</f>
        <v>0</v>
      </c>
      <c r="L90" s="41">
        <v>0</v>
      </c>
      <c r="M90" s="57">
        <v>0</v>
      </c>
      <c r="N90" s="46">
        <f>L90-M90</f>
        <v>0</v>
      </c>
    </row>
    <row r="91" spans="1:14" ht="14.25">
      <c r="A91" s="39"/>
      <c r="B91" s="40" t="s">
        <v>25</v>
      </c>
      <c r="C91" s="41">
        <v>43.13</v>
      </c>
      <c r="D91" s="42">
        <v>0</v>
      </c>
      <c r="E91" s="43">
        <f>C91-D91</f>
        <v>43.13</v>
      </c>
      <c r="F91" s="41">
        <v>66.08</v>
      </c>
      <c r="G91" s="62">
        <v>66.08233399300056</v>
      </c>
      <c r="H91" s="43">
        <f>F91-G91</f>
        <v>-0.002333993000561918</v>
      </c>
      <c r="I91" s="41">
        <v>148</v>
      </c>
      <c r="J91" s="45">
        <v>0</v>
      </c>
      <c r="K91" s="46">
        <f>I91-J91</f>
        <v>148</v>
      </c>
      <c r="L91" s="41">
        <v>242</v>
      </c>
      <c r="M91" s="63">
        <v>242</v>
      </c>
      <c r="N91" s="46">
        <f>L91-M91</f>
        <v>0</v>
      </c>
    </row>
    <row r="92" spans="1:14" s="34" customFormat="1" ht="15">
      <c r="A92" s="35"/>
      <c r="B92" s="48"/>
      <c r="C92" s="49">
        <f>C87+C88+C89+C90+C91</f>
        <v>4632.87</v>
      </c>
      <c r="D92" s="50">
        <f>D87+D88+D89+D90+D91</f>
        <v>4683.459884218128</v>
      </c>
      <c r="E92" s="51">
        <f>C92-D92</f>
        <v>-50.589884218127736</v>
      </c>
      <c r="F92" s="49">
        <f>F87+F88+F89+F90+F91</f>
        <v>6088.360000000001</v>
      </c>
      <c r="G92" s="50">
        <f>G87+G88+G89+G90+G91</f>
        <v>6088.362956028504</v>
      </c>
      <c r="H92" s="51">
        <f>F92-G92</f>
        <v>-0.002956028503831476</v>
      </c>
      <c r="I92" s="49">
        <f>I87+I88+I89+I90+I91</f>
        <v>590844</v>
      </c>
      <c r="J92" s="52">
        <f>J87+J88+J89+J90+J91</f>
        <v>591085</v>
      </c>
      <c r="K92" s="53">
        <f>I92-J92</f>
        <v>-241</v>
      </c>
      <c r="L92" s="49">
        <f>L87+L88+L89+L90+L91</f>
        <v>593267</v>
      </c>
      <c r="M92" s="52">
        <f>M87+M88+M89+M90+M91</f>
        <v>593267</v>
      </c>
      <c r="N92" s="53">
        <f>L92-M92</f>
        <v>0</v>
      </c>
    </row>
    <row r="93" spans="1:14" ht="14.25">
      <c r="A93" s="39"/>
      <c r="B93" s="40"/>
      <c r="C93" s="41"/>
      <c r="D93" s="42"/>
      <c r="E93" s="43"/>
      <c r="F93" s="41"/>
      <c r="G93" s="62"/>
      <c r="H93" s="43"/>
      <c r="I93" s="41"/>
      <c r="J93" s="45"/>
      <c r="K93" s="46"/>
      <c r="L93" s="41"/>
      <c r="M93" s="63"/>
      <c r="N93" s="46"/>
    </row>
    <row r="94" spans="1:14" s="34" customFormat="1" ht="15">
      <c r="A94" s="35">
        <v>12</v>
      </c>
      <c r="B94" s="36" t="s">
        <v>36</v>
      </c>
      <c r="C94" s="41"/>
      <c r="D94" s="37"/>
      <c r="E94" s="54"/>
      <c r="F94" s="41"/>
      <c r="G94" s="37"/>
      <c r="H94" s="54"/>
      <c r="I94" s="41"/>
      <c r="J94" s="37"/>
      <c r="K94" s="55"/>
      <c r="L94" s="41"/>
      <c r="M94" s="37"/>
      <c r="N94" s="55"/>
    </row>
    <row r="95" spans="1:14" ht="14.25">
      <c r="A95" s="39"/>
      <c r="B95" s="40" t="s">
        <v>3</v>
      </c>
      <c r="C95" s="41">
        <v>384.13</v>
      </c>
      <c r="D95" s="58">
        <v>384.12598602500003</v>
      </c>
      <c r="E95" s="43">
        <f>C95-D95</f>
        <v>0.004013974999963921</v>
      </c>
      <c r="F95" s="41">
        <v>573.05</v>
      </c>
      <c r="G95" s="44">
        <v>573.0538607200001</v>
      </c>
      <c r="H95" s="43">
        <f>F95-G95</f>
        <v>-0.0038607200001479214</v>
      </c>
      <c r="I95" s="41">
        <v>21858</v>
      </c>
      <c r="J95" s="59">
        <v>21858</v>
      </c>
      <c r="K95" s="46">
        <f>I95-J95</f>
        <v>0</v>
      </c>
      <c r="L95" s="41">
        <v>27331</v>
      </c>
      <c r="M95" s="47">
        <v>27331</v>
      </c>
      <c r="N95" s="46">
        <f>L95-M95</f>
        <v>0</v>
      </c>
    </row>
    <row r="96" spans="1:14" ht="14.25">
      <c r="A96" s="39"/>
      <c r="B96" s="40" t="s">
        <v>4</v>
      </c>
      <c r="C96" s="41">
        <v>3497.99</v>
      </c>
      <c r="D96" s="58">
        <v>3497.988476722</v>
      </c>
      <c r="E96" s="43">
        <f>C96-D96</f>
        <v>0.001523277999694983</v>
      </c>
      <c r="F96" s="41">
        <v>4621.9</v>
      </c>
      <c r="G96" s="62">
        <v>4621.90009241</v>
      </c>
      <c r="H96" s="43">
        <f>F96-G96</f>
        <v>-9.241000043402892E-05</v>
      </c>
      <c r="I96" s="41">
        <v>383302</v>
      </c>
      <c r="J96" s="59">
        <v>383302</v>
      </c>
      <c r="K96" s="46">
        <f>I96-J96</f>
        <v>0</v>
      </c>
      <c r="L96" s="41">
        <v>489781</v>
      </c>
      <c r="M96" s="63">
        <v>489781</v>
      </c>
      <c r="N96" s="46">
        <f>L96-M96</f>
        <v>0</v>
      </c>
    </row>
    <row r="97" spans="1:14" ht="14.25">
      <c r="A97" s="39"/>
      <c r="B97" s="40" t="s">
        <v>5</v>
      </c>
      <c r="C97" s="41">
        <v>81.27</v>
      </c>
      <c r="D97" s="42">
        <v>593.175693149</v>
      </c>
      <c r="E97" s="43">
        <f>C97-D97</f>
        <v>-511.90569314900006</v>
      </c>
      <c r="F97" s="41">
        <v>99.4</v>
      </c>
      <c r="G97" s="62">
        <v>99.4038319</v>
      </c>
      <c r="H97" s="43">
        <f>F97-G97</f>
        <v>-0.003831899999994448</v>
      </c>
      <c r="I97" s="41">
        <v>72</v>
      </c>
      <c r="J97" s="45">
        <v>476</v>
      </c>
      <c r="K97" s="46">
        <f>I97-J97</f>
        <v>-404</v>
      </c>
      <c r="L97" s="41">
        <v>28</v>
      </c>
      <c r="M97" s="63">
        <v>28</v>
      </c>
      <c r="N97" s="46">
        <f>L97-M97</f>
        <v>0</v>
      </c>
    </row>
    <row r="98" spans="1:14" ht="14.25">
      <c r="A98" s="39"/>
      <c r="B98" s="40" t="s">
        <v>6</v>
      </c>
      <c r="C98" s="41">
        <v>0</v>
      </c>
      <c r="D98" s="42">
        <v>0</v>
      </c>
      <c r="E98" s="43">
        <f>C98-D98</f>
        <v>0</v>
      </c>
      <c r="F98" s="41">
        <v>0</v>
      </c>
      <c r="G98" s="62">
        <v>0</v>
      </c>
      <c r="H98" s="43">
        <f>F98-G98</f>
        <v>0</v>
      </c>
      <c r="I98" s="41">
        <v>0</v>
      </c>
      <c r="J98" s="45">
        <v>0</v>
      </c>
      <c r="K98" s="46">
        <f>I98-J98</f>
        <v>0</v>
      </c>
      <c r="L98" s="41">
        <v>0</v>
      </c>
      <c r="M98" s="63">
        <v>0</v>
      </c>
      <c r="N98" s="46">
        <f>L98-M98</f>
        <v>0</v>
      </c>
    </row>
    <row r="99" spans="1:14" ht="14.25">
      <c r="A99" s="39"/>
      <c r="B99" s="40" t="s">
        <v>25</v>
      </c>
      <c r="C99" s="41">
        <v>452.99</v>
      </c>
      <c r="D99" s="42">
        <v>0</v>
      </c>
      <c r="E99" s="43">
        <f>C99-D99</f>
        <v>452.99</v>
      </c>
      <c r="F99" s="41">
        <v>403.12</v>
      </c>
      <c r="G99" s="62">
        <v>403.11610801999996</v>
      </c>
      <c r="H99" s="43">
        <f>F99-G99</f>
        <v>0.003891980000048534</v>
      </c>
      <c r="I99" s="41">
        <v>268</v>
      </c>
      <c r="J99" s="45">
        <v>0</v>
      </c>
      <c r="K99" s="46">
        <f>I99-J99</f>
        <v>268</v>
      </c>
      <c r="L99" s="41">
        <v>248</v>
      </c>
      <c r="M99" s="63">
        <v>248</v>
      </c>
      <c r="N99" s="46">
        <f>L99-M99</f>
        <v>0</v>
      </c>
    </row>
    <row r="100" spans="1:14" s="34" customFormat="1" ht="15">
      <c r="A100" s="35"/>
      <c r="B100" s="48"/>
      <c r="C100" s="49">
        <f>C95+C96+C97+C98+C99</f>
        <v>4416.38</v>
      </c>
      <c r="D100" s="50">
        <f>D95+D96+D97+D98+D99</f>
        <v>4475.290155896</v>
      </c>
      <c r="E100" s="51">
        <f>C100-D100</f>
        <v>-58.910155896000106</v>
      </c>
      <c r="F100" s="49">
        <f>F95+F96+F97+F98+F99</f>
        <v>5697.469999999999</v>
      </c>
      <c r="G100" s="50">
        <f>G95+G96+G97+G98+G99</f>
        <v>5697.47389305</v>
      </c>
      <c r="H100" s="51">
        <f>F100-G100</f>
        <v>-0.0038930500004425994</v>
      </c>
      <c r="I100" s="49">
        <f>I95+I96+I97+I98+I99</f>
        <v>405500</v>
      </c>
      <c r="J100" s="52">
        <f>J95+J96+J97+J98+J99</f>
        <v>405636</v>
      </c>
      <c r="K100" s="53">
        <f>I100-J100</f>
        <v>-136</v>
      </c>
      <c r="L100" s="49">
        <f>L95+L96+L97+L98+L99</f>
        <v>517388</v>
      </c>
      <c r="M100" s="52">
        <f>M95+M96+M97+M98+M99</f>
        <v>517388</v>
      </c>
      <c r="N100" s="53">
        <f>L100-M100</f>
        <v>0</v>
      </c>
    </row>
    <row r="101" spans="1:14" ht="14.25">
      <c r="A101" s="39"/>
      <c r="B101" s="40"/>
      <c r="C101" s="41"/>
      <c r="D101" s="42"/>
      <c r="E101" s="43"/>
      <c r="F101" s="41"/>
      <c r="G101" s="62"/>
      <c r="H101" s="43"/>
      <c r="I101" s="41"/>
      <c r="J101" s="45"/>
      <c r="K101" s="46"/>
      <c r="L101" s="41"/>
      <c r="M101" s="63"/>
      <c r="N101" s="46"/>
    </row>
    <row r="102" spans="1:14" s="34" customFormat="1" ht="15">
      <c r="A102" s="35">
        <v>13</v>
      </c>
      <c r="B102" s="36" t="s">
        <v>37</v>
      </c>
      <c r="C102" s="41"/>
      <c r="D102" s="37"/>
      <c r="E102" s="54"/>
      <c r="F102" s="41"/>
      <c r="G102" s="37"/>
      <c r="H102" s="54"/>
      <c r="I102" s="41"/>
      <c r="J102" s="37"/>
      <c r="K102" s="55"/>
      <c r="L102" s="41"/>
      <c r="M102" s="37"/>
      <c r="N102" s="55"/>
    </row>
    <row r="103" spans="1:14" s="71" customFormat="1" ht="14.25">
      <c r="A103" s="39"/>
      <c r="B103" s="40" t="s">
        <v>3</v>
      </c>
      <c r="C103" s="41">
        <v>100.33</v>
      </c>
      <c r="D103" s="42">
        <v>100.329546074</v>
      </c>
      <c r="E103" s="43">
        <f>C103-D103</f>
        <v>0.0004539259999916112</v>
      </c>
      <c r="F103" s="41">
        <v>185.23</v>
      </c>
      <c r="G103" s="44">
        <v>185.22701860000004</v>
      </c>
      <c r="H103" s="43">
        <f>F103-G103</f>
        <v>0.0029813999999532825</v>
      </c>
      <c r="I103" s="41">
        <v>6119</v>
      </c>
      <c r="J103" s="45">
        <v>6119</v>
      </c>
      <c r="K103" s="46">
        <f>I103-J103</f>
        <v>0</v>
      </c>
      <c r="L103" s="41">
        <v>8812</v>
      </c>
      <c r="M103" s="47">
        <v>8812</v>
      </c>
      <c r="N103" s="46">
        <f>L103-M103</f>
        <v>0</v>
      </c>
    </row>
    <row r="104" spans="1:14" ht="14.25">
      <c r="A104" s="39"/>
      <c r="B104" s="40" t="s">
        <v>4</v>
      </c>
      <c r="C104" s="41">
        <v>187.22</v>
      </c>
      <c r="D104" s="42">
        <v>187.220644953</v>
      </c>
      <c r="E104" s="43">
        <f>C104-D104</f>
        <v>-0.0006449530000054438</v>
      </c>
      <c r="F104" s="41">
        <v>238.99</v>
      </c>
      <c r="G104" s="44">
        <v>238.992073813</v>
      </c>
      <c r="H104" s="43">
        <f>F104-G104</f>
        <v>-0.002073812999981328</v>
      </c>
      <c r="I104" s="41">
        <v>56017</v>
      </c>
      <c r="J104" s="45">
        <v>56017</v>
      </c>
      <c r="K104" s="46">
        <f>I104-J104</f>
        <v>0</v>
      </c>
      <c r="L104" s="41">
        <v>59396</v>
      </c>
      <c r="M104" s="47">
        <v>59396</v>
      </c>
      <c r="N104" s="46">
        <f>L104-M104</f>
        <v>0</v>
      </c>
    </row>
    <row r="105" spans="1:14" ht="14.25">
      <c r="A105" s="39"/>
      <c r="B105" s="40" t="s">
        <v>5</v>
      </c>
      <c r="C105" s="41">
        <v>105.05</v>
      </c>
      <c r="D105" s="42">
        <v>105.049770604</v>
      </c>
      <c r="E105" s="43">
        <f>C105-D105</f>
        <v>0.00022939599999460825</v>
      </c>
      <c r="F105" s="41">
        <v>56.2</v>
      </c>
      <c r="G105" s="44">
        <v>56.199980695000015</v>
      </c>
      <c r="H105" s="43">
        <f>F105-G105</f>
        <v>1.9304999987923566E-05</v>
      </c>
      <c r="I105" s="41">
        <v>40</v>
      </c>
      <c r="J105" s="45">
        <v>40</v>
      </c>
      <c r="K105" s="46">
        <f>I105-J105</f>
        <v>0</v>
      </c>
      <c r="L105" s="41">
        <v>15</v>
      </c>
      <c r="M105" s="47">
        <v>15</v>
      </c>
      <c r="N105" s="46">
        <f>L105-M105</f>
        <v>0</v>
      </c>
    </row>
    <row r="106" spans="1:14" ht="14.25">
      <c r="A106" s="39"/>
      <c r="B106" s="40" t="s">
        <v>6</v>
      </c>
      <c r="C106" s="41">
        <v>2.52</v>
      </c>
      <c r="D106" s="66">
        <v>2.5174278702499997</v>
      </c>
      <c r="E106" s="43">
        <f>C106-D106</f>
        <v>0.002572129750000318</v>
      </c>
      <c r="F106" s="41">
        <v>0.71</v>
      </c>
      <c r="G106" s="44">
        <v>0.710890405800014</v>
      </c>
      <c r="H106" s="43">
        <f>F106-G106</f>
        <v>-0.0008904058000139825</v>
      </c>
      <c r="I106" s="41">
        <v>0</v>
      </c>
      <c r="J106" s="67">
        <v>0</v>
      </c>
      <c r="K106" s="46">
        <f>I106-J106</f>
        <v>0</v>
      </c>
      <c r="L106" s="41">
        <v>0</v>
      </c>
      <c r="M106" s="47">
        <v>0</v>
      </c>
      <c r="N106" s="46">
        <f>L106-M106</f>
        <v>0</v>
      </c>
    </row>
    <row r="107" spans="1:14" ht="14.25">
      <c r="A107" s="39"/>
      <c r="B107" s="40" t="s">
        <v>25</v>
      </c>
      <c r="C107" s="41">
        <v>0</v>
      </c>
      <c r="D107" s="66">
        <v>0</v>
      </c>
      <c r="E107" s="43">
        <f>C107-D107</f>
        <v>0</v>
      </c>
      <c r="F107" s="41">
        <v>0</v>
      </c>
      <c r="G107" s="44">
        <v>0</v>
      </c>
      <c r="H107" s="43">
        <f>F107-G107</f>
        <v>0</v>
      </c>
      <c r="I107" s="41">
        <v>0</v>
      </c>
      <c r="J107" s="67">
        <v>0</v>
      </c>
      <c r="K107" s="46">
        <f>I107-J107</f>
        <v>0</v>
      </c>
      <c r="L107" s="41">
        <v>0</v>
      </c>
      <c r="M107" s="47">
        <v>0</v>
      </c>
      <c r="N107" s="46">
        <f>L107-M107</f>
        <v>0</v>
      </c>
    </row>
    <row r="108" spans="1:14" s="34" customFormat="1" ht="15">
      <c r="A108" s="35"/>
      <c r="B108" s="48"/>
      <c r="C108" s="49">
        <f>C103+C104+C105+C106+C107</f>
        <v>395.12</v>
      </c>
      <c r="D108" s="50">
        <f>D103+D104+D105+D106+D107</f>
        <v>395.11738950125</v>
      </c>
      <c r="E108" s="51">
        <f>C108-D108</f>
        <v>0.002610498750016177</v>
      </c>
      <c r="F108" s="49">
        <f>F103+F104+F105+F106+F107</f>
        <v>481.13</v>
      </c>
      <c r="G108" s="50">
        <f>G103+G104+G105+G106+G107</f>
        <v>481.1299635138</v>
      </c>
      <c r="H108" s="51">
        <f>F108-G108</f>
        <v>3.64861999742061E-05</v>
      </c>
      <c r="I108" s="49">
        <f>I103+I104+I105+I106+I107</f>
        <v>62176</v>
      </c>
      <c r="J108" s="52">
        <f>J103+J104+J105+J106+J107</f>
        <v>62176</v>
      </c>
      <c r="K108" s="53">
        <f>I108-J108</f>
        <v>0</v>
      </c>
      <c r="L108" s="49">
        <f>L103+L104+L105+L106+L107</f>
        <v>68223</v>
      </c>
      <c r="M108" s="52">
        <f>M103+M104+M105+M106+M107</f>
        <v>68223</v>
      </c>
      <c r="N108" s="53">
        <f>L108-M108</f>
        <v>0</v>
      </c>
    </row>
    <row r="109" spans="1:14" ht="14.25">
      <c r="A109" s="39"/>
      <c r="B109" s="40"/>
      <c r="C109" s="41"/>
      <c r="D109" s="66"/>
      <c r="E109" s="79"/>
      <c r="F109" s="41"/>
      <c r="G109" s="44"/>
      <c r="H109" s="79"/>
      <c r="I109" s="41"/>
      <c r="J109" s="67"/>
      <c r="K109" s="80"/>
      <c r="L109" s="41"/>
      <c r="M109" s="47"/>
      <c r="N109" s="80"/>
    </row>
    <row r="110" spans="1:14" s="34" customFormat="1" ht="15">
      <c r="A110" s="35">
        <v>14</v>
      </c>
      <c r="B110" s="36" t="s">
        <v>38</v>
      </c>
      <c r="C110" s="41"/>
      <c r="D110" s="37"/>
      <c r="E110" s="54"/>
      <c r="F110" s="41"/>
      <c r="G110" s="37"/>
      <c r="H110" s="54"/>
      <c r="I110" s="41"/>
      <c r="J110" s="37"/>
      <c r="K110" s="55"/>
      <c r="L110" s="41"/>
      <c r="M110" s="37"/>
      <c r="N110" s="55"/>
    </row>
    <row r="111" spans="1:14" ht="14.25">
      <c r="A111" s="39"/>
      <c r="B111" s="40" t="s">
        <v>3</v>
      </c>
      <c r="C111" s="41">
        <v>7.03</v>
      </c>
      <c r="D111" s="42">
        <v>7.0273832999999994</v>
      </c>
      <c r="E111" s="43">
        <f>C111-D111</f>
        <v>0.0026167000000008045</v>
      </c>
      <c r="F111" s="41">
        <v>15.36</v>
      </c>
      <c r="G111" s="44">
        <v>15.358291199999998</v>
      </c>
      <c r="H111" s="43">
        <f>F111-G111</f>
        <v>0.001708800000001176</v>
      </c>
      <c r="I111" s="41">
        <v>281</v>
      </c>
      <c r="J111" s="45">
        <v>281</v>
      </c>
      <c r="K111" s="46">
        <f>I111-J111</f>
        <v>0</v>
      </c>
      <c r="L111" s="41">
        <v>2707</v>
      </c>
      <c r="M111" s="47">
        <v>2707</v>
      </c>
      <c r="N111" s="46">
        <f>L111-M111</f>
        <v>0</v>
      </c>
    </row>
    <row r="112" spans="1:14" ht="14.25">
      <c r="A112" s="39"/>
      <c r="B112" s="40" t="s">
        <v>4</v>
      </c>
      <c r="C112" s="41">
        <v>169.38</v>
      </c>
      <c r="D112" s="42">
        <v>169.37747939999997</v>
      </c>
      <c r="E112" s="43">
        <f>C112-D112</f>
        <v>0.002520600000025297</v>
      </c>
      <c r="F112" s="41">
        <v>313.99</v>
      </c>
      <c r="G112" s="56">
        <v>313.9912391</v>
      </c>
      <c r="H112" s="43">
        <f>F112-G112</f>
        <v>-0.0012390999999638552</v>
      </c>
      <c r="I112" s="41">
        <v>63939</v>
      </c>
      <c r="J112" s="45">
        <v>63939</v>
      </c>
      <c r="K112" s="46">
        <f>I112-J112</f>
        <v>0</v>
      </c>
      <c r="L112" s="41">
        <v>86393</v>
      </c>
      <c r="M112" s="57">
        <v>86393</v>
      </c>
      <c r="N112" s="46">
        <f>L112-M112</f>
        <v>0</v>
      </c>
    </row>
    <row r="113" spans="1:14" ht="14.25">
      <c r="A113" s="39"/>
      <c r="B113" s="40" t="s">
        <v>5</v>
      </c>
      <c r="C113" s="41">
        <v>830.24</v>
      </c>
      <c r="D113" s="42">
        <v>890.9642650659999</v>
      </c>
      <c r="E113" s="43">
        <f>C113-D113</f>
        <v>-60.72426506599993</v>
      </c>
      <c r="F113" s="41">
        <v>358.55</v>
      </c>
      <c r="G113" s="44">
        <v>358.55211075800565</v>
      </c>
      <c r="H113" s="43">
        <f>F113-G113</f>
        <v>-0.0021107580056423103</v>
      </c>
      <c r="I113" s="41">
        <v>28</v>
      </c>
      <c r="J113" s="45">
        <v>28</v>
      </c>
      <c r="K113" s="46">
        <f>I113-J113</f>
        <v>0</v>
      </c>
      <c r="L113" s="41">
        <v>55</v>
      </c>
      <c r="M113" s="47">
        <v>55</v>
      </c>
      <c r="N113" s="46">
        <f>L113-M113</f>
        <v>0</v>
      </c>
    </row>
    <row r="114" spans="1:14" ht="14.25">
      <c r="A114" s="39"/>
      <c r="B114" s="40" t="s">
        <v>6</v>
      </c>
      <c r="C114" s="41">
        <v>0</v>
      </c>
      <c r="D114" s="42">
        <v>0</v>
      </c>
      <c r="E114" s="43">
        <f>C114-D114</f>
        <v>0</v>
      </c>
      <c r="F114" s="41">
        <v>0</v>
      </c>
      <c r="G114" s="44">
        <v>0</v>
      </c>
      <c r="H114" s="43">
        <f>F114-G114</f>
        <v>0</v>
      </c>
      <c r="I114" s="41">
        <v>0</v>
      </c>
      <c r="J114" s="45">
        <v>0</v>
      </c>
      <c r="K114" s="46">
        <f>I114-J114</f>
        <v>0</v>
      </c>
      <c r="L114" s="41">
        <v>0</v>
      </c>
      <c r="M114" s="47">
        <v>0</v>
      </c>
      <c r="N114" s="46">
        <f>L114-M114</f>
        <v>0</v>
      </c>
    </row>
    <row r="115" spans="1:14" ht="14.25">
      <c r="A115" s="39"/>
      <c r="B115" s="40" t="s">
        <v>25</v>
      </c>
      <c r="C115" s="41">
        <v>7.28</v>
      </c>
      <c r="D115" s="42">
        <v>0</v>
      </c>
      <c r="E115" s="43">
        <f>C115-D115</f>
        <v>7.28</v>
      </c>
      <c r="F115" s="41">
        <v>0.61</v>
      </c>
      <c r="G115" s="44">
        <v>0.611524</v>
      </c>
      <c r="H115" s="43">
        <f>F115-G115</f>
        <v>-0.0015239999999999698</v>
      </c>
      <c r="I115" s="41">
        <v>0</v>
      </c>
      <c r="J115" s="45">
        <v>0</v>
      </c>
      <c r="K115" s="46">
        <f>I115-J115</f>
        <v>0</v>
      </c>
      <c r="L115" s="41">
        <v>0</v>
      </c>
      <c r="M115" s="47">
        <v>0</v>
      </c>
      <c r="N115" s="46">
        <f>L115-M115</f>
        <v>0</v>
      </c>
    </row>
    <row r="116" spans="1:14" s="34" customFormat="1" ht="15">
      <c r="A116" s="35"/>
      <c r="B116" s="48"/>
      <c r="C116" s="49">
        <f>C111+C112+C113+C114+C115</f>
        <v>1013.93</v>
      </c>
      <c r="D116" s="50">
        <f>D111+D112+D113+D114+D115</f>
        <v>1067.369127766</v>
      </c>
      <c r="E116" s="51">
        <f>C116-D116</f>
        <v>-53.43912776600007</v>
      </c>
      <c r="F116" s="49">
        <f>F111+F112+F113+F114+F115</f>
        <v>688.5100000000001</v>
      </c>
      <c r="G116" s="50">
        <f>G111+G112+G113+G114+G115</f>
        <v>688.5131650580057</v>
      </c>
      <c r="H116" s="51">
        <f>F116-G116</f>
        <v>-0.0031650580056066246</v>
      </c>
      <c r="I116" s="49">
        <f>I111+I112+I113+I114+I115</f>
        <v>64248</v>
      </c>
      <c r="J116" s="52">
        <f>J111+J112+J113+J114+J115</f>
        <v>64248</v>
      </c>
      <c r="K116" s="53">
        <f>I116-J116</f>
        <v>0</v>
      </c>
      <c r="L116" s="49">
        <f>L111+L112+L113+L114+L115</f>
        <v>89155</v>
      </c>
      <c r="M116" s="52">
        <f>M111+M112+M113+M114+M115</f>
        <v>89155</v>
      </c>
      <c r="N116" s="53">
        <f>L116-M116</f>
        <v>0</v>
      </c>
    </row>
    <row r="117" spans="1:14" ht="14.25">
      <c r="A117" s="39"/>
      <c r="B117" s="40"/>
      <c r="C117" s="41"/>
      <c r="D117" s="42"/>
      <c r="E117" s="43"/>
      <c r="F117" s="41"/>
      <c r="G117" s="44"/>
      <c r="H117" s="43"/>
      <c r="I117" s="41"/>
      <c r="J117" s="45"/>
      <c r="K117" s="46"/>
      <c r="L117" s="41"/>
      <c r="M117" s="47"/>
      <c r="N117" s="46"/>
    </row>
    <row r="118" spans="1:14" s="34" customFormat="1" ht="15">
      <c r="A118" s="35">
        <v>15</v>
      </c>
      <c r="B118" s="36" t="s">
        <v>39</v>
      </c>
      <c r="C118" s="41"/>
      <c r="D118" s="37"/>
      <c r="E118" s="54"/>
      <c r="F118" s="41"/>
      <c r="G118" s="37"/>
      <c r="H118" s="54"/>
      <c r="I118" s="41"/>
      <c r="J118" s="37"/>
      <c r="K118" s="55"/>
      <c r="L118" s="41"/>
      <c r="M118" s="37"/>
      <c r="N118" s="55"/>
    </row>
    <row r="119" spans="1:14" ht="14.25">
      <c r="A119" s="39"/>
      <c r="B119" s="40" t="s">
        <v>3</v>
      </c>
      <c r="C119" s="41">
        <v>87.47</v>
      </c>
      <c r="D119" s="42">
        <v>87.4695292</v>
      </c>
      <c r="E119" s="43">
        <f>C119-D119</f>
        <v>0.0004708000000022139</v>
      </c>
      <c r="F119" s="41">
        <v>164.47</v>
      </c>
      <c r="G119" s="44">
        <v>164.46785739999999</v>
      </c>
      <c r="H119" s="43">
        <f>F119-G119</f>
        <v>0.002142600000013317</v>
      </c>
      <c r="I119" s="41">
        <v>17412</v>
      </c>
      <c r="J119" s="45">
        <v>17412</v>
      </c>
      <c r="K119" s="46">
        <f>I119-J119</f>
        <v>0</v>
      </c>
      <c r="L119" s="41">
        <v>29859</v>
      </c>
      <c r="M119" s="47">
        <v>29859</v>
      </c>
      <c r="N119" s="46">
        <f>L119-M119</f>
        <v>0</v>
      </c>
    </row>
    <row r="120" spans="1:14" ht="14.25">
      <c r="A120" s="39"/>
      <c r="B120" s="40" t="s">
        <v>4</v>
      </c>
      <c r="C120" s="41">
        <v>484.28</v>
      </c>
      <c r="D120" s="42">
        <v>484.2765929999998</v>
      </c>
      <c r="E120" s="43">
        <f>C120-D120</f>
        <v>0.0034070000001520384</v>
      </c>
      <c r="F120" s="41">
        <v>669.65</v>
      </c>
      <c r="G120" s="44">
        <v>669.6547856999931</v>
      </c>
      <c r="H120" s="43">
        <f>F120-G120</f>
        <v>-0.004785699993135495</v>
      </c>
      <c r="I120" s="41">
        <v>113088</v>
      </c>
      <c r="J120" s="45">
        <v>113085</v>
      </c>
      <c r="K120" s="46">
        <f>I120-J120</f>
        <v>3</v>
      </c>
      <c r="L120" s="41">
        <v>133748</v>
      </c>
      <c r="M120" s="47">
        <v>133748</v>
      </c>
      <c r="N120" s="46">
        <f>L120-M120</f>
        <v>0</v>
      </c>
    </row>
    <row r="121" spans="1:14" ht="14.25">
      <c r="A121" s="39"/>
      <c r="B121" s="40" t="s">
        <v>5</v>
      </c>
      <c r="C121" s="41">
        <v>377.17</v>
      </c>
      <c r="D121" s="42">
        <v>377.16567917417336</v>
      </c>
      <c r="E121" s="43">
        <f>C121-D121</f>
        <v>0.004320825826653163</v>
      </c>
      <c r="F121" s="41">
        <v>389.95</v>
      </c>
      <c r="G121" s="44">
        <v>389.9512905320022</v>
      </c>
      <c r="H121" s="43">
        <f>F121-G121</f>
        <v>-0.0012905320022014166</v>
      </c>
      <c r="I121" s="41">
        <v>52</v>
      </c>
      <c r="J121" s="45">
        <v>52</v>
      </c>
      <c r="K121" s="46">
        <f>I121-J121</f>
        <v>0</v>
      </c>
      <c r="L121" s="41">
        <v>82</v>
      </c>
      <c r="M121" s="47">
        <v>82</v>
      </c>
      <c r="N121" s="46">
        <f>L121-M121</f>
        <v>0</v>
      </c>
    </row>
    <row r="122" spans="1:14" s="81" customFormat="1" ht="14.25">
      <c r="A122" s="39"/>
      <c r="B122" s="40" t="s">
        <v>6</v>
      </c>
      <c r="C122" s="41">
        <v>1.07</v>
      </c>
      <c r="D122" s="42">
        <v>482.0053232142818</v>
      </c>
      <c r="E122" s="43">
        <f>C122-D122</f>
        <v>-480.9353232142818</v>
      </c>
      <c r="F122" s="41">
        <v>13.23</v>
      </c>
      <c r="G122" s="56">
        <v>13.229677782999994</v>
      </c>
      <c r="H122" s="43">
        <f>F122-G122</f>
        <v>0.00032221700000611975</v>
      </c>
      <c r="I122" s="41">
        <v>22</v>
      </c>
      <c r="J122" s="45">
        <v>664</v>
      </c>
      <c r="K122" s="46">
        <f>I122-J122</f>
        <v>-642</v>
      </c>
      <c r="L122" s="41">
        <v>35</v>
      </c>
      <c r="M122" s="57">
        <v>35</v>
      </c>
      <c r="N122" s="46">
        <f>L122-M122</f>
        <v>0</v>
      </c>
    </row>
    <row r="123" spans="1:14" s="81" customFormat="1" ht="14.25">
      <c r="A123" s="39"/>
      <c r="B123" s="40" t="s">
        <v>25</v>
      </c>
      <c r="C123" s="41">
        <v>368.62</v>
      </c>
      <c r="D123" s="42">
        <v>0</v>
      </c>
      <c r="E123" s="43">
        <f>C123-D123</f>
        <v>368.62</v>
      </c>
      <c r="F123" s="41">
        <v>362.96</v>
      </c>
      <c r="G123" s="62">
        <v>362.956250399</v>
      </c>
      <c r="H123" s="43">
        <f>F123-G123</f>
        <v>0.0037496009999813396</v>
      </c>
      <c r="I123" s="41">
        <v>75</v>
      </c>
      <c r="J123" s="45">
        <v>0</v>
      </c>
      <c r="K123" s="46">
        <f>I123-J123</f>
        <v>75</v>
      </c>
      <c r="L123" s="41">
        <v>326</v>
      </c>
      <c r="M123" s="63">
        <v>326</v>
      </c>
      <c r="N123" s="46">
        <f>L123-M123</f>
        <v>0</v>
      </c>
    </row>
    <row r="124" spans="1:14" s="82" customFormat="1" ht="15">
      <c r="A124" s="35"/>
      <c r="B124" s="48"/>
      <c r="C124" s="49">
        <f>C119+C120+C121+C122+C123</f>
        <v>1318.6100000000001</v>
      </c>
      <c r="D124" s="50">
        <f>D119+D120+D121+D122+D123</f>
        <v>1430.917124588455</v>
      </c>
      <c r="E124" s="51">
        <f>C124-D124</f>
        <v>-112.30712458845483</v>
      </c>
      <c r="F124" s="49">
        <f>F119+F120+F121+F122+F123</f>
        <v>1600.26</v>
      </c>
      <c r="G124" s="50">
        <f>G119+G120+G121+G122+G123</f>
        <v>1600.2598618139953</v>
      </c>
      <c r="H124" s="51">
        <f>F124-G124</f>
        <v>0.0001381860047331429</v>
      </c>
      <c r="I124" s="49">
        <f>I119+I120+I121+I122+I123</f>
        <v>130649</v>
      </c>
      <c r="J124" s="52">
        <f>J119+J120+J121+J122+J123</f>
        <v>131213</v>
      </c>
      <c r="K124" s="53">
        <f>I124-J124</f>
        <v>-564</v>
      </c>
      <c r="L124" s="49">
        <f>L119+L120+L121+L122+L123</f>
        <v>164050</v>
      </c>
      <c r="M124" s="52">
        <f>M119+M120+M121+M122+M123</f>
        <v>164050</v>
      </c>
      <c r="N124" s="53">
        <f>L124-M124</f>
        <v>0</v>
      </c>
    </row>
    <row r="125" spans="1:14" s="81" customFormat="1" ht="14.25">
      <c r="A125" s="39"/>
      <c r="B125" s="40"/>
      <c r="C125" s="41"/>
      <c r="D125" s="42"/>
      <c r="E125" s="43"/>
      <c r="F125" s="41"/>
      <c r="G125" s="62"/>
      <c r="H125" s="43"/>
      <c r="I125" s="41"/>
      <c r="J125" s="45"/>
      <c r="K125" s="46"/>
      <c r="L125" s="41"/>
      <c r="M125" s="63"/>
      <c r="N125" s="46"/>
    </row>
    <row r="126" spans="1:14" s="82" customFormat="1" ht="15">
      <c r="A126" s="35">
        <v>16</v>
      </c>
      <c r="B126" s="36" t="s">
        <v>19</v>
      </c>
      <c r="C126" s="41"/>
      <c r="D126" s="37"/>
      <c r="E126" s="54"/>
      <c r="F126" s="41"/>
      <c r="G126" s="37"/>
      <c r="H126" s="54"/>
      <c r="I126" s="41"/>
      <c r="J126" s="37"/>
      <c r="K126" s="55"/>
      <c r="L126" s="41"/>
      <c r="M126" s="37"/>
      <c r="N126" s="55"/>
    </row>
    <row r="127" spans="1:14" s="81" customFormat="1" ht="14.25">
      <c r="A127" s="39"/>
      <c r="B127" s="40" t="s">
        <v>3</v>
      </c>
      <c r="C127" s="41">
        <v>401.07</v>
      </c>
      <c r="D127" s="42">
        <v>401.07473431499966</v>
      </c>
      <c r="E127" s="43">
        <f>C127-D127</f>
        <v>-0.004734314999666367</v>
      </c>
      <c r="F127" s="41">
        <v>466.77</v>
      </c>
      <c r="G127" s="44">
        <v>466.7696112869982</v>
      </c>
      <c r="H127" s="43">
        <f>F127-G127</f>
        <v>0.0003887130017687923</v>
      </c>
      <c r="I127" s="41">
        <v>419</v>
      </c>
      <c r="J127" s="45">
        <v>419</v>
      </c>
      <c r="K127" s="46">
        <f>I127-J127</f>
        <v>0</v>
      </c>
      <c r="L127" s="41">
        <v>442</v>
      </c>
      <c r="M127" s="47">
        <v>442</v>
      </c>
      <c r="N127" s="46">
        <f>L127-M127</f>
        <v>0</v>
      </c>
    </row>
    <row r="128" spans="1:14" s="81" customFormat="1" ht="14.25">
      <c r="A128" s="39"/>
      <c r="B128" s="40" t="s">
        <v>4</v>
      </c>
      <c r="C128" s="41">
        <v>1243.06</v>
      </c>
      <c r="D128" s="42">
        <v>1243.0577952499998</v>
      </c>
      <c r="E128" s="43">
        <f>C128-D128</f>
        <v>0.002204750000146305</v>
      </c>
      <c r="F128" s="41">
        <v>1474.65</v>
      </c>
      <c r="G128" s="44">
        <v>1474.6519825950018</v>
      </c>
      <c r="H128" s="43">
        <f>F128-G128</f>
        <v>-0.001982595001663867</v>
      </c>
      <c r="I128" s="41">
        <v>250104</v>
      </c>
      <c r="J128" s="45">
        <v>250104</v>
      </c>
      <c r="K128" s="46">
        <f>I128-J128</f>
        <v>0</v>
      </c>
      <c r="L128" s="41">
        <v>291204</v>
      </c>
      <c r="M128" s="47">
        <v>291204</v>
      </c>
      <c r="N128" s="46">
        <f>L128-M128</f>
        <v>0</v>
      </c>
    </row>
    <row r="129" spans="1:14" s="81" customFormat="1" ht="14.25">
      <c r="A129" s="39"/>
      <c r="B129" s="40" t="s">
        <v>5</v>
      </c>
      <c r="C129" s="41">
        <v>173.74</v>
      </c>
      <c r="D129" s="42">
        <v>173.74242021900002</v>
      </c>
      <c r="E129" s="43">
        <f>C129-D129</f>
        <v>-0.0024202190000153223</v>
      </c>
      <c r="F129" s="41">
        <v>175.8</v>
      </c>
      <c r="G129" s="44">
        <v>175.797618692</v>
      </c>
      <c r="H129" s="43">
        <f>F129-G129</f>
        <v>0.0023813080000252285</v>
      </c>
      <c r="I129" s="41">
        <v>33</v>
      </c>
      <c r="J129" s="45">
        <v>33</v>
      </c>
      <c r="K129" s="46">
        <f>I129-J129</f>
        <v>0</v>
      </c>
      <c r="L129" s="41">
        <v>45</v>
      </c>
      <c r="M129" s="47">
        <v>45</v>
      </c>
      <c r="N129" s="46">
        <f>L129-M129</f>
        <v>0</v>
      </c>
    </row>
    <row r="130" spans="1:14" s="81" customFormat="1" ht="14.25">
      <c r="A130" s="39"/>
      <c r="B130" s="40" t="s">
        <v>6</v>
      </c>
      <c r="C130" s="41">
        <v>0</v>
      </c>
      <c r="D130" s="42">
        <v>48.82727097799999</v>
      </c>
      <c r="E130" s="43">
        <f>C130-D130</f>
        <v>-48.82727097799999</v>
      </c>
      <c r="F130" s="41">
        <v>0</v>
      </c>
      <c r="G130" s="44">
        <v>0</v>
      </c>
      <c r="H130" s="43">
        <f>F130-G130</f>
        <v>0</v>
      </c>
      <c r="I130" s="41">
        <v>0</v>
      </c>
      <c r="J130" s="45">
        <v>338</v>
      </c>
      <c r="K130" s="46">
        <f>I130-J130</f>
        <v>-338</v>
      </c>
      <c r="L130" s="41">
        <v>0</v>
      </c>
      <c r="M130" s="47">
        <v>0</v>
      </c>
      <c r="N130" s="46">
        <f>L130-M130</f>
        <v>0</v>
      </c>
    </row>
    <row r="131" spans="1:14" s="81" customFormat="1" ht="14.25">
      <c r="A131" s="39"/>
      <c r="B131" s="40" t="s">
        <v>25</v>
      </c>
      <c r="C131" s="41">
        <v>48.83</v>
      </c>
      <c r="D131" s="42">
        <v>0</v>
      </c>
      <c r="E131" s="43">
        <f>C131-D131</f>
        <v>48.83</v>
      </c>
      <c r="F131" s="41">
        <v>31.55</v>
      </c>
      <c r="G131" s="44">
        <v>31.545535529000002</v>
      </c>
      <c r="H131" s="43">
        <f>F131-G131</f>
        <v>0.004464470999998582</v>
      </c>
      <c r="I131" s="41">
        <v>338</v>
      </c>
      <c r="J131" s="45">
        <v>0</v>
      </c>
      <c r="K131" s="46">
        <f>I131-J131</f>
        <v>338</v>
      </c>
      <c r="L131" s="41">
        <v>289</v>
      </c>
      <c r="M131" s="47">
        <v>289</v>
      </c>
      <c r="N131" s="46">
        <f>L131-M131</f>
        <v>0</v>
      </c>
    </row>
    <row r="132" spans="1:14" s="82" customFormat="1" ht="15">
      <c r="A132" s="35"/>
      <c r="B132" s="48"/>
      <c r="C132" s="49">
        <f>C127+C128+C129+C130+C131</f>
        <v>1866.6999999999998</v>
      </c>
      <c r="D132" s="50">
        <f>D127+D128+D129+D130+D131</f>
        <v>1866.7022207619993</v>
      </c>
      <c r="E132" s="51">
        <f>C132-D132</f>
        <v>-0.0022207619995242567</v>
      </c>
      <c r="F132" s="49">
        <f>F127+F128+F129+F130+F131</f>
        <v>2148.7700000000004</v>
      </c>
      <c r="G132" s="50">
        <f>G127+G128+G129+G130+G131</f>
        <v>2148.764748103</v>
      </c>
      <c r="H132" s="51">
        <f>F132-G132</f>
        <v>0.005251897000562167</v>
      </c>
      <c r="I132" s="49">
        <f>I127+I128+I129+I130+I131</f>
        <v>250894</v>
      </c>
      <c r="J132" s="52">
        <f>J127+J128+J129+J130+J131</f>
        <v>250894</v>
      </c>
      <c r="K132" s="53">
        <f>I132-J132</f>
        <v>0</v>
      </c>
      <c r="L132" s="49">
        <f>L127+L128+L129+L130+L131</f>
        <v>291980</v>
      </c>
      <c r="M132" s="52">
        <f>M127+M128+M129+M130+M131</f>
        <v>291980</v>
      </c>
      <c r="N132" s="53">
        <f>L132-M132</f>
        <v>0</v>
      </c>
    </row>
    <row r="133" spans="1:14" s="81" customFormat="1" ht="14.25">
      <c r="A133" s="39"/>
      <c r="B133" s="40"/>
      <c r="C133" s="41"/>
      <c r="D133" s="42"/>
      <c r="E133" s="43"/>
      <c r="F133" s="41"/>
      <c r="G133" s="44"/>
      <c r="H133" s="43"/>
      <c r="I133" s="41"/>
      <c r="J133" s="45"/>
      <c r="K133" s="46"/>
      <c r="L133" s="41"/>
      <c r="M133" s="47"/>
      <c r="N133" s="46"/>
    </row>
    <row r="134" spans="1:14" s="82" customFormat="1" ht="15">
      <c r="A134" s="35">
        <v>17</v>
      </c>
      <c r="B134" s="36" t="s">
        <v>21</v>
      </c>
      <c r="C134" s="41"/>
      <c r="D134" s="37"/>
      <c r="E134" s="54"/>
      <c r="F134" s="41"/>
      <c r="G134" s="37"/>
      <c r="H134" s="54"/>
      <c r="I134" s="41"/>
      <c r="J134" s="37"/>
      <c r="K134" s="55"/>
      <c r="L134" s="41"/>
      <c r="M134" s="37"/>
      <c r="N134" s="55"/>
    </row>
    <row r="135" spans="1:14" s="81" customFormat="1" ht="14.25">
      <c r="A135" s="39"/>
      <c r="B135" s="40" t="s">
        <v>3</v>
      </c>
      <c r="C135" s="41">
        <v>10.27</v>
      </c>
      <c r="D135" s="42">
        <v>10.26544537</v>
      </c>
      <c r="E135" s="43">
        <f>C135-D135</f>
        <v>0.004554629999999449</v>
      </c>
      <c r="F135" s="41">
        <v>24.91</v>
      </c>
      <c r="G135" s="44">
        <v>24.913108349999998</v>
      </c>
      <c r="H135" s="43">
        <f>F135-G135</f>
        <v>-0.0031083499999979836</v>
      </c>
      <c r="I135" s="41">
        <v>240</v>
      </c>
      <c r="J135" s="45">
        <v>240</v>
      </c>
      <c r="K135" s="46">
        <f>I135-J135</f>
        <v>0</v>
      </c>
      <c r="L135" s="41">
        <v>555</v>
      </c>
      <c r="M135" s="47">
        <v>555</v>
      </c>
      <c r="N135" s="46">
        <f>L135-M135</f>
        <v>0</v>
      </c>
    </row>
    <row r="136" spans="1:14" s="81" customFormat="1" ht="14.25">
      <c r="A136" s="39"/>
      <c r="B136" s="40" t="s">
        <v>4</v>
      </c>
      <c r="C136" s="41">
        <v>522.43</v>
      </c>
      <c r="D136" s="42">
        <v>522.430789296</v>
      </c>
      <c r="E136" s="43">
        <f>C136-D136</f>
        <v>-0.0007892959999935556</v>
      </c>
      <c r="F136" s="41">
        <v>644.84</v>
      </c>
      <c r="G136" s="44">
        <v>644.8414101709999</v>
      </c>
      <c r="H136" s="43">
        <f>F136-G136</f>
        <v>-0.0014101709998612932</v>
      </c>
      <c r="I136" s="41">
        <v>120787</v>
      </c>
      <c r="J136" s="45">
        <v>120787</v>
      </c>
      <c r="K136" s="46">
        <f>I136-J136</f>
        <v>0</v>
      </c>
      <c r="L136" s="41">
        <v>126219</v>
      </c>
      <c r="M136" s="47">
        <v>126219</v>
      </c>
      <c r="N136" s="46">
        <f>L136-M136</f>
        <v>0</v>
      </c>
    </row>
    <row r="137" spans="1:14" s="81" customFormat="1" ht="14.25">
      <c r="A137" s="39"/>
      <c r="B137" s="40" t="s">
        <v>5</v>
      </c>
      <c r="C137" s="41">
        <v>29.16</v>
      </c>
      <c r="D137" s="42">
        <v>29.155052189</v>
      </c>
      <c r="E137" s="43">
        <f>C137-D137</f>
        <v>0.004947811000000968</v>
      </c>
      <c r="F137" s="41">
        <v>71.71</v>
      </c>
      <c r="G137" s="44">
        <v>71.7059519</v>
      </c>
      <c r="H137" s="43">
        <f>F137-G137</f>
        <v>0.00404809999999145</v>
      </c>
      <c r="I137" s="41">
        <v>0</v>
      </c>
      <c r="J137" s="45">
        <v>0</v>
      </c>
      <c r="K137" s="46">
        <f>I137-J137</f>
        <v>0</v>
      </c>
      <c r="L137" s="41">
        <v>0</v>
      </c>
      <c r="M137" s="47">
        <v>0</v>
      </c>
      <c r="N137" s="46">
        <f>L137-M137</f>
        <v>0</v>
      </c>
    </row>
    <row r="138" spans="1:14" s="81" customFormat="1" ht="14.25">
      <c r="A138" s="39"/>
      <c r="B138" s="40" t="s">
        <v>6</v>
      </c>
      <c r="C138" s="41">
        <v>3.28</v>
      </c>
      <c r="D138" s="42">
        <v>38.052826603</v>
      </c>
      <c r="E138" s="43">
        <f>C138-D138</f>
        <v>-34.772826603</v>
      </c>
      <c r="F138" s="41">
        <v>1.71</v>
      </c>
      <c r="G138" s="44">
        <v>1.7067108739999997</v>
      </c>
      <c r="H138" s="43">
        <f>F138-G138</f>
        <v>0.0032891260000003086</v>
      </c>
      <c r="I138" s="41">
        <v>120</v>
      </c>
      <c r="J138" s="45">
        <v>120</v>
      </c>
      <c r="K138" s="46">
        <f>I138-J138</f>
        <v>0</v>
      </c>
      <c r="L138" s="41">
        <v>81</v>
      </c>
      <c r="M138" s="47">
        <v>81</v>
      </c>
      <c r="N138" s="46">
        <f>L138-M138</f>
        <v>0</v>
      </c>
    </row>
    <row r="139" spans="1:14" s="81" customFormat="1" ht="14.25">
      <c r="A139" s="39"/>
      <c r="B139" s="40" t="s">
        <v>25</v>
      </c>
      <c r="C139" s="41">
        <v>34.78</v>
      </c>
      <c r="D139" s="42">
        <v>0</v>
      </c>
      <c r="E139" s="43">
        <f>C139-D139</f>
        <v>34.78</v>
      </c>
      <c r="F139" s="41">
        <v>19.78</v>
      </c>
      <c r="G139" s="44">
        <v>19.776672927</v>
      </c>
      <c r="H139" s="43">
        <f>F139-G139</f>
        <v>0.003327073000001235</v>
      </c>
      <c r="I139" s="41">
        <v>0</v>
      </c>
      <c r="J139" s="45">
        <v>0</v>
      </c>
      <c r="K139" s="46">
        <f>I139-J139</f>
        <v>0</v>
      </c>
      <c r="L139" s="41">
        <v>0</v>
      </c>
      <c r="M139" s="47">
        <v>0</v>
      </c>
      <c r="N139" s="46">
        <f>L139-M139</f>
        <v>0</v>
      </c>
    </row>
    <row r="140" spans="1:14" s="82" customFormat="1" ht="15">
      <c r="A140" s="35"/>
      <c r="B140" s="48"/>
      <c r="C140" s="49">
        <f>C135+C136+C137+C138+C139</f>
        <v>599.9199999999998</v>
      </c>
      <c r="D140" s="50">
        <f>D135+D136+D137+D138+D139</f>
        <v>599.9041134579999</v>
      </c>
      <c r="E140" s="51">
        <f>C140-D140</f>
        <v>0.015886541999975634</v>
      </c>
      <c r="F140" s="49">
        <f>F135+F136+F137+F138+F139</f>
        <v>762.95</v>
      </c>
      <c r="G140" s="50">
        <f>G135+G136+G137+G138+G139</f>
        <v>762.9438542219999</v>
      </c>
      <c r="H140" s="51">
        <f>F140-G140</f>
        <v>0.006145778000131941</v>
      </c>
      <c r="I140" s="49">
        <f>I135+I136+I137+I138+I139</f>
        <v>121147</v>
      </c>
      <c r="J140" s="52">
        <f>J135+J136+J137+J138+J139</f>
        <v>121147</v>
      </c>
      <c r="K140" s="53">
        <f>I140-J140</f>
        <v>0</v>
      </c>
      <c r="L140" s="49">
        <f>L135+L136+L137+L138+L139</f>
        <v>126855</v>
      </c>
      <c r="M140" s="52">
        <f>M135+M136+M137+M138+M139</f>
        <v>126855</v>
      </c>
      <c r="N140" s="53">
        <f>L140-M140</f>
        <v>0</v>
      </c>
    </row>
    <row r="141" spans="1:14" s="81" customFormat="1" ht="14.25">
      <c r="A141" s="39"/>
      <c r="B141" s="40"/>
      <c r="C141" s="41"/>
      <c r="D141" s="42"/>
      <c r="E141" s="43"/>
      <c r="F141" s="41"/>
      <c r="G141" s="44"/>
      <c r="H141" s="43"/>
      <c r="I141" s="41"/>
      <c r="J141" s="45"/>
      <c r="K141" s="46"/>
      <c r="L141" s="41"/>
      <c r="M141" s="47"/>
      <c r="N141" s="46"/>
    </row>
    <row r="142" spans="1:14" s="82" customFormat="1" ht="15">
      <c r="A142" s="35">
        <v>18</v>
      </c>
      <c r="B142" s="36" t="s">
        <v>40</v>
      </c>
      <c r="C142" s="41"/>
      <c r="D142" s="37"/>
      <c r="E142" s="54"/>
      <c r="F142" s="41"/>
      <c r="G142" s="37"/>
      <c r="H142" s="54"/>
      <c r="I142" s="41"/>
      <c r="J142" s="37"/>
      <c r="K142" s="55"/>
      <c r="L142" s="41"/>
      <c r="M142" s="37"/>
      <c r="N142" s="55"/>
    </row>
    <row r="143" spans="1:14" s="83" customFormat="1" ht="14.25" customHeight="1">
      <c r="A143" s="39"/>
      <c r="B143" s="40" t="s">
        <v>3</v>
      </c>
      <c r="C143" s="41">
        <v>15.13</v>
      </c>
      <c r="D143" s="42">
        <v>15.1291859</v>
      </c>
      <c r="E143" s="43">
        <f>C143-D143</f>
        <v>0.000814100000001261</v>
      </c>
      <c r="F143" s="41">
        <v>12.08</v>
      </c>
      <c r="G143" s="44">
        <v>12.078252995</v>
      </c>
      <c r="H143" s="43">
        <f>F143-G143</f>
        <v>0.0017470050000003567</v>
      </c>
      <c r="I143" s="41">
        <v>642</v>
      </c>
      <c r="J143" s="45">
        <v>642</v>
      </c>
      <c r="K143" s="46">
        <f>I143-J143</f>
        <v>0</v>
      </c>
      <c r="L143" s="41">
        <v>546</v>
      </c>
      <c r="M143" s="47">
        <v>546</v>
      </c>
      <c r="N143" s="46">
        <f>L143-M143</f>
        <v>0</v>
      </c>
    </row>
    <row r="144" spans="1:14" s="81" customFormat="1" ht="14.25">
      <c r="A144" s="39"/>
      <c r="B144" s="40" t="s">
        <v>4</v>
      </c>
      <c r="C144" s="41">
        <v>371.89</v>
      </c>
      <c r="D144" s="42">
        <v>371.887208955</v>
      </c>
      <c r="E144" s="43">
        <f>C144-D144</f>
        <v>0.0027910449999808407</v>
      </c>
      <c r="F144" s="41">
        <v>390.9</v>
      </c>
      <c r="G144" s="56">
        <v>390.89979542400005</v>
      </c>
      <c r="H144" s="43">
        <f>F144-G144</f>
        <v>0.0002045759999305119</v>
      </c>
      <c r="I144" s="41">
        <v>158221</v>
      </c>
      <c r="J144" s="45">
        <v>158221</v>
      </c>
      <c r="K144" s="46">
        <f>I144-J144</f>
        <v>0</v>
      </c>
      <c r="L144" s="41">
        <v>125811</v>
      </c>
      <c r="M144" s="57">
        <v>125811</v>
      </c>
      <c r="N144" s="46">
        <f>L144-M144</f>
        <v>0</v>
      </c>
    </row>
    <row r="145" spans="1:14" s="81" customFormat="1" ht="14.25">
      <c r="A145" s="39"/>
      <c r="B145" s="40" t="s">
        <v>5</v>
      </c>
      <c r="C145" s="41">
        <v>12.81</v>
      </c>
      <c r="D145" s="42">
        <v>53.834943136870706</v>
      </c>
      <c r="E145" s="43">
        <f>C145-D145</f>
        <v>-41.024943136870704</v>
      </c>
      <c r="F145" s="41">
        <v>17.9</v>
      </c>
      <c r="G145" s="44">
        <v>17.901928994608696</v>
      </c>
      <c r="H145" s="43">
        <f>F145-G145</f>
        <v>-0.00192899460869711</v>
      </c>
      <c r="I145" s="41">
        <v>0</v>
      </c>
      <c r="J145" s="45">
        <v>96</v>
      </c>
      <c r="K145" s="46">
        <f>I145-J145</f>
        <v>-96</v>
      </c>
      <c r="L145" s="41">
        <v>2</v>
      </c>
      <c r="M145" s="47">
        <v>2</v>
      </c>
      <c r="N145" s="46">
        <f>L145-M145</f>
        <v>0</v>
      </c>
    </row>
    <row r="146" spans="1:14" s="81" customFormat="1" ht="14.25">
      <c r="A146" s="39"/>
      <c r="B146" s="40" t="s">
        <v>6</v>
      </c>
      <c r="C146" s="41">
        <v>204.53</v>
      </c>
      <c r="D146" s="42">
        <v>204.52759419806017</v>
      </c>
      <c r="E146" s="43">
        <f>C146-D146</f>
        <v>0.0024058019398296437</v>
      </c>
      <c r="F146" s="41">
        <v>65.48</v>
      </c>
      <c r="G146" s="44">
        <v>65.48480444327001</v>
      </c>
      <c r="H146" s="43">
        <f>F146-G146</f>
        <v>-0.004804443270003844</v>
      </c>
      <c r="I146" s="41">
        <v>26</v>
      </c>
      <c r="J146" s="45">
        <v>26</v>
      </c>
      <c r="K146" s="46">
        <f>I146-J146</f>
        <v>0</v>
      </c>
      <c r="L146" s="41">
        <v>24</v>
      </c>
      <c r="M146" s="47">
        <v>24</v>
      </c>
      <c r="N146" s="46">
        <f>L146-M146</f>
        <v>0</v>
      </c>
    </row>
    <row r="147" spans="1:14" s="81" customFormat="1" ht="14.25">
      <c r="A147" s="39"/>
      <c r="B147" s="40" t="s">
        <v>25</v>
      </c>
      <c r="C147" s="41">
        <v>41.02</v>
      </c>
      <c r="D147" s="42">
        <v>0</v>
      </c>
      <c r="E147" s="43">
        <f>C147-D147</f>
        <v>41.02</v>
      </c>
      <c r="F147" s="41">
        <v>15.26</v>
      </c>
      <c r="G147" s="44">
        <v>15.262284472</v>
      </c>
      <c r="H147" s="43">
        <f>F147-G147</f>
        <v>-0.0022844719999994823</v>
      </c>
      <c r="I147" s="41">
        <v>96</v>
      </c>
      <c r="J147" s="45">
        <v>0</v>
      </c>
      <c r="K147" s="46">
        <f>I147-J147</f>
        <v>96</v>
      </c>
      <c r="L147" s="41">
        <v>58</v>
      </c>
      <c r="M147" s="47">
        <v>58</v>
      </c>
      <c r="N147" s="46">
        <f>L147-M147</f>
        <v>0</v>
      </c>
    </row>
    <row r="148" spans="1:14" s="82" customFormat="1" ht="15">
      <c r="A148" s="35"/>
      <c r="B148" s="48"/>
      <c r="C148" s="49">
        <f>C143+C144+C145+C146+C147</f>
        <v>645.38</v>
      </c>
      <c r="D148" s="50">
        <f>D143+D144+D145+D146+D147</f>
        <v>645.3789321899309</v>
      </c>
      <c r="E148" s="51">
        <f>C148-D148</f>
        <v>0.0010678100691166037</v>
      </c>
      <c r="F148" s="49">
        <f>F143+F144+F145+F146+F147</f>
        <v>501.61999999999995</v>
      </c>
      <c r="G148" s="50">
        <f>G143+G144+G145+G146+G147</f>
        <v>501.6270663288787</v>
      </c>
      <c r="H148" s="51">
        <f>F148-G148</f>
        <v>-0.007066328878750028</v>
      </c>
      <c r="I148" s="49">
        <f>I143+I144+I145+I146+I147</f>
        <v>158985</v>
      </c>
      <c r="J148" s="52">
        <f>J143+J144+J145+J146+J147</f>
        <v>158985</v>
      </c>
      <c r="K148" s="53">
        <f>I148-J148</f>
        <v>0</v>
      </c>
      <c r="L148" s="49">
        <f>L143+L144+L145+L146+L147</f>
        <v>126441</v>
      </c>
      <c r="M148" s="52">
        <f>M143+M144+M145+M146+M147</f>
        <v>126441</v>
      </c>
      <c r="N148" s="53">
        <f>L148-M148</f>
        <v>0</v>
      </c>
    </row>
    <row r="149" spans="1:14" s="81" customFormat="1" ht="14.25">
      <c r="A149" s="39"/>
      <c r="B149" s="40"/>
      <c r="C149" s="41"/>
      <c r="D149" s="42"/>
      <c r="E149" s="43"/>
      <c r="F149" s="41"/>
      <c r="G149" s="44"/>
      <c r="H149" s="43"/>
      <c r="I149" s="41"/>
      <c r="J149" s="45"/>
      <c r="K149" s="46"/>
      <c r="L149" s="41"/>
      <c r="M149" s="47"/>
      <c r="N149" s="46"/>
    </row>
    <row r="150" spans="1:14" s="82" customFormat="1" ht="15">
      <c r="A150" s="35">
        <v>19</v>
      </c>
      <c r="B150" s="36" t="s">
        <v>12</v>
      </c>
      <c r="C150" s="41"/>
      <c r="D150" s="37"/>
      <c r="E150" s="54"/>
      <c r="F150" s="41"/>
      <c r="G150" s="37"/>
      <c r="H150" s="54"/>
      <c r="I150" s="41"/>
      <c r="J150" s="37"/>
      <c r="K150" s="55"/>
      <c r="L150" s="41"/>
      <c r="M150" s="37"/>
      <c r="N150" s="55"/>
    </row>
    <row r="151" spans="1:14" s="81" customFormat="1" ht="14.25">
      <c r="A151" s="39"/>
      <c r="B151" s="40" t="s">
        <v>3</v>
      </c>
      <c r="C151" s="41">
        <v>9.68</v>
      </c>
      <c r="D151" s="42">
        <v>9.6802298</v>
      </c>
      <c r="E151" s="43">
        <f>C151-D151</f>
        <v>-0.00022979999999961365</v>
      </c>
      <c r="F151" s="41">
        <v>1.98</v>
      </c>
      <c r="G151" s="44">
        <v>1.9033826999999999</v>
      </c>
      <c r="H151" s="43">
        <f>F151-G151</f>
        <v>0.07661730000000011</v>
      </c>
      <c r="I151" s="41">
        <v>2014</v>
      </c>
      <c r="J151" s="45">
        <v>2014</v>
      </c>
      <c r="K151" s="46">
        <f>I151-J151</f>
        <v>0</v>
      </c>
      <c r="L151" s="41">
        <v>374</v>
      </c>
      <c r="M151" s="47">
        <v>366</v>
      </c>
      <c r="N151" s="46">
        <f>L151-M151</f>
        <v>8</v>
      </c>
    </row>
    <row r="152" spans="1:14" s="81" customFormat="1" ht="14.25">
      <c r="A152" s="39"/>
      <c r="B152" s="40" t="s">
        <v>4</v>
      </c>
      <c r="C152" s="41">
        <v>5.81</v>
      </c>
      <c r="D152" s="42">
        <v>5.8050127</v>
      </c>
      <c r="E152" s="43">
        <f>C152-D152</f>
        <v>0.004987299999999806</v>
      </c>
      <c r="F152" s="41">
        <v>1.37</v>
      </c>
      <c r="G152" s="44">
        <v>2.017537</v>
      </c>
      <c r="H152" s="43">
        <f>F152-G152</f>
        <v>-0.6475369999999998</v>
      </c>
      <c r="I152" s="41">
        <v>5307</v>
      </c>
      <c r="J152" s="45">
        <v>5307</v>
      </c>
      <c r="K152" s="46">
        <f>I152-J152</f>
        <v>0</v>
      </c>
      <c r="L152" s="41">
        <v>1261</v>
      </c>
      <c r="M152" s="47">
        <v>1256</v>
      </c>
      <c r="N152" s="46">
        <f>L152-M152</f>
        <v>5</v>
      </c>
    </row>
    <row r="153" spans="1:14" s="81" customFormat="1" ht="14.25">
      <c r="A153" s="39"/>
      <c r="B153" s="40" t="s">
        <v>5</v>
      </c>
      <c r="C153" s="41">
        <v>0</v>
      </c>
      <c r="D153" s="42">
        <v>0</v>
      </c>
      <c r="E153" s="43">
        <f>C153-D153</f>
        <v>0</v>
      </c>
      <c r="F153" s="41">
        <v>0</v>
      </c>
      <c r="G153" s="44">
        <v>0</v>
      </c>
      <c r="H153" s="43">
        <f>F153-G153</f>
        <v>0</v>
      </c>
      <c r="I153" s="41">
        <v>0</v>
      </c>
      <c r="J153" s="45">
        <v>0</v>
      </c>
      <c r="K153" s="46">
        <f>I153-J153</f>
        <v>0</v>
      </c>
      <c r="L153" s="41">
        <v>0</v>
      </c>
      <c r="M153" s="47">
        <v>0</v>
      </c>
      <c r="N153" s="46">
        <f>L153-M153</f>
        <v>0</v>
      </c>
    </row>
    <row r="154" spans="1:14" s="81" customFormat="1" ht="14.25">
      <c r="A154" s="39"/>
      <c r="B154" s="40" t="s">
        <v>6</v>
      </c>
      <c r="C154" s="41">
        <v>0</v>
      </c>
      <c r="D154" s="66">
        <v>0</v>
      </c>
      <c r="E154" s="43">
        <f>C154-D154</f>
        <v>0</v>
      </c>
      <c r="F154" s="41">
        <v>0</v>
      </c>
      <c r="G154" s="56">
        <v>0</v>
      </c>
      <c r="H154" s="43">
        <f>F154-G154</f>
        <v>0</v>
      </c>
      <c r="I154" s="41">
        <v>0</v>
      </c>
      <c r="J154" s="67">
        <v>0</v>
      </c>
      <c r="K154" s="46">
        <f>I154-J154</f>
        <v>0</v>
      </c>
      <c r="L154" s="41">
        <v>0</v>
      </c>
      <c r="M154" s="57">
        <v>0</v>
      </c>
      <c r="N154" s="46">
        <f>L154-M154</f>
        <v>0</v>
      </c>
    </row>
    <row r="155" spans="1:14" s="81" customFormat="1" ht="14.25">
      <c r="A155" s="39"/>
      <c r="B155" s="40" t="s">
        <v>25</v>
      </c>
      <c r="C155" s="41">
        <v>0</v>
      </c>
      <c r="D155" s="66">
        <v>0</v>
      </c>
      <c r="E155" s="43">
        <f>C155-D155</f>
        <v>0</v>
      </c>
      <c r="F155" s="41">
        <v>0</v>
      </c>
      <c r="G155" s="44">
        <v>0</v>
      </c>
      <c r="H155" s="43">
        <f>F155-G155</f>
        <v>0</v>
      </c>
      <c r="I155" s="41">
        <v>0</v>
      </c>
      <c r="J155" s="67">
        <v>0</v>
      </c>
      <c r="K155" s="46">
        <f>I155-J155</f>
        <v>0</v>
      </c>
      <c r="L155" s="41">
        <v>0</v>
      </c>
      <c r="M155" s="47">
        <v>0</v>
      </c>
      <c r="N155" s="46">
        <f>L155-M155</f>
        <v>0</v>
      </c>
    </row>
    <row r="156" spans="1:14" s="82" customFormat="1" ht="15">
      <c r="A156" s="35"/>
      <c r="B156" s="48"/>
      <c r="C156" s="49">
        <f>C151+C152+C153+C154+C155</f>
        <v>15.489999999999998</v>
      </c>
      <c r="D156" s="50">
        <f>D151+D152+D153+D154+D155</f>
        <v>15.485242499999998</v>
      </c>
      <c r="E156" s="51">
        <f>C156-D156</f>
        <v>0.004757500000000192</v>
      </c>
      <c r="F156" s="49">
        <f>F151+F152+F153+F154+F155</f>
        <v>3.35</v>
      </c>
      <c r="G156" s="50">
        <f>G151+G152+G153+G154+G155</f>
        <v>3.9209197</v>
      </c>
      <c r="H156" s="51">
        <f>F156-G156</f>
        <v>-0.5709196999999997</v>
      </c>
      <c r="I156" s="49">
        <f>I151+I152+I153+I154+I155</f>
        <v>7321</v>
      </c>
      <c r="J156" s="52">
        <f>J151+J152+J153+J154+J155</f>
        <v>7321</v>
      </c>
      <c r="K156" s="53">
        <f>I156-J156</f>
        <v>0</v>
      </c>
      <c r="L156" s="49">
        <f>L151+L152+L153+L154+L155</f>
        <v>1635</v>
      </c>
      <c r="M156" s="52">
        <f>M151+M152+M153+M154+M155</f>
        <v>1622</v>
      </c>
      <c r="N156" s="53">
        <f>L156-M156</f>
        <v>13</v>
      </c>
    </row>
    <row r="157" spans="1:14" s="81" customFormat="1" ht="14.25">
      <c r="A157" s="39"/>
      <c r="B157" s="40"/>
      <c r="C157" s="41"/>
      <c r="D157" s="66"/>
      <c r="E157" s="79"/>
      <c r="F157" s="41"/>
      <c r="G157" s="44"/>
      <c r="H157" s="79"/>
      <c r="I157" s="41"/>
      <c r="J157" s="67"/>
      <c r="K157" s="80"/>
      <c r="L157" s="41"/>
      <c r="M157" s="47"/>
      <c r="N157" s="80"/>
    </row>
    <row r="158" spans="1:14" s="82" customFormat="1" ht="15">
      <c r="A158" s="84">
        <v>20</v>
      </c>
      <c r="B158" s="36" t="s">
        <v>7</v>
      </c>
      <c r="C158" s="41"/>
      <c r="D158" s="37"/>
      <c r="E158" s="54"/>
      <c r="F158" s="41"/>
      <c r="G158" s="37"/>
      <c r="H158" s="54"/>
      <c r="I158" s="41"/>
      <c r="J158" s="37"/>
      <c r="K158" s="55"/>
      <c r="L158" s="41"/>
      <c r="M158" s="37"/>
      <c r="N158" s="55"/>
    </row>
    <row r="159" spans="1:14" s="81" customFormat="1" ht="14.25">
      <c r="A159" s="85"/>
      <c r="B159" s="40" t="s">
        <v>3</v>
      </c>
      <c r="C159" s="41">
        <v>345.32</v>
      </c>
      <c r="D159" s="42">
        <v>345.3205194419999</v>
      </c>
      <c r="E159" s="43">
        <f>C159-D159</f>
        <v>-0.0005194419999270394</v>
      </c>
      <c r="F159" s="41">
        <v>405.49</v>
      </c>
      <c r="G159" s="44">
        <v>405.4900376899998</v>
      </c>
      <c r="H159" s="43">
        <f>F159-G159</f>
        <v>-3.76899997718283E-05</v>
      </c>
      <c r="I159" s="41">
        <v>15427</v>
      </c>
      <c r="J159" s="45">
        <v>15427</v>
      </c>
      <c r="K159" s="46">
        <f>I159-J159</f>
        <v>0</v>
      </c>
      <c r="L159" s="41">
        <v>13048</v>
      </c>
      <c r="M159" s="47">
        <v>13048</v>
      </c>
      <c r="N159" s="46">
        <f>L159-M159</f>
        <v>0</v>
      </c>
    </row>
    <row r="160" spans="1:14" s="81" customFormat="1" ht="14.25">
      <c r="A160" s="85"/>
      <c r="B160" s="40" t="s">
        <v>4</v>
      </c>
      <c r="C160" s="41">
        <v>2914.3</v>
      </c>
      <c r="D160" s="42">
        <v>2914.3009764762996</v>
      </c>
      <c r="E160" s="43">
        <f>C160-D160</f>
        <v>-0.000976476299456408</v>
      </c>
      <c r="F160" s="41">
        <v>4268.45</v>
      </c>
      <c r="G160" s="44">
        <v>4268.4488657079955</v>
      </c>
      <c r="H160" s="43">
        <f>F160-G160</f>
        <v>0.0011342920042807236</v>
      </c>
      <c r="I160" s="41">
        <v>700587</v>
      </c>
      <c r="J160" s="45">
        <v>700587</v>
      </c>
      <c r="K160" s="46">
        <f>I160-J160</f>
        <v>0</v>
      </c>
      <c r="L160" s="41">
        <v>801622</v>
      </c>
      <c r="M160" s="47">
        <v>801622</v>
      </c>
      <c r="N160" s="46">
        <f>L160-M160</f>
        <v>0</v>
      </c>
    </row>
    <row r="161" spans="1:14" s="81" customFormat="1" ht="14.25">
      <c r="A161" s="85"/>
      <c r="B161" s="40" t="s">
        <v>5</v>
      </c>
      <c r="C161" s="41">
        <v>2551.42</v>
      </c>
      <c r="D161" s="42">
        <v>2551.41823106</v>
      </c>
      <c r="E161" s="43">
        <f>C161-D161</f>
        <v>0.0017689400001472677</v>
      </c>
      <c r="F161" s="41">
        <v>983.69</v>
      </c>
      <c r="G161" s="44">
        <v>983.689710583</v>
      </c>
      <c r="H161" s="43">
        <f>F161-G161</f>
        <v>0.0002894170000899976</v>
      </c>
      <c r="I161" s="41">
        <v>43</v>
      </c>
      <c r="J161" s="45">
        <v>43</v>
      </c>
      <c r="K161" s="46">
        <f>I161-J161</f>
        <v>0</v>
      </c>
      <c r="L161" s="41">
        <v>72</v>
      </c>
      <c r="M161" s="47">
        <v>72</v>
      </c>
      <c r="N161" s="46">
        <f>L161-M161</f>
        <v>0</v>
      </c>
    </row>
    <row r="162" spans="1:14" s="81" customFormat="1" ht="14.25">
      <c r="A162" s="85"/>
      <c r="B162" s="40" t="s">
        <v>6</v>
      </c>
      <c r="C162" s="41">
        <v>112.05</v>
      </c>
      <c r="D162" s="42">
        <v>162.10198360700008</v>
      </c>
      <c r="E162" s="43">
        <f>C162-D162</f>
        <v>-50.05198360700008</v>
      </c>
      <c r="F162" s="41">
        <v>129.05</v>
      </c>
      <c r="G162" s="44">
        <v>129.0511386789999</v>
      </c>
      <c r="H162" s="43">
        <f>F162-G162</f>
        <v>-0.0011386789998937275</v>
      </c>
      <c r="I162" s="41">
        <v>2</v>
      </c>
      <c r="J162" s="45">
        <v>362</v>
      </c>
      <c r="K162" s="46">
        <f>I162-J162</f>
        <v>-360</v>
      </c>
      <c r="L162" s="41">
        <v>10</v>
      </c>
      <c r="M162" s="47">
        <v>10</v>
      </c>
      <c r="N162" s="46">
        <f>L162-M162</f>
        <v>0</v>
      </c>
    </row>
    <row r="163" spans="1:14" s="81" customFormat="1" ht="14.25">
      <c r="A163" s="85"/>
      <c r="B163" s="40" t="s">
        <v>25</v>
      </c>
      <c r="C163" s="41">
        <v>54.06</v>
      </c>
      <c r="D163" s="42">
        <v>0</v>
      </c>
      <c r="E163" s="43">
        <f>C163-D163</f>
        <v>54.06</v>
      </c>
      <c r="F163" s="41">
        <v>131.24</v>
      </c>
      <c r="G163" s="44">
        <v>131.23660943699988</v>
      </c>
      <c r="H163" s="43">
        <f>F163-G163</f>
        <v>0.0033905630001243026</v>
      </c>
      <c r="I163" s="41">
        <v>360</v>
      </c>
      <c r="J163" s="45">
        <v>0</v>
      </c>
      <c r="K163" s="46">
        <f>I163-J163</f>
        <v>360</v>
      </c>
      <c r="L163" s="41">
        <v>766</v>
      </c>
      <c r="M163" s="47">
        <v>766</v>
      </c>
      <c r="N163" s="46">
        <f>L163-M163</f>
        <v>0</v>
      </c>
    </row>
    <row r="164" spans="1:14" s="82" customFormat="1" ht="15">
      <c r="A164" s="84"/>
      <c r="B164" s="48"/>
      <c r="C164" s="49">
        <f>C159+C160+C161+C162+C163</f>
        <v>5977.1500000000015</v>
      </c>
      <c r="D164" s="50">
        <f>D159+D160+D161+D162+D163</f>
        <v>5973.141710585299</v>
      </c>
      <c r="E164" s="51">
        <f>C164-D164</f>
        <v>4.008289414702631</v>
      </c>
      <c r="F164" s="49">
        <f>F159+F160+F161+F162+F163</f>
        <v>5917.919999999999</v>
      </c>
      <c r="G164" s="50">
        <f>G159+G160+G161+G162+G163</f>
        <v>5917.916362096995</v>
      </c>
      <c r="H164" s="51">
        <f>F164-G164</f>
        <v>0.003637903004346299</v>
      </c>
      <c r="I164" s="49">
        <f>I159+I160+I161+I162+I163</f>
        <v>716419</v>
      </c>
      <c r="J164" s="52">
        <f>J159+J160+J161+J162+J163</f>
        <v>716419</v>
      </c>
      <c r="K164" s="53">
        <f>I164-J164</f>
        <v>0</v>
      </c>
      <c r="L164" s="49">
        <f>L159+L160+L161+L162+L163</f>
        <v>815518</v>
      </c>
      <c r="M164" s="52">
        <f>M159+M160+M161+M162+M163</f>
        <v>815518</v>
      </c>
      <c r="N164" s="53">
        <f>L164-M164</f>
        <v>0</v>
      </c>
    </row>
    <row r="165" spans="1:14" s="81" customFormat="1" ht="14.25">
      <c r="A165" s="85"/>
      <c r="B165" s="40"/>
      <c r="C165" s="41"/>
      <c r="D165" s="42"/>
      <c r="E165" s="43"/>
      <c r="F165" s="41"/>
      <c r="G165" s="44"/>
      <c r="H165" s="43"/>
      <c r="I165" s="41"/>
      <c r="J165" s="45"/>
      <c r="K165" s="46"/>
      <c r="L165" s="41"/>
      <c r="M165" s="47"/>
      <c r="N165" s="46"/>
    </row>
    <row r="166" spans="1:14" s="82" customFormat="1" ht="15">
      <c r="A166" s="84">
        <v>21</v>
      </c>
      <c r="B166" s="36" t="s">
        <v>13</v>
      </c>
      <c r="C166" s="41"/>
      <c r="D166" s="37"/>
      <c r="E166" s="54"/>
      <c r="F166" s="41"/>
      <c r="G166" s="37"/>
      <c r="H166" s="54"/>
      <c r="I166" s="41"/>
      <c r="J166" s="37"/>
      <c r="K166" s="55"/>
      <c r="L166" s="41"/>
      <c r="M166" s="37"/>
      <c r="N166" s="55"/>
    </row>
    <row r="167" spans="1:14" s="81" customFormat="1" ht="14.25">
      <c r="A167" s="85"/>
      <c r="B167" s="40" t="s">
        <v>3</v>
      </c>
      <c r="C167" s="41">
        <v>30.23</v>
      </c>
      <c r="D167" s="42">
        <v>30.234900000000003</v>
      </c>
      <c r="E167" s="43">
        <f>C167-D167</f>
        <v>-0.004900000000002791</v>
      </c>
      <c r="F167" s="41">
        <v>26.57</v>
      </c>
      <c r="G167" s="44">
        <v>26.567700000000006</v>
      </c>
      <c r="H167" s="43">
        <f>F167-G167</f>
        <v>0.0022999999999946397</v>
      </c>
      <c r="I167" s="41">
        <v>2119</v>
      </c>
      <c r="J167" s="45">
        <v>2119</v>
      </c>
      <c r="K167" s="46">
        <f>I167-J167</f>
        <v>0</v>
      </c>
      <c r="L167" s="41">
        <v>1515</v>
      </c>
      <c r="M167" s="47">
        <v>1515</v>
      </c>
      <c r="N167" s="46">
        <f>L167-M167</f>
        <v>0</v>
      </c>
    </row>
    <row r="168" spans="1:14" s="81" customFormat="1" ht="14.25">
      <c r="A168" s="85"/>
      <c r="B168" s="40" t="s">
        <v>4</v>
      </c>
      <c r="C168" s="41">
        <v>207.52</v>
      </c>
      <c r="D168" s="42">
        <v>207.5188</v>
      </c>
      <c r="E168" s="43">
        <f>C168-D168</f>
        <v>0.0012000000000114142</v>
      </c>
      <c r="F168" s="41">
        <v>231.45</v>
      </c>
      <c r="G168" s="44">
        <v>231.44840000000005</v>
      </c>
      <c r="H168" s="43">
        <f>F168-G168</f>
        <v>0.0015999999999394277</v>
      </c>
      <c r="I168" s="41">
        <v>113158</v>
      </c>
      <c r="J168" s="45">
        <v>113158</v>
      </c>
      <c r="K168" s="46">
        <f>I168-J168</f>
        <v>0</v>
      </c>
      <c r="L168" s="41">
        <v>131001</v>
      </c>
      <c r="M168" s="47">
        <v>131001</v>
      </c>
      <c r="N168" s="46">
        <f>L168-M168</f>
        <v>0</v>
      </c>
    </row>
    <row r="169" spans="1:14" s="81" customFormat="1" ht="14.25" customHeight="1">
      <c r="A169" s="85"/>
      <c r="B169" s="40" t="s">
        <v>5</v>
      </c>
      <c r="C169" s="41">
        <v>123.66</v>
      </c>
      <c r="D169" s="42">
        <v>123.65800638106805</v>
      </c>
      <c r="E169" s="43">
        <f>C169-D169</f>
        <v>0.001993618931948049</v>
      </c>
      <c r="F169" s="41">
        <v>158.92</v>
      </c>
      <c r="G169" s="44">
        <v>158.9182013772542</v>
      </c>
      <c r="H169" s="43">
        <f>F169-G169</f>
        <v>0.001798622745781131</v>
      </c>
      <c r="I169" s="41">
        <v>5</v>
      </c>
      <c r="J169" s="45">
        <v>5</v>
      </c>
      <c r="K169" s="46">
        <f>I169-J169</f>
        <v>0</v>
      </c>
      <c r="L169" s="41">
        <v>9</v>
      </c>
      <c r="M169" s="47">
        <v>9</v>
      </c>
      <c r="N169" s="46">
        <f>L169-M169</f>
        <v>0</v>
      </c>
    </row>
    <row r="170" spans="1:14" s="71" customFormat="1" ht="14.25">
      <c r="A170" s="85"/>
      <c r="B170" s="40" t="s">
        <v>6</v>
      </c>
      <c r="C170" s="41">
        <v>0</v>
      </c>
      <c r="D170" s="42">
        <v>74.98124182806606</v>
      </c>
      <c r="E170" s="43">
        <f>C170-D170</f>
        <v>-74.98124182806606</v>
      </c>
      <c r="F170" s="41">
        <v>0</v>
      </c>
      <c r="G170" s="44">
        <v>0</v>
      </c>
      <c r="H170" s="43">
        <f>F170-G170</f>
        <v>0</v>
      </c>
      <c r="I170" s="41">
        <v>0</v>
      </c>
      <c r="J170" s="45">
        <v>100</v>
      </c>
      <c r="K170" s="46">
        <f>I170-J170</f>
        <v>-100</v>
      </c>
      <c r="L170" s="41">
        <v>0</v>
      </c>
      <c r="M170" s="47">
        <v>0</v>
      </c>
      <c r="N170" s="46">
        <f>L170-M170</f>
        <v>0</v>
      </c>
    </row>
    <row r="171" spans="1:14" s="71" customFormat="1" ht="14.25">
      <c r="A171" s="85"/>
      <c r="B171" s="40" t="s">
        <v>25</v>
      </c>
      <c r="C171" s="41">
        <v>74.98</v>
      </c>
      <c r="D171" s="42">
        <v>0</v>
      </c>
      <c r="E171" s="43">
        <f>C171-D171</f>
        <v>74.98</v>
      </c>
      <c r="F171" s="41">
        <v>48.62</v>
      </c>
      <c r="G171" s="44">
        <v>48.6229101831384</v>
      </c>
      <c r="H171" s="43">
        <f>F171-G171</f>
        <v>-0.0029101831384039656</v>
      </c>
      <c r="I171" s="41">
        <v>100</v>
      </c>
      <c r="J171" s="45">
        <v>0</v>
      </c>
      <c r="K171" s="46">
        <f>I171-J171</f>
        <v>100</v>
      </c>
      <c r="L171" s="41">
        <v>97</v>
      </c>
      <c r="M171" s="47">
        <v>97</v>
      </c>
      <c r="N171" s="46">
        <f>L171-M171</f>
        <v>0</v>
      </c>
    </row>
    <row r="172" spans="1:14" s="68" customFormat="1" ht="15">
      <c r="A172" s="84"/>
      <c r="B172" s="48"/>
      <c r="C172" s="49">
        <f>C167+C168+C169+C170+C171</f>
        <v>436.39</v>
      </c>
      <c r="D172" s="50">
        <f>D167+D168+D169+D170+D171</f>
        <v>436.3929482091341</v>
      </c>
      <c r="E172" s="51">
        <f>C172-D172</f>
        <v>-0.002948209134103763</v>
      </c>
      <c r="F172" s="49">
        <f>F167+F168+F169+F170+F171</f>
        <v>465.55999999999995</v>
      </c>
      <c r="G172" s="50">
        <f>G167+G168+G169+G170+G171</f>
        <v>465.55721156039266</v>
      </c>
      <c r="H172" s="51">
        <f>F172-G172</f>
        <v>0.0027884396072863638</v>
      </c>
      <c r="I172" s="49">
        <f>I167+I168+I169+I170+I171</f>
        <v>115382</v>
      </c>
      <c r="J172" s="52">
        <f>J167+J168+J169+J170+J171</f>
        <v>115382</v>
      </c>
      <c r="K172" s="53">
        <f>I172-J172</f>
        <v>0</v>
      </c>
      <c r="L172" s="49">
        <f>L167+L168+L169+L170+L171</f>
        <v>132622</v>
      </c>
      <c r="M172" s="52">
        <f>M167+M168+M169+M170+M171</f>
        <v>132622</v>
      </c>
      <c r="N172" s="53">
        <f>L172-M172</f>
        <v>0</v>
      </c>
    </row>
    <row r="173" spans="1:14" s="71" customFormat="1" ht="14.25">
      <c r="A173" s="85"/>
      <c r="B173" s="40"/>
      <c r="C173" s="41"/>
      <c r="D173" s="42"/>
      <c r="E173" s="43"/>
      <c r="F173" s="41"/>
      <c r="G173" s="44"/>
      <c r="H173" s="43"/>
      <c r="I173" s="41"/>
      <c r="J173" s="45"/>
      <c r="K173" s="46"/>
      <c r="L173" s="41"/>
      <c r="M173" s="47"/>
      <c r="N173" s="46"/>
    </row>
    <row r="174" spans="1:14" s="68" customFormat="1" ht="15">
      <c r="A174" s="84">
        <v>22</v>
      </c>
      <c r="B174" s="36" t="s">
        <v>41</v>
      </c>
      <c r="C174" s="41"/>
      <c r="D174" s="37"/>
      <c r="E174" s="54"/>
      <c r="F174" s="41"/>
      <c r="G174" s="37"/>
      <c r="H174" s="54"/>
      <c r="I174" s="41"/>
      <c r="J174" s="37"/>
      <c r="K174" s="55"/>
      <c r="L174" s="41"/>
      <c r="M174" s="37"/>
      <c r="N174" s="55"/>
    </row>
    <row r="175" spans="1:14" s="71" customFormat="1" ht="14.25">
      <c r="A175" s="85"/>
      <c r="B175" s="40" t="s">
        <v>3</v>
      </c>
      <c r="C175" s="41">
        <v>26.72</v>
      </c>
      <c r="D175" s="42">
        <v>26.723076822999996</v>
      </c>
      <c r="E175" s="43">
        <f>C175-D175</f>
        <v>-0.0030768229999971197</v>
      </c>
      <c r="F175" s="41">
        <v>51.61</v>
      </c>
      <c r="G175" s="44">
        <v>51.60575659000001</v>
      </c>
      <c r="H175" s="43">
        <f>F175-G175</f>
        <v>0.004243409999986625</v>
      </c>
      <c r="I175" s="41">
        <v>837</v>
      </c>
      <c r="J175" s="45">
        <v>837</v>
      </c>
      <c r="K175" s="46">
        <f>I175-J175</f>
        <v>0</v>
      </c>
      <c r="L175" s="41">
        <v>1330</v>
      </c>
      <c r="M175" s="47">
        <v>1330</v>
      </c>
      <c r="N175" s="46">
        <f>L175-M175</f>
        <v>0</v>
      </c>
    </row>
    <row r="176" spans="1:14" s="71" customFormat="1" ht="14.25">
      <c r="A176" s="85"/>
      <c r="B176" s="40" t="s">
        <v>4</v>
      </c>
      <c r="C176" s="41">
        <v>251.89</v>
      </c>
      <c r="D176" s="42">
        <v>251.88701532199997</v>
      </c>
      <c r="E176" s="43">
        <f>C176-D176</f>
        <v>0.002984678000018448</v>
      </c>
      <c r="F176" s="41">
        <v>302.13</v>
      </c>
      <c r="G176" s="56">
        <v>302.12530738299995</v>
      </c>
      <c r="H176" s="43">
        <f>F176-G176</f>
        <v>0.004692617000046084</v>
      </c>
      <c r="I176" s="41">
        <v>58896</v>
      </c>
      <c r="J176" s="45">
        <v>58896</v>
      </c>
      <c r="K176" s="46">
        <f>I176-J176</f>
        <v>0</v>
      </c>
      <c r="L176" s="41">
        <v>66416</v>
      </c>
      <c r="M176" s="57">
        <v>66416</v>
      </c>
      <c r="N176" s="46">
        <f>L176-M176</f>
        <v>0</v>
      </c>
    </row>
    <row r="177" spans="1:14" ht="14.25">
      <c r="A177" s="85"/>
      <c r="B177" s="40" t="s">
        <v>5</v>
      </c>
      <c r="C177" s="41">
        <v>13.39</v>
      </c>
      <c r="D177" s="42">
        <v>13.390915575000003</v>
      </c>
      <c r="E177" s="43">
        <f>C177-D177</f>
        <v>-0.0009155750000022778</v>
      </c>
      <c r="F177" s="41">
        <v>17.65</v>
      </c>
      <c r="G177" s="44">
        <v>17.6528856</v>
      </c>
      <c r="H177" s="43">
        <f>F177-G177</f>
        <v>-0.002885600000002597</v>
      </c>
      <c r="I177" s="41">
        <v>1</v>
      </c>
      <c r="J177" s="45">
        <v>1</v>
      </c>
      <c r="K177" s="46">
        <f>I177-J177</f>
        <v>0</v>
      </c>
      <c r="L177" s="41">
        <v>0</v>
      </c>
      <c r="M177" s="47">
        <v>0</v>
      </c>
      <c r="N177" s="46">
        <f>L177-M177</f>
        <v>0</v>
      </c>
    </row>
    <row r="178" spans="1:14" ht="14.25">
      <c r="A178" s="85"/>
      <c r="B178" s="40" t="s">
        <v>6</v>
      </c>
      <c r="C178" s="41">
        <v>2.33</v>
      </c>
      <c r="D178" s="42">
        <v>7.287949321000504</v>
      </c>
      <c r="E178" s="43">
        <f>C178-D178</f>
        <v>-4.957949321000504</v>
      </c>
      <c r="F178" s="41">
        <v>0.92</v>
      </c>
      <c r="G178" s="44">
        <v>0.9225825320000002</v>
      </c>
      <c r="H178" s="43">
        <f>F178-G178</f>
        <v>-0.0025825320000001373</v>
      </c>
      <c r="I178" s="41">
        <v>0</v>
      </c>
      <c r="J178" s="45">
        <v>7</v>
      </c>
      <c r="K178" s="46">
        <f>I178-J178</f>
        <v>-7</v>
      </c>
      <c r="L178" s="41">
        <v>0</v>
      </c>
      <c r="M178" s="47">
        <v>0</v>
      </c>
      <c r="N178" s="46">
        <f>L178-M178</f>
        <v>0</v>
      </c>
    </row>
    <row r="179" spans="1:14" ht="14.25">
      <c r="A179" s="85"/>
      <c r="B179" s="40" t="s">
        <v>25</v>
      </c>
      <c r="C179" s="41">
        <v>4.96</v>
      </c>
      <c r="D179" s="42">
        <v>0</v>
      </c>
      <c r="E179" s="43">
        <f>C179-D179</f>
        <v>4.96</v>
      </c>
      <c r="F179" s="41">
        <v>9.97</v>
      </c>
      <c r="G179" s="44">
        <v>9.967900884000118</v>
      </c>
      <c r="H179" s="43">
        <f>F179-G179</f>
        <v>0.0020991159998828834</v>
      </c>
      <c r="I179" s="41">
        <v>7</v>
      </c>
      <c r="J179" s="45">
        <v>0</v>
      </c>
      <c r="K179" s="46">
        <f>I179-J179</f>
        <v>7</v>
      </c>
      <c r="L179" s="41">
        <v>7</v>
      </c>
      <c r="M179" s="47">
        <v>7</v>
      </c>
      <c r="N179" s="46">
        <f>L179-M179</f>
        <v>0</v>
      </c>
    </row>
    <row r="180" spans="1:14" s="34" customFormat="1" ht="15">
      <c r="A180" s="84"/>
      <c r="B180" s="48"/>
      <c r="C180" s="49">
        <f>C175+C176+C177+C178+C179</f>
        <v>299.28999999999996</v>
      </c>
      <c r="D180" s="50">
        <f>D175+D176+D177+D178+D179</f>
        <v>299.28895704100046</v>
      </c>
      <c r="E180" s="51">
        <f>C180-D180</f>
        <v>0.0010429589995055721</v>
      </c>
      <c r="F180" s="49">
        <f>F175+F176+F177+F178+F179</f>
        <v>382.28000000000003</v>
      </c>
      <c r="G180" s="50">
        <f>G175+G176+G177+G178+G179</f>
        <v>382.27443298900005</v>
      </c>
      <c r="H180" s="51">
        <f>F180-G180</f>
        <v>0.005567010999982358</v>
      </c>
      <c r="I180" s="49">
        <f>I175+I176+I177+I178+I179</f>
        <v>59741</v>
      </c>
      <c r="J180" s="52">
        <f>J175+J176+J177+J178+J179</f>
        <v>59741</v>
      </c>
      <c r="K180" s="53">
        <f>I180-J180</f>
        <v>0</v>
      </c>
      <c r="L180" s="49">
        <f>L175+L176+L177+L178+L179</f>
        <v>67753</v>
      </c>
      <c r="M180" s="52">
        <f>M175+M176+M177+M178+M179</f>
        <v>67753</v>
      </c>
      <c r="N180" s="53">
        <f>L180-M180</f>
        <v>0</v>
      </c>
    </row>
    <row r="181" spans="1:14" ht="14.25">
      <c r="A181" s="85"/>
      <c r="B181" s="40"/>
      <c r="C181" s="41"/>
      <c r="D181" s="42"/>
      <c r="E181" s="43"/>
      <c r="F181" s="41"/>
      <c r="G181" s="44"/>
      <c r="H181" s="43"/>
      <c r="I181" s="41"/>
      <c r="J181" s="45"/>
      <c r="K181" s="46"/>
      <c r="L181" s="41"/>
      <c r="M181" s="47"/>
      <c r="N181" s="46"/>
    </row>
    <row r="182" spans="1:14" s="34" customFormat="1" ht="15">
      <c r="A182" s="84">
        <v>23</v>
      </c>
      <c r="B182" s="36" t="s">
        <v>42</v>
      </c>
      <c r="C182" s="41"/>
      <c r="D182" s="37"/>
      <c r="E182" s="54"/>
      <c r="F182" s="41"/>
      <c r="G182" s="37"/>
      <c r="H182" s="54"/>
      <c r="I182" s="41"/>
      <c r="J182" s="37"/>
      <c r="K182" s="55"/>
      <c r="L182" s="41"/>
      <c r="M182" s="37"/>
      <c r="N182" s="55"/>
    </row>
    <row r="183" spans="1:14" ht="15" customHeight="1">
      <c r="A183" s="85"/>
      <c r="B183" s="40" t="s">
        <v>3</v>
      </c>
      <c r="C183" s="41">
        <v>2.6</v>
      </c>
      <c r="D183" s="42">
        <v>2.6010642</v>
      </c>
      <c r="E183" s="43">
        <f>C183-D183</f>
        <v>-0.0010642000000000706</v>
      </c>
      <c r="F183" s="41">
        <v>2.52</v>
      </c>
      <c r="G183" s="44">
        <v>2.5243092</v>
      </c>
      <c r="H183" s="43">
        <f>F183-G183</f>
        <v>-0.004309199999999791</v>
      </c>
      <c r="I183" s="41">
        <v>86</v>
      </c>
      <c r="J183" s="45">
        <v>86</v>
      </c>
      <c r="K183" s="46">
        <f>I183-J183</f>
        <v>0</v>
      </c>
      <c r="L183" s="41">
        <v>84</v>
      </c>
      <c r="M183" s="47">
        <v>84</v>
      </c>
      <c r="N183" s="46">
        <f>L183-M183</f>
        <v>0</v>
      </c>
    </row>
    <row r="184" spans="1:14" s="71" customFormat="1" ht="14.25">
      <c r="A184" s="85"/>
      <c r="B184" s="40" t="s">
        <v>4</v>
      </c>
      <c r="C184" s="41">
        <v>459.37</v>
      </c>
      <c r="D184" s="42">
        <v>459.37112795116957</v>
      </c>
      <c r="E184" s="43">
        <f>C184-D184</f>
        <v>-0.001127951169564767</v>
      </c>
      <c r="F184" s="41">
        <v>663.83</v>
      </c>
      <c r="G184" s="44">
        <v>663.8324768749999</v>
      </c>
      <c r="H184" s="43">
        <f>F184-G184</f>
        <v>-0.0024768749998429485</v>
      </c>
      <c r="I184" s="41">
        <v>86636</v>
      </c>
      <c r="J184" s="45">
        <v>86636</v>
      </c>
      <c r="K184" s="46">
        <f>I184-J184</f>
        <v>0</v>
      </c>
      <c r="L184" s="41">
        <v>103772</v>
      </c>
      <c r="M184" s="47">
        <v>103772</v>
      </c>
      <c r="N184" s="46">
        <f>L184-M184</f>
        <v>0</v>
      </c>
    </row>
    <row r="185" spans="1:14" s="71" customFormat="1" ht="14.25">
      <c r="A185" s="85"/>
      <c r="B185" s="40" t="s">
        <v>5</v>
      </c>
      <c r="C185" s="41">
        <v>0.12</v>
      </c>
      <c r="D185" s="42">
        <v>0.11702687299999996</v>
      </c>
      <c r="E185" s="43">
        <f>C185-D185</f>
        <v>0.0029731270000000337</v>
      </c>
      <c r="F185" s="41">
        <v>0</v>
      </c>
      <c r="G185" s="44">
        <v>0.0014611259999999992</v>
      </c>
      <c r="H185" s="43">
        <f>F185-G185</f>
        <v>-0.0014611259999999992</v>
      </c>
      <c r="I185" s="41">
        <v>0</v>
      </c>
      <c r="J185" s="45">
        <v>0</v>
      </c>
      <c r="K185" s="46">
        <f>I185-J185</f>
        <v>0</v>
      </c>
      <c r="L185" s="41">
        <v>0</v>
      </c>
      <c r="M185" s="47">
        <v>0</v>
      </c>
      <c r="N185" s="46">
        <f>L185-M185</f>
        <v>0</v>
      </c>
    </row>
    <row r="186" spans="1:14" s="71" customFormat="1" ht="14.25">
      <c r="A186" s="85"/>
      <c r="B186" s="40" t="s">
        <v>6</v>
      </c>
      <c r="C186" s="41">
        <v>44.28</v>
      </c>
      <c r="D186" s="42">
        <v>45.898050184000006</v>
      </c>
      <c r="E186" s="43">
        <f>C186-D186</f>
        <v>-1.6180501840000048</v>
      </c>
      <c r="F186" s="41">
        <v>60.8</v>
      </c>
      <c r="G186" s="56">
        <v>60.803352126</v>
      </c>
      <c r="H186" s="43">
        <f>F186-G186</f>
        <v>-0.0033521260000028974</v>
      </c>
      <c r="I186" s="41">
        <v>55</v>
      </c>
      <c r="J186" s="45">
        <v>70</v>
      </c>
      <c r="K186" s="46">
        <f>I186-J186</f>
        <v>-15</v>
      </c>
      <c r="L186" s="41">
        <v>54</v>
      </c>
      <c r="M186" s="57">
        <v>54</v>
      </c>
      <c r="N186" s="46">
        <f>L186-M186</f>
        <v>0</v>
      </c>
    </row>
    <row r="187" spans="1:14" s="71" customFormat="1" ht="14.25">
      <c r="A187" s="85"/>
      <c r="B187" s="40" t="s">
        <v>25</v>
      </c>
      <c r="C187" s="41">
        <v>1.62</v>
      </c>
      <c r="D187" s="42">
        <v>0</v>
      </c>
      <c r="E187" s="43">
        <f>C187-D187</f>
        <v>1.62</v>
      </c>
      <c r="F187" s="41">
        <v>0.31</v>
      </c>
      <c r="G187" s="44">
        <v>0.314748269</v>
      </c>
      <c r="H187" s="43">
        <f>F187-G187</f>
        <v>-0.004748269000000027</v>
      </c>
      <c r="I187" s="41">
        <v>15</v>
      </c>
      <c r="J187" s="45">
        <v>0</v>
      </c>
      <c r="K187" s="46">
        <f>I187-J187</f>
        <v>15</v>
      </c>
      <c r="L187" s="41">
        <v>7</v>
      </c>
      <c r="M187" s="47">
        <v>7</v>
      </c>
      <c r="N187" s="46">
        <f>L187-M187</f>
        <v>0</v>
      </c>
    </row>
    <row r="188" spans="1:14" s="68" customFormat="1" ht="15">
      <c r="A188" s="84"/>
      <c r="B188" s="48"/>
      <c r="C188" s="49">
        <f>C183+C184+C185+C186+C187</f>
        <v>507.99</v>
      </c>
      <c r="D188" s="50">
        <f>D183+D184+D185+D186+D187</f>
        <v>507.98726920816955</v>
      </c>
      <c r="E188" s="51">
        <f>C188-D188</f>
        <v>0.0027307918304586565</v>
      </c>
      <c r="F188" s="49">
        <f>F183+F184+F185+F186+F187</f>
        <v>727.4599999999999</v>
      </c>
      <c r="G188" s="50">
        <f>G183+G184+G185+G186+G187</f>
        <v>727.4763475959999</v>
      </c>
      <c r="H188" s="51">
        <f>F188-G188</f>
        <v>-0.016347595999945952</v>
      </c>
      <c r="I188" s="49">
        <f>I183+I184+I185+I186+I187</f>
        <v>86792</v>
      </c>
      <c r="J188" s="52">
        <f>J183+J184+J185+J186+J187</f>
        <v>86792</v>
      </c>
      <c r="K188" s="53">
        <f>I188-J188</f>
        <v>0</v>
      </c>
      <c r="L188" s="49">
        <f>L183+L184+L185+L186+L187</f>
        <v>103917</v>
      </c>
      <c r="M188" s="52">
        <f>M183+M184+M185+M186+M187</f>
        <v>103917</v>
      </c>
      <c r="N188" s="53">
        <f>L188-M188</f>
        <v>0</v>
      </c>
    </row>
    <row r="189" spans="1:14" s="71" customFormat="1" ht="14.25">
      <c r="A189" s="85"/>
      <c r="B189" s="40"/>
      <c r="C189" s="41"/>
      <c r="D189" s="42"/>
      <c r="E189" s="43"/>
      <c r="F189" s="41"/>
      <c r="G189" s="44"/>
      <c r="H189" s="43"/>
      <c r="I189" s="41"/>
      <c r="J189" s="45"/>
      <c r="K189" s="46"/>
      <c r="L189" s="41"/>
      <c r="M189" s="47"/>
      <c r="N189" s="46"/>
    </row>
    <row r="190" spans="1:14" s="68" customFormat="1" ht="15">
      <c r="A190" s="48"/>
      <c r="B190" s="36" t="s">
        <v>10</v>
      </c>
      <c r="C190" s="41"/>
      <c r="D190" s="37"/>
      <c r="E190" s="54"/>
      <c r="F190" s="41"/>
      <c r="G190" s="37"/>
      <c r="H190" s="54"/>
      <c r="I190" s="41"/>
      <c r="J190" s="37"/>
      <c r="K190" s="55"/>
      <c r="L190" s="41"/>
      <c r="M190" s="37"/>
      <c r="N190" s="55"/>
    </row>
    <row r="191" spans="1:14" ht="14.25">
      <c r="A191" s="40"/>
      <c r="B191" s="40" t="s">
        <v>3</v>
      </c>
      <c r="C191" s="86">
        <f>C7+C15+C23+C31+C39+C47+C55+C63+C71+C79+C87+C95+C103+C111+C119+C127+C135+C143+C151+C159+C167+C175+C183</f>
        <v>2099.4699999999993</v>
      </c>
      <c r="D191" s="86">
        <f>D7+D15+D23+D31+D39+D47+D55+D63+D71+D79+D87+D95+D103+D111+D119+D127+D135+D143+D151+D159+D167+D175+D183</f>
        <v>2099.482296857911</v>
      </c>
      <c r="E191" s="43">
        <f>C191-D191</f>
        <v>-0.012296857911678671</v>
      </c>
      <c r="F191" s="86">
        <f>F7+F15+F23+F31+F39+F47+F55+F63+F71+F79+F87+F95+F103+F111+F119+F127+F135+F143+F151+F159+F167+F175+F183</f>
        <v>2548.0100000000007</v>
      </c>
      <c r="G191" s="86">
        <f>G7+G15+G23+G31+G39+G47+G55+G63+G71+G79+G87+G95+G103+G111+G119+G127+G135+G143+G151+G159+G167+G175+G183</f>
        <v>2547.9452350367915</v>
      </c>
      <c r="H191" s="43">
        <f>F191-G191</f>
        <v>0.06476496320919978</v>
      </c>
      <c r="I191" s="87">
        <f>I7+I15+I23+I31+I39+I47+I55+I63+I71+I79+I87+I95+I103+I111+I119+I127+I135+I143+I151+I159+I167+I175+I183</f>
        <v>218649</v>
      </c>
      <c r="J191" s="87">
        <f>J7+J15+J23+J31+J39+J47+J55+J63+J71+J79+J87+J95+J103+J111+J119+J127+J135+J143+J151+J159+J167+J175+J183</f>
        <v>218649</v>
      </c>
      <c r="K191" s="46">
        <f>I191-J191</f>
        <v>0</v>
      </c>
      <c r="L191" s="87">
        <f>L7+L15+L23+L31+L39+L47+L55+L63+L71+L79+L87+L95+L103+L111+L119+L127+L135+L143+L151+L159+L167+L175+L183</f>
        <v>111816</v>
      </c>
      <c r="M191" s="87">
        <f>M7+M15+M23+M31+M39+M47+M55+M63+M71+M79+M87+M95+M103+M111+M119+M127+M135+M143+M151+M159+M167+M175+M183</f>
        <v>111808</v>
      </c>
      <c r="N191" s="46">
        <f>L191-M191</f>
        <v>8</v>
      </c>
    </row>
    <row r="192" spans="1:14" ht="14.25">
      <c r="A192" s="40"/>
      <c r="B192" s="40" t="s">
        <v>4</v>
      </c>
      <c r="C192" s="86">
        <f>C8+C16+C24+C32+C40+C48+C56+C64+C72+C80+C88+C96+C104+C112+C120+C128+C136+C144+C152+C160+C168+C176+C184</f>
        <v>14076.94</v>
      </c>
      <c r="D192" s="86">
        <f>D8+D16+D24+D32+D40+D48+D56+D64+D72+D80+D88+D96+D104+D112+D120+D128+D136+D144+D152+D160+D168+D176+D184</f>
        <v>14076.921407537175</v>
      </c>
      <c r="E192" s="43">
        <f>C192-D192</f>
        <v>0.018592462825836265</v>
      </c>
      <c r="F192" s="86">
        <f>F8+F16+F24+F32+F40+F48+F56+F64+F72+F80+F88+F96+F104+F112+F120+F128+F136+F144+F152+F160+F168+F176+F184</f>
        <v>19049.410000000003</v>
      </c>
      <c r="G192" s="86">
        <f>G8+G16+G24+G32+G40+G48+G56+G64+G72+G80+G88+G96+G104+G112+G120+G128+G136+G144+G152+G160+G168+G176+G184</f>
        <v>19050.063776368137</v>
      </c>
      <c r="H192" s="43">
        <f>F192-G192</f>
        <v>-0.6537763681335491</v>
      </c>
      <c r="I192" s="87">
        <f>I8+I16+I24+I32+I40+I48+I56+I64+I72+I80+I88+I96+I104+I112+I120+I128+I136+I144+I152+I160+I168+I176+I184</f>
        <v>3161443</v>
      </c>
      <c r="J192" s="87">
        <f>J8+J16+J24+J32+J40+J48+J56+J64+J72+J80+J88+J96+J104+J112+J120+J128+J136+J144+J152+J160+J168+J176+J184</f>
        <v>3161440</v>
      </c>
      <c r="K192" s="46">
        <f>I192-J192</f>
        <v>3</v>
      </c>
      <c r="L192" s="87">
        <f>L8+L16+L24+L32+L40+L48+L56+L64+L72+L80+L88+L96+L104+L112+L120+L128+L136+L144+L152+L160+L168+L176+L184</f>
        <v>3713563</v>
      </c>
      <c r="M192" s="87">
        <f>M8+M16+M24+M32+M40+M48+M56+M64+M72+M80+M88+M96+M104+M112+M120+M128+M136+M144+M152+M160+M168+M176+M184</f>
        <v>3713558</v>
      </c>
      <c r="N192" s="46">
        <f>L192-M192</f>
        <v>5</v>
      </c>
    </row>
    <row r="193" spans="1:14" ht="14.25">
      <c r="A193" s="40"/>
      <c r="B193" s="40" t="s">
        <v>5</v>
      </c>
      <c r="C193" s="86">
        <f>C9+C17+C25+C33+C41+C49+C57+C65+C73+C81+C89+C97+C105+C113+C121+C129+C137+C145+C153+C161+C169+C177+C185</f>
        <v>8296.87</v>
      </c>
      <c r="D193" s="86">
        <f>D9+D17+D25+D33+D41+D49+D57+D65+D73+D81+D89+D97+D105+D113+D121+D129+D137+D145+D153+D161+D169+D177+D185</f>
        <v>9080.343056236521</v>
      </c>
      <c r="E193" s="43">
        <f>C193-D193</f>
        <v>-783.4730562365203</v>
      </c>
      <c r="F193" s="86">
        <f>F9+F17+F25+F33+F41+F49+F57+F65+F73+F81+F89+F97+F105+F113+F121+F129+F137+F145+F153+F161+F169+F177+F185</f>
        <v>8793.699999999999</v>
      </c>
      <c r="G193" s="86">
        <f>G9+G17+G25+G33+G41+G49+G57+G65+G73+G81+G89+G97+G105+G113+G121+G129+G137+G145+G153+G161+G169+G177+G185</f>
        <v>8793.692373366428</v>
      </c>
      <c r="H193" s="43">
        <f>F193-G193</f>
        <v>0.00762663357090787</v>
      </c>
      <c r="I193" s="87">
        <f>I9+I17+I25+I33+I41+I49+I57+I65+I73+I81+I89+I97+I105+I113+I121+I129+I137+I145+I153+I161+I169+I177+I185</f>
        <v>394</v>
      </c>
      <c r="J193" s="87">
        <f>J9+J17+J25+J33+J41+J49+J57+J65+J73+J81+J89+J97+J105+J113+J121+J129+J137+J145+J153+J161+J169+J177+J185</f>
        <v>1607</v>
      </c>
      <c r="K193" s="46">
        <f>I193-J193</f>
        <v>-1213</v>
      </c>
      <c r="L193" s="87">
        <f>L9+L17+L25+L33+L41+L49+L57+L65+L73+L81+L89+L97+L105+L113+L121+L129+L137+L145+L153+L161+L169+L177+L185</f>
        <v>549</v>
      </c>
      <c r="M193" s="87">
        <f>M9+M17+M25+M33+M41+M49+M57+M65+M73+M81+M89+M97+M105+M113+M121+M129+M137+M145+M153+M161+M169+M177+M185</f>
        <v>549</v>
      </c>
      <c r="N193" s="46">
        <f>L193-M193</f>
        <v>0</v>
      </c>
    </row>
    <row r="194" spans="1:14" ht="14.25">
      <c r="A194" s="40"/>
      <c r="B194" s="40" t="s">
        <v>6</v>
      </c>
      <c r="C194" s="86">
        <f>C10+C18+C26+C34+C42+C50+C58+C66+C74+C82+C90+C98+C106+C114+C122+C130+C138+C146+C154+C162+C170+C178+C186</f>
        <v>1724.6199999999997</v>
      </c>
      <c r="D194" s="86">
        <f>D10+D18+D26+D34+D42+D50+D58+D66+D74+D82+D90+D98+D106+D114+D122+D130+D138+D146+D154+D162+D170+D178+D186</f>
        <v>2884.765414375703</v>
      </c>
      <c r="E194" s="43">
        <f>C194-D194</f>
        <v>-1160.1454143757035</v>
      </c>
      <c r="F194" s="86">
        <f>F10+F18+F26+F34+F42+F50+F58+F66+F74+F82+F90+F98+F106+F114+F122+F130+F138+F146+F154+F162+F170+F178+F186</f>
        <v>398.84000000000003</v>
      </c>
      <c r="G194" s="86">
        <f>G10+G18+G26+G34+G42+G50+G58+G66+G74+G82+G90+G98+G106+G114+G122+G130+G138+G146+G154+G162+G170+G178+G186</f>
        <v>398.8583276256695</v>
      </c>
      <c r="H194" s="43">
        <f>F194-G194</f>
        <v>-0.018327625669485315</v>
      </c>
      <c r="I194" s="87">
        <f>I10+I18+I26+I34+I42+I50+I58+I66+I74+I82+I90+I98+I106+I114+I122+I130+I138+I146+I154+I162+I170+I178+I186</f>
        <v>428</v>
      </c>
      <c r="J194" s="87">
        <f>J10+J18+J26+J34+J42+J50+J58+J66+J74+J82+J90+J98+J106+J114+J122+J130+J138+J146+J154+J162+J170+J178+J186</f>
        <v>2364</v>
      </c>
      <c r="K194" s="46">
        <f>I194-J194</f>
        <v>-1936</v>
      </c>
      <c r="L194" s="87">
        <f>L10+L18+L26+L34+L42+L50+L58+L66+L74+L82+L90+L98+L106+L114+L122+L130+L138+L146+L154+L162+L170+L178+L186</f>
        <v>375</v>
      </c>
      <c r="M194" s="87">
        <f>M10+M18+M26+M34+M42+M50+M58+M66+M74+M82+M90+M98+M106+M114+M122+M130+M138+M146+M154+M162+M170+M178+M186</f>
        <v>375</v>
      </c>
      <c r="N194" s="46">
        <f>L194-M194</f>
        <v>0</v>
      </c>
    </row>
    <row r="195" spans="1:14" ht="14.25">
      <c r="A195" s="40"/>
      <c r="B195" s="40" t="s">
        <v>25</v>
      </c>
      <c r="C195" s="86">
        <f>C11+C19+C27+C35+C43+C51+C59+C67+C75+C83+C91+C99+C107+C115+C123+C131+C139+C147+C155+C163+C171+C179+C187</f>
        <v>1672.3999999999999</v>
      </c>
      <c r="D195" s="86">
        <f>D11+D19+D27+D35+D43+D51+D59+D67+D75+D83+D91+D99+D107+D115+D123+D131+D139+D147+D155+D163+D171+D179+D187</f>
        <v>0</v>
      </c>
      <c r="E195" s="43">
        <f>C195-D195</f>
        <v>1672.3999999999999</v>
      </c>
      <c r="F195" s="86">
        <f>F11+F19+F27+F35+F43+F51+F59+F67+F75+F83+F91+F99+F107+F115+F123+F131+F139+F147+F155+F163+F171+F179+F187</f>
        <v>1831.79</v>
      </c>
      <c r="G195" s="86">
        <f>G11+G19+G27+G35+G43+G51+G59+G67+G75+G83+G91+G99+G107+G115+G123+G131+G139+G147+G155+G163+G171+G179+G187</f>
        <v>1831.7746631856198</v>
      </c>
      <c r="H195" s="43">
        <f>F195-G195</f>
        <v>0.015336814380134456</v>
      </c>
      <c r="I195" s="87">
        <f>I11+I19+I27+I35+I43+I51+I59+I67+I75+I83+I91+I99+I107+I115+I123+I131+I139+I147+I155+I163+I171+I179+I187</f>
        <v>2205</v>
      </c>
      <c r="J195" s="87">
        <f>J11+J19+J27+J35+J43+J51+J59+J67+J75+J83+J91+J99+J107+J115+J123+J131+J139+J147+J155+J163+J171+J179+J187</f>
        <v>0</v>
      </c>
      <c r="K195" s="46">
        <f>I195-J195</f>
        <v>2205</v>
      </c>
      <c r="L195" s="87">
        <f>L11+L19+L27+L35+L43+L51+L59+L67+L75+L83+L91+L99+L107+L115+L123+L131+L139+L147+L155+L163+L171+L179+L187</f>
        <v>3504</v>
      </c>
      <c r="M195" s="87">
        <f>M11+M19+M27+M35+M43+M51+M59+M67+M75+M83+M91+M99+M107+M115+M123+M131+M139+M147+M155+M163+M171+M179+M187</f>
        <v>3504</v>
      </c>
      <c r="N195" s="46">
        <f>L195-M195</f>
        <v>0</v>
      </c>
    </row>
    <row r="196" spans="1:14" s="34" customFormat="1" ht="15">
      <c r="A196" s="48"/>
      <c r="B196" s="48"/>
      <c r="C196" s="49">
        <f>C191+C192+C193+C194+C195</f>
        <v>27870.3</v>
      </c>
      <c r="D196" s="50">
        <f>D191+D192+D193+D194+D195</f>
        <v>28141.51217500731</v>
      </c>
      <c r="E196" s="51">
        <f>C196-D196</f>
        <v>-271.21217500730927</v>
      </c>
      <c r="F196" s="49">
        <f>F191+F192+F193+F194+F195</f>
        <v>32621.750000000004</v>
      </c>
      <c r="G196" s="50">
        <f>G191+G192+G193+G194+G195</f>
        <v>32622.334375582643</v>
      </c>
      <c r="H196" s="51">
        <f>F196-G196</f>
        <v>-0.5843755826390407</v>
      </c>
      <c r="I196" s="49">
        <f>I191+I192+I193+I194+I195</f>
        <v>3383119</v>
      </c>
      <c r="J196" s="52">
        <f>J191+J192+J193+J194+J195</f>
        <v>3384060</v>
      </c>
      <c r="K196" s="53">
        <f>I196-J196</f>
        <v>-941</v>
      </c>
      <c r="L196" s="49">
        <f>L191+L192+L193+L194+L195</f>
        <v>3829807</v>
      </c>
      <c r="M196" s="52">
        <f>M191+M192+M193+M194+M195</f>
        <v>3829794</v>
      </c>
      <c r="N196" s="53">
        <f>L196-M196</f>
        <v>13</v>
      </c>
    </row>
    <row r="197" spans="1:14" ht="14.25">
      <c r="A197" s="40"/>
      <c r="B197" s="40"/>
      <c r="C197" s="41"/>
      <c r="D197" s="66"/>
      <c r="E197" s="79"/>
      <c r="F197" s="41"/>
      <c r="G197" s="44"/>
      <c r="H197" s="79"/>
      <c r="I197" s="41"/>
      <c r="J197" s="67"/>
      <c r="K197" s="80"/>
      <c r="L197" s="41"/>
      <c r="M197" s="47"/>
      <c r="N197" s="80"/>
    </row>
    <row r="198" spans="1:14" s="34" customFormat="1" ht="15">
      <c r="A198" s="35">
        <v>24</v>
      </c>
      <c r="B198" s="36" t="s">
        <v>1</v>
      </c>
      <c r="C198" s="41"/>
      <c r="D198" s="37"/>
      <c r="E198" s="54"/>
      <c r="F198" s="41"/>
      <c r="G198" s="37"/>
      <c r="H198" s="54"/>
      <c r="I198" s="41"/>
      <c r="J198" s="37"/>
      <c r="K198" s="55"/>
      <c r="L198" s="41"/>
      <c r="M198" s="37"/>
      <c r="N198" s="55"/>
    </row>
    <row r="199" spans="1:14" ht="14.25">
      <c r="A199" s="40"/>
      <c r="B199" s="40" t="s">
        <v>3</v>
      </c>
      <c r="C199" s="41">
        <v>17254.31</v>
      </c>
      <c r="D199" s="42">
        <v>17254.310500000003</v>
      </c>
      <c r="E199" s="43">
        <f>C199-D199</f>
        <v>-0.0005000000019208528</v>
      </c>
      <c r="F199" s="41">
        <v>19679.86</v>
      </c>
      <c r="G199" s="44">
        <v>19679.8576045</v>
      </c>
      <c r="H199" s="43">
        <f>F199-G199</f>
        <v>0.002395499999693129</v>
      </c>
      <c r="I199" s="41">
        <v>778671</v>
      </c>
      <c r="J199" s="67">
        <v>778671</v>
      </c>
      <c r="K199" s="46">
        <f>I199-J199</f>
        <v>0</v>
      </c>
      <c r="L199" s="41">
        <v>779922</v>
      </c>
      <c r="M199" s="47">
        <v>779922</v>
      </c>
      <c r="N199" s="46">
        <f>L199-M199</f>
        <v>0</v>
      </c>
    </row>
    <row r="200" spans="1:14" ht="14.25">
      <c r="A200" s="40"/>
      <c r="B200" s="40" t="s">
        <v>4</v>
      </c>
      <c r="C200" s="41">
        <v>11841.89</v>
      </c>
      <c r="D200" s="42">
        <v>11841.886499999999</v>
      </c>
      <c r="E200" s="43">
        <f>C200-D200</f>
        <v>0.003500000000713044</v>
      </c>
      <c r="F200" s="41">
        <v>13830.67</v>
      </c>
      <c r="G200" s="44">
        <v>13830.665476499998</v>
      </c>
      <c r="H200" s="43">
        <f>F200-G200</f>
        <v>0.004523500001596403</v>
      </c>
      <c r="I200" s="41">
        <v>9619908</v>
      </c>
      <c r="J200" s="67">
        <v>9619908</v>
      </c>
      <c r="K200" s="46">
        <f>I200-J200</f>
        <v>0</v>
      </c>
      <c r="L200" s="41">
        <v>10441497</v>
      </c>
      <c r="M200" s="47">
        <v>10441497</v>
      </c>
      <c r="N200" s="46">
        <f>L200-M200</f>
        <v>0</v>
      </c>
    </row>
    <row r="201" spans="1:14" ht="14.25">
      <c r="A201" s="40"/>
      <c r="B201" s="40" t="s">
        <v>5</v>
      </c>
      <c r="C201" s="41">
        <v>43158.07</v>
      </c>
      <c r="D201" s="42">
        <v>43158.069747805</v>
      </c>
      <c r="E201" s="43">
        <f>C201-D201</f>
        <v>0.00025219500093953684</v>
      </c>
      <c r="F201" s="41">
        <v>54772.01</v>
      </c>
      <c r="G201" s="44">
        <v>54772.006939041</v>
      </c>
      <c r="H201" s="43">
        <f>F201-G201</f>
        <v>0.0030609590030508116</v>
      </c>
      <c r="I201" s="41">
        <v>413</v>
      </c>
      <c r="J201" s="67">
        <v>413</v>
      </c>
      <c r="K201" s="46">
        <f>I201-J201</f>
        <v>0</v>
      </c>
      <c r="L201" s="41">
        <v>457</v>
      </c>
      <c r="M201" s="47">
        <v>457</v>
      </c>
      <c r="N201" s="46">
        <f>L201-M201</f>
        <v>0</v>
      </c>
    </row>
    <row r="202" spans="1:14" ht="14.25">
      <c r="A202" s="40"/>
      <c r="B202" s="40" t="s">
        <v>6</v>
      </c>
      <c r="C202" s="41">
        <v>2699.45</v>
      </c>
      <c r="D202" s="42">
        <v>3008.8186554510003</v>
      </c>
      <c r="E202" s="43">
        <f>C202-D202</f>
        <v>-309.36865545100045</v>
      </c>
      <c r="F202" s="41">
        <v>1509.21</v>
      </c>
      <c r="G202" s="44">
        <v>1509.2056919190002</v>
      </c>
      <c r="H202" s="43">
        <f>F202-G202</f>
        <v>0.004308080999862796</v>
      </c>
      <c r="I202" s="41">
        <v>1839</v>
      </c>
      <c r="J202" s="67">
        <v>16210</v>
      </c>
      <c r="K202" s="46">
        <f>I202-J202</f>
        <v>-14371</v>
      </c>
      <c r="L202" s="41">
        <v>2045</v>
      </c>
      <c r="M202" s="47">
        <v>2045</v>
      </c>
      <c r="N202" s="46">
        <f>L202-M202</f>
        <v>0</v>
      </c>
    </row>
    <row r="203" spans="1:14" ht="14.25">
      <c r="A203" s="40"/>
      <c r="B203" s="40" t="s">
        <v>25</v>
      </c>
      <c r="C203" s="41">
        <v>309.37</v>
      </c>
      <c r="D203" s="42">
        <v>0</v>
      </c>
      <c r="E203" s="43">
        <f>C203-D203</f>
        <v>309.37</v>
      </c>
      <c r="F203" s="41">
        <v>522.52</v>
      </c>
      <c r="G203" s="44">
        <v>522.519233336</v>
      </c>
      <c r="H203" s="43">
        <f>F203-G203</f>
        <v>0.00076666400002523</v>
      </c>
      <c r="I203" s="41">
        <v>14371</v>
      </c>
      <c r="J203" s="67">
        <v>0</v>
      </c>
      <c r="K203" s="46">
        <f>I203-J203</f>
        <v>14371</v>
      </c>
      <c r="L203" s="41">
        <v>14008</v>
      </c>
      <c r="M203" s="47">
        <v>14008</v>
      </c>
      <c r="N203" s="46">
        <f>L203-M203</f>
        <v>0</v>
      </c>
    </row>
    <row r="204" spans="1:14" s="34" customFormat="1" ht="15">
      <c r="A204" s="48"/>
      <c r="B204" s="48"/>
      <c r="C204" s="49">
        <f>C199+C200+C201+C202+C203</f>
        <v>75263.09</v>
      </c>
      <c r="D204" s="50">
        <f>D199+D200+D201+D202+D203</f>
        <v>75263.085403256</v>
      </c>
      <c r="E204" s="51">
        <f>C204-D204</f>
        <v>0.004596743994625285</v>
      </c>
      <c r="F204" s="49">
        <f>F199+F200+F201+F202+F203</f>
        <v>90314.27000000002</v>
      </c>
      <c r="G204" s="50">
        <f>G199+G200+G201+G202+G203</f>
        <v>90314.25494529601</v>
      </c>
      <c r="H204" s="51">
        <f>F204-G204</f>
        <v>0.015054704010253772</v>
      </c>
      <c r="I204" s="49">
        <f>I199+I200+I201+I202+I203</f>
        <v>10415202</v>
      </c>
      <c r="J204" s="52">
        <f>J199+J200+J201+J202+J203</f>
        <v>10415202</v>
      </c>
      <c r="K204" s="53">
        <f>I204-J204</f>
        <v>0</v>
      </c>
      <c r="L204" s="49">
        <f>L199+L200+L201+L202+L203</f>
        <v>11237929</v>
      </c>
      <c r="M204" s="52">
        <f>M199+M200+M201+M202+M203</f>
        <v>11237929</v>
      </c>
      <c r="N204" s="53">
        <f>L204-M204</f>
        <v>0</v>
      </c>
    </row>
    <row r="205" spans="1:14" ht="14.25">
      <c r="A205" s="40"/>
      <c r="B205" s="40"/>
      <c r="C205" s="41"/>
      <c r="D205" s="42"/>
      <c r="E205" s="43"/>
      <c r="F205" s="41"/>
      <c r="G205" s="44"/>
      <c r="H205" s="43"/>
      <c r="I205" s="41"/>
      <c r="J205" s="67"/>
      <c r="K205" s="46"/>
      <c r="L205" s="41"/>
      <c r="M205" s="47"/>
      <c r="N205" s="46"/>
    </row>
    <row r="206" spans="1:14" s="34" customFormat="1" ht="15">
      <c r="A206" s="48"/>
      <c r="B206" s="36" t="s">
        <v>11</v>
      </c>
      <c r="C206" s="49"/>
      <c r="D206" s="37"/>
      <c r="E206" s="54"/>
      <c r="F206" s="49"/>
      <c r="G206" s="37"/>
      <c r="H206" s="54"/>
      <c r="I206" s="49"/>
      <c r="J206" s="37"/>
      <c r="K206" s="55"/>
      <c r="L206" s="49"/>
      <c r="M206" s="37"/>
      <c r="N206" s="55"/>
    </row>
    <row r="207" spans="1:14" ht="14.25">
      <c r="A207" s="40"/>
      <c r="B207" s="40" t="s">
        <v>3</v>
      </c>
      <c r="C207" s="66">
        <f>C191+C199</f>
        <v>19353.78</v>
      </c>
      <c r="D207" s="66">
        <f>D191+D199</f>
        <v>19353.792796857913</v>
      </c>
      <c r="E207" s="43">
        <f>C207-D207</f>
        <v>-0.012796857914509019</v>
      </c>
      <c r="F207" s="66">
        <f>F191+F199</f>
        <v>22227.870000000003</v>
      </c>
      <c r="G207" s="66">
        <f>G191+G199</f>
        <v>22227.80283953679</v>
      </c>
      <c r="H207" s="43">
        <f>F207-G207</f>
        <v>0.06716046321162139</v>
      </c>
      <c r="I207" s="67">
        <f>I191+I199</f>
        <v>997320</v>
      </c>
      <c r="J207" s="67">
        <f>J191+J199</f>
        <v>997320</v>
      </c>
      <c r="K207" s="46">
        <f>I207-J207</f>
        <v>0</v>
      </c>
      <c r="L207" s="67">
        <f>L191+L199</f>
        <v>891738</v>
      </c>
      <c r="M207" s="67">
        <f>M191+M199</f>
        <v>891730</v>
      </c>
      <c r="N207" s="46">
        <f>L207-M207</f>
        <v>8</v>
      </c>
    </row>
    <row r="208" spans="1:14" ht="14.25">
      <c r="A208" s="40"/>
      <c r="B208" s="40" t="s">
        <v>4</v>
      </c>
      <c r="C208" s="66">
        <f>C192+C200</f>
        <v>25918.83</v>
      </c>
      <c r="D208" s="66">
        <f>D192+D200</f>
        <v>25918.80790753717</v>
      </c>
      <c r="E208" s="43">
        <f>C208-D208</f>
        <v>0.022092462830187287</v>
      </c>
      <c r="F208" s="66">
        <f>F192+F200</f>
        <v>32880.08</v>
      </c>
      <c r="G208" s="66">
        <f>G192+G200</f>
        <v>32880.729252868136</v>
      </c>
      <c r="H208" s="43">
        <f>F208-G208</f>
        <v>-0.6492528681337717</v>
      </c>
      <c r="I208" s="67">
        <f>I192+I200</f>
        <v>12781351</v>
      </c>
      <c r="J208" s="67">
        <f>J192+J200</f>
        <v>12781348</v>
      </c>
      <c r="K208" s="46">
        <f>I208-J208</f>
        <v>3</v>
      </c>
      <c r="L208" s="67">
        <f>L192+L200</f>
        <v>14155060</v>
      </c>
      <c r="M208" s="67">
        <f>M192+M200</f>
        <v>14155055</v>
      </c>
      <c r="N208" s="46">
        <f>L208-M208</f>
        <v>5</v>
      </c>
    </row>
    <row r="209" spans="1:14" ht="14.25">
      <c r="A209" s="40"/>
      <c r="B209" s="40" t="s">
        <v>5</v>
      </c>
      <c r="C209" s="66">
        <f>C193+C201</f>
        <v>51454.94</v>
      </c>
      <c r="D209" s="66">
        <f>D193+D201</f>
        <v>52238.41280404152</v>
      </c>
      <c r="E209" s="43">
        <f>C209-D209</f>
        <v>-783.4728040415212</v>
      </c>
      <c r="F209" s="66">
        <f>F193+F201</f>
        <v>63565.71</v>
      </c>
      <c r="G209" s="66">
        <f>G193+G201</f>
        <v>63565.69931240743</v>
      </c>
      <c r="H209" s="43">
        <f>F209-G209</f>
        <v>0.010687592570320703</v>
      </c>
      <c r="I209" s="67">
        <f>I193+I201</f>
        <v>807</v>
      </c>
      <c r="J209" s="67">
        <f>J193+J201</f>
        <v>2020</v>
      </c>
      <c r="K209" s="46">
        <f>I209-J209</f>
        <v>-1213</v>
      </c>
      <c r="L209" s="67">
        <f>L193+L201</f>
        <v>1006</v>
      </c>
      <c r="M209" s="67">
        <f>M193+M201</f>
        <v>1006</v>
      </c>
      <c r="N209" s="46">
        <f>L209-M209</f>
        <v>0</v>
      </c>
    </row>
    <row r="210" spans="1:14" ht="14.25">
      <c r="A210" s="40"/>
      <c r="B210" s="40" t="s">
        <v>6</v>
      </c>
      <c r="C210" s="66">
        <f>C194+C202</f>
        <v>4424.07</v>
      </c>
      <c r="D210" s="66">
        <f>D194+D202</f>
        <v>5893.584069826704</v>
      </c>
      <c r="E210" s="43">
        <f>C210-D210</f>
        <v>-1469.5140698267041</v>
      </c>
      <c r="F210" s="66">
        <f>F194+F202</f>
        <v>1908.0500000000002</v>
      </c>
      <c r="G210" s="66">
        <f>G194+G202</f>
        <v>1908.0640195446697</v>
      </c>
      <c r="H210" s="43">
        <f>F210-G210</f>
        <v>-0.014019544669508832</v>
      </c>
      <c r="I210" s="67">
        <f>I194+I202</f>
        <v>2267</v>
      </c>
      <c r="J210" s="67">
        <f>J194+J202</f>
        <v>18574</v>
      </c>
      <c r="K210" s="46">
        <f>I210-J210</f>
        <v>-16307</v>
      </c>
      <c r="L210" s="67">
        <f>L194+L202</f>
        <v>2420</v>
      </c>
      <c r="M210" s="67">
        <f>M194+M202</f>
        <v>2420</v>
      </c>
      <c r="N210" s="46">
        <f>L210-M210</f>
        <v>0</v>
      </c>
    </row>
    <row r="211" spans="1:14" ht="14.25">
      <c r="A211" s="40"/>
      <c r="B211" s="40" t="s">
        <v>25</v>
      </c>
      <c r="C211" s="66">
        <f>C195+C203</f>
        <v>1981.77</v>
      </c>
      <c r="D211" s="66">
        <f>D195+D203</f>
        <v>0</v>
      </c>
      <c r="E211" s="43">
        <f>C211-D211</f>
        <v>1981.77</v>
      </c>
      <c r="F211" s="66">
        <f>F195+F203</f>
        <v>2354.31</v>
      </c>
      <c r="G211" s="66">
        <f>G195+G203</f>
        <v>2354.29389652162</v>
      </c>
      <c r="H211" s="43">
        <f>F211-G211</f>
        <v>0.016103478380046</v>
      </c>
      <c r="I211" s="67">
        <f>I195+I203</f>
        <v>16576</v>
      </c>
      <c r="J211" s="67">
        <f>J195+J203</f>
        <v>0</v>
      </c>
      <c r="K211" s="46">
        <f>I211-J211</f>
        <v>16576</v>
      </c>
      <c r="L211" s="67">
        <f>L195+L203</f>
        <v>17512</v>
      </c>
      <c r="M211" s="67">
        <f>M195+M203</f>
        <v>17512</v>
      </c>
      <c r="N211" s="46">
        <f>L211-M211</f>
        <v>0</v>
      </c>
    </row>
    <row r="212" spans="1:14" s="34" customFormat="1" ht="15">
      <c r="A212" s="48"/>
      <c r="B212" s="48"/>
      <c r="C212" s="49">
        <f>C207+C208+C209+C210+C211</f>
        <v>103133.39</v>
      </c>
      <c r="D212" s="50">
        <f>D207+D208+D209+D210+D211</f>
        <v>103404.5975782633</v>
      </c>
      <c r="E212" s="51">
        <f>C212-D212</f>
        <v>-271.20757826330373</v>
      </c>
      <c r="F212" s="49">
        <f>F207+F208+F209+F210+F211</f>
        <v>122936.02</v>
      </c>
      <c r="G212" s="50">
        <f>G207+G208+G209+G210+G211</f>
        <v>122936.58932087866</v>
      </c>
      <c r="H212" s="51">
        <f>F212-G212</f>
        <v>-0.5693208786542527</v>
      </c>
      <c r="I212" s="49">
        <f>I207+I208+I209+I210+I211</f>
        <v>13798321</v>
      </c>
      <c r="J212" s="52">
        <f>J207+J208+J209+J210+J211</f>
        <v>13799262</v>
      </c>
      <c r="K212" s="53">
        <f>I212-J212</f>
        <v>-941</v>
      </c>
      <c r="L212" s="49">
        <f>L207+L208+L209+L210+L211</f>
        <v>15067736</v>
      </c>
      <c r="M212" s="52">
        <f>M207+M208+M209+M210+M211</f>
        <v>15067723</v>
      </c>
      <c r="N212" s="53">
        <f>L212-M212</f>
        <v>13</v>
      </c>
    </row>
    <row r="213" spans="1:14" ht="14.25">
      <c r="A213" s="40"/>
      <c r="B213" s="40"/>
      <c r="C213" s="32"/>
      <c r="D213" s="44"/>
      <c r="E213" s="44"/>
      <c r="F213" s="32"/>
      <c r="G213" s="44"/>
      <c r="H213" s="44"/>
      <c r="I213" s="32"/>
      <c r="J213" s="47"/>
      <c r="K213" s="47"/>
      <c r="L213" s="32"/>
      <c r="M213" s="47"/>
      <c r="N213" s="32"/>
    </row>
    <row r="214" spans="1:13" ht="14.25">
      <c r="A214" s="88"/>
      <c r="B214" s="88"/>
      <c r="C214" s="81"/>
      <c r="D214" s="89"/>
      <c r="E214" s="89"/>
      <c r="F214" s="81"/>
      <c r="G214" s="89"/>
      <c r="H214" s="89"/>
      <c r="I214" s="81"/>
      <c r="J214" s="90"/>
      <c r="K214" s="90"/>
      <c r="L214" s="81"/>
      <c r="M214" s="90"/>
    </row>
    <row r="215" spans="1:13" ht="14.25">
      <c r="A215" s="91" t="s">
        <v>24</v>
      </c>
      <c r="M215" s="71"/>
    </row>
    <row r="216" ht="14.25">
      <c r="A216" s="91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9">
      <selection activeCell="A2" sqref="A2:A3"/>
    </sheetView>
  </sheetViews>
  <sheetFormatPr defaultColWidth="9.140625" defaultRowHeight="12.75"/>
  <cols>
    <col min="1" max="1" width="6.421875" style="20" customWidth="1"/>
    <col min="2" max="2" width="30.140625" style="20" customWidth="1"/>
    <col min="3" max="12" width="12.7109375" style="20" customWidth="1"/>
    <col min="13" max="13" width="11.8515625" style="20" customWidth="1"/>
    <col min="14" max="14" width="9.140625" style="20" customWidth="1"/>
    <col min="15" max="18" width="12.7109375" style="20" customWidth="1"/>
    <col min="19" max="16384" width="9.140625" style="20" customWidth="1"/>
  </cols>
  <sheetData>
    <row r="1" spans="1:18" ht="15">
      <c r="A1" s="135" t="s">
        <v>63</v>
      </c>
      <c r="B1" s="136"/>
      <c r="C1" s="136"/>
      <c r="D1" s="136"/>
      <c r="E1" s="136"/>
      <c r="F1" s="136"/>
      <c r="G1" s="136"/>
      <c r="H1" s="136"/>
      <c r="I1" s="98"/>
      <c r="J1" s="98"/>
      <c r="K1" s="137"/>
      <c r="L1" s="137"/>
      <c r="M1" s="137"/>
      <c r="N1" s="137"/>
      <c r="O1" s="134" t="s">
        <v>60</v>
      </c>
      <c r="P1" s="134"/>
      <c r="Q1" s="134"/>
      <c r="R1" s="134"/>
    </row>
    <row r="2" spans="1:18" ht="41.25" customHeight="1">
      <c r="A2" s="133" t="s">
        <v>2</v>
      </c>
      <c r="B2" s="133" t="s">
        <v>0</v>
      </c>
      <c r="C2" s="133" t="s">
        <v>61</v>
      </c>
      <c r="D2" s="133"/>
      <c r="E2" s="133"/>
      <c r="F2" s="133"/>
      <c r="G2" s="133" t="s">
        <v>8</v>
      </c>
      <c r="H2" s="133"/>
      <c r="I2" s="133"/>
      <c r="J2" s="133"/>
      <c r="K2" s="138" t="s">
        <v>9</v>
      </c>
      <c r="L2" s="138"/>
      <c r="M2" s="138"/>
      <c r="N2" s="138"/>
      <c r="O2" s="133" t="s">
        <v>62</v>
      </c>
      <c r="P2" s="133"/>
      <c r="Q2" s="133"/>
      <c r="R2" s="133"/>
    </row>
    <row r="3" spans="1:18" s="21" customFormat="1" ht="39.75" customHeight="1">
      <c r="A3" s="133"/>
      <c r="B3" s="133"/>
      <c r="C3" s="94" t="s">
        <v>55</v>
      </c>
      <c r="D3" s="94" t="s">
        <v>56</v>
      </c>
      <c r="E3" s="97" t="s">
        <v>23</v>
      </c>
      <c r="F3" s="97" t="s">
        <v>54</v>
      </c>
      <c r="G3" s="94" t="s">
        <v>55</v>
      </c>
      <c r="H3" s="94" t="s">
        <v>56</v>
      </c>
      <c r="I3" s="97" t="s">
        <v>23</v>
      </c>
      <c r="J3" s="97" t="s">
        <v>54</v>
      </c>
      <c r="K3" s="94" t="s">
        <v>55</v>
      </c>
      <c r="L3" s="94" t="s">
        <v>56</v>
      </c>
      <c r="M3" s="97" t="s">
        <v>23</v>
      </c>
      <c r="N3" s="97" t="s">
        <v>54</v>
      </c>
      <c r="O3" s="105" t="s">
        <v>55</v>
      </c>
      <c r="P3" s="94" t="s">
        <v>56</v>
      </c>
      <c r="Q3" s="97" t="s">
        <v>23</v>
      </c>
      <c r="R3" s="97" t="s">
        <v>54</v>
      </c>
    </row>
    <row r="4" spans="1:18" s="21" customFormat="1" ht="15">
      <c r="A4" s="99">
        <v>1</v>
      </c>
      <c r="B4" s="100" t="s">
        <v>46</v>
      </c>
      <c r="C4" s="106">
        <f>C5+C6+C7+C8+C9</f>
        <v>89.37819608647565</v>
      </c>
      <c r="D4" s="106">
        <f>D5+D6+D7+D8+D9</f>
        <v>118.82534179842307</v>
      </c>
      <c r="E4" s="107">
        <f aca="true" t="shared" si="0" ref="E4:E9">((D4-C4)/C4)*100</f>
        <v>32.94667715541782</v>
      </c>
      <c r="F4" s="108">
        <f>(D4/D$179)*100</f>
        <v>1.1904107705373317</v>
      </c>
      <c r="G4" s="109">
        <f>G5+G6+G7+G8+G9</f>
        <v>10222</v>
      </c>
      <c r="H4" s="109">
        <f>H5+H6+H7+H8+H9</f>
        <v>10159</v>
      </c>
      <c r="I4" s="107">
        <f aca="true" t="shared" si="1" ref="I4:I9">((H4-G4)/G4)*100</f>
        <v>-0.6163177460379574</v>
      </c>
      <c r="J4" s="108">
        <f>(H4/H$179)*100</f>
        <v>0.7918907395007635</v>
      </c>
      <c r="K4" s="109">
        <f>K5+K6+K7+K8+K9</f>
        <v>165852</v>
      </c>
      <c r="L4" s="109">
        <f>L5+L6+L7+L8+L9</f>
        <v>158052</v>
      </c>
      <c r="M4" s="107">
        <f aca="true" t="shared" si="2" ref="M4:M9">((L4-K4)/K4)*100</f>
        <v>-4.702988206352652</v>
      </c>
      <c r="N4" s="108">
        <f>(L4/L$179)*100</f>
        <v>1.310926845484613</v>
      </c>
      <c r="O4" s="106">
        <f>O5+O6+O7+O8+O9</f>
        <v>14414.624043474</v>
      </c>
      <c r="P4" s="106">
        <f>P5+P6+P7+P8+P9</f>
        <v>13894.382406358998</v>
      </c>
      <c r="Q4" s="107">
        <f aca="true" t="shared" si="3" ref="Q4:Q9">((P4-O4)/O4)*100</f>
        <v>-3.6091238699391024</v>
      </c>
      <c r="R4" s="108">
        <f>(P4/P$179)*100</f>
        <v>5.105449431389983</v>
      </c>
    </row>
    <row r="5" spans="1:18" ht="12.75">
      <c r="A5" s="99"/>
      <c r="B5" s="101" t="s">
        <v>3</v>
      </c>
      <c r="C5" s="110">
        <v>7.149460875700501</v>
      </c>
      <c r="D5" s="110">
        <v>11.972775962000009</v>
      </c>
      <c r="E5" s="111">
        <f t="shared" si="0"/>
        <v>67.46403917941466</v>
      </c>
      <c r="F5" s="112">
        <f>(D5/D$180)*100</f>
        <v>0.7750693848738348</v>
      </c>
      <c r="G5" s="113">
        <v>187</v>
      </c>
      <c r="H5" s="113">
        <v>391</v>
      </c>
      <c r="I5" s="111">
        <f t="shared" si="1"/>
        <v>109.09090909090908</v>
      </c>
      <c r="J5" s="112">
        <f>(H5/H$180)*100</f>
        <v>0.567703342335279</v>
      </c>
      <c r="K5" s="113">
        <v>0</v>
      </c>
      <c r="L5" s="113">
        <v>0</v>
      </c>
      <c r="M5" s="111" t="s">
        <v>59</v>
      </c>
      <c r="N5" s="111" t="s">
        <v>59</v>
      </c>
      <c r="O5" s="110">
        <v>15.490817701000001</v>
      </c>
      <c r="P5" s="110">
        <v>19.541690599000006</v>
      </c>
      <c r="Q5" s="111">
        <f t="shared" si="3"/>
        <v>26.150155377133533</v>
      </c>
      <c r="R5" s="112">
        <f>(P5/P$180)*100</f>
        <v>1.3852120309951437</v>
      </c>
    </row>
    <row r="6" spans="1:18" ht="12.75">
      <c r="A6" s="99"/>
      <c r="B6" s="101" t="s">
        <v>4</v>
      </c>
      <c r="C6" s="110">
        <v>44.7936526347769</v>
      </c>
      <c r="D6" s="110">
        <v>65.12668333442309</v>
      </c>
      <c r="E6" s="111">
        <f t="shared" si="0"/>
        <v>45.39266057499414</v>
      </c>
      <c r="F6" s="112">
        <f>(D6/D$181)*100</f>
        <v>2.115034771690674</v>
      </c>
      <c r="G6" s="113">
        <v>9961</v>
      </c>
      <c r="H6" s="113">
        <v>9707</v>
      </c>
      <c r="I6" s="111">
        <f t="shared" si="1"/>
        <v>-2.549944784660175</v>
      </c>
      <c r="J6" s="112">
        <f>(H6/H$181)*100</f>
        <v>0.8004875329447584</v>
      </c>
      <c r="K6" s="113">
        <v>0</v>
      </c>
      <c r="L6" s="113">
        <v>0</v>
      </c>
      <c r="M6" s="111" t="s">
        <v>59</v>
      </c>
      <c r="N6" s="111" t="s">
        <v>59</v>
      </c>
      <c r="O6" s="110">
        <v>2168.6261392500005</v>
      </c>
      <c r="P6" s="110">
        <v>2268.42698826</v>
      </c>
      <c r="Q6" s="111">
        <f t="shared" si="3"/>
        <v>4.602031083352839</v>
      </c>
      <c r="R6" s="112">
        <f>(P6/P$181)*100</f>
        <v>2.4870508249771985</v>
      </c>
    </row>
    <row r="7" spans="1:18" ht="12.75">
      <c r="A7" s="99"/>
      <c r="B7" s="101" t="s">
        <v>5</v>
      </c>
      <c r="C7" s="110">
        <v>21.301040604999965</v>
      </c>
      <c r="D7" s="110">
        <v>36.128392128999955</v>
      </c>
      <c r="E7" s="111">
        <f t="shared" si="0"/>
        <v>69.60857828006574</v>
      </c>
      <c r="F7" s="112">
        <f>(D7/D$182)*100</f>
        <v>0.750190343338959</v>
      </c>
      <c r="G7" s="113">
        <v>7</v>
      </c>
      <c r="H7" s="113">
        <v>5</v>
      </c>
      <c r="I7" s="111">
        <f t="shared" si="1"/>
        <v>-28.57142857142857</v>
      </c>
      <c r="J7" s="112">
        <f>(H7/H$182)*100</f>
        <v>4.62962962962963</v>
      </c>
      <c r="K7" s="113">
        <v>51990</v>
      </c>
      <c r="L7" s="113">
        <v>57448</v>
      </c>
      <c r="M7" s="111">
        <f t="shared" si="2"/>
        <v>10.498172725524139</v>
      </c>
      <c r="N7" s="112">
        <f>(L7/L$182)*100</f>
        <v>0.8227211263523099</v>
      </c>
      <c r="O7" s="110">
        <v>424.95450430000005</v>
      </c>
      <c r="P7" s="110">
        <v>484.4374244999999</v>
      </c>
      <c r="Q7" s="111">
        <f t="shared" si="3"/>
        <v>13.997479635609983</v>
      </c>
      <c r="R7" s="112">
        <f>(P7/P$182)*100</f>
        <v>0.7993087944317483</v>
      </c>
    </row>
    <row r="8" spans="1:18" ht="12.75">
      <c r="A8" s="99"/>
      <c r="B8" s="101" t="s">
        <v>6</v>
      </c>
      <c r="C8" s="110">
        <v>9.530608412</v>
      </c>
      <c r="D8" s="110">
        <v>0.5524444000000001</v>
      </c>
      <c r="E8" s="111">
        <f t="shared" si="0"/>
        <v>-94.20347184441638</v>
      </c>
      <c r="F8" s="112">
        <f>(D8/D$183)*100</f>
        <v>0.35370875393017975</v>
      </c>
      <c r="G8" s="113">
        <v>0</v>
      </c>
      <c r="H8" s="113">
        <v>0</v>
      </c>
      <c r="I8" s="111" t="s">
        <v>59</v>
      </c>
      <c r="J8" s="112">
        <f>(H8/H$183)*100</f>
        <v>0</v>
      </c>
      <c r="K8" s="113">
        <v>0</v>
      </c>
      <c r="L8" s="113">
        <v>0</v>
      </c>
      <c r="M8" s="111" t="s">
        <v>59</v>
      </c>
      <c r="N8" s="112">
        <f>(L8/L$183)*100</f>
        <v>0</v>
      </c>
      <c r="O8" s="110">
        <v>0</v>
      </c>
      <c r="P8" s="110">
        <v>0</v>
      </c>
      <c r="Q8" s="111" t="s">
        <v>59</v>
      </c>
      <c r="R8" s="112">
        <f>(P8/P$183)*100</f>
        <v>0</v>
      </c>
    </row>
    <row r="9" spans="1:18" ht="12.75">
      <c r="A9" s="99"/>
      <c r="B9" s="101" t="s">
        <v>25</v>
      </c>
      <c r="C9" s="110">
        <v>6.603433558998299</v>
      </c>
      <c r="D9" s="110">
        <v>5.045045972999998</v>
      </c>
      <c r="E9" s="111">
        <f t="shared" si="0"/>
        <v>-23.599655725690365</v>
      </c>
      <c r="F9" s="112">
        <f>(D9/D$184)*100</f>
        <v>1.3075721624390773</v>
      </c>
      <c r="G9" s="113">
        <v>67</v>
      </c>
      <c r="H9" s="113">
        <v>56</v>
      </c>
      <c r="I9" s="111">
        <f t="shared" si="1"/>
        <v>-16.417910447761194</v>
      </c>
      <c r="J9" s="112">
        <f>(H9/H$184)*100</f>
        <v>4.942630185348632</v>
      </c>
      <c r="K9" s="113">
        <v>113862</v>
      </c>
      <c r="L9" s="113">
        <v>100604</v>
      </c>
      <c r="M9" s="111">
        <f t="shared" si="2"/>
        <v>-11.643919832780032</v>
      </c>
      <c r="N9" s="112">
        <f>(L9/L$184)*100</f>
        <v>2.1492158771603194</v>
      </c>
      <c r="O9" s="110">
        <v>11805.552582223</v>
      </c>
      <c r="P9" s="110">
        <v>11121.976302999998</v>
      </c>
      <c r="Q9" s="111">
        <f t="shared" si="3"/>
        <v>-5.790294647048901</v>
      </c>
      <c r="R9" s="112">
        <f>(P9/P$184)*100</f>
        <v>10.616334369415897</v>
      </c>
    </row>
    <row r="10" spans="1:18" ht="12.75">
      <c r="A10" s="99"/>
      <c r="B10" s="101"/>
      <c r="C10" s="110"/>
      <c r="D10" s="110"/>
      <c r="E10" s="111"/>
      <c r="F10" s="112"/>
      <c r="G10" s="113"/>
      <c r="H10" s="113"/>
      <c r="I10" s="111"/>
      <c r="J10" s="112"/>
      <c r="K10" s="113"/>
      <c r="L10" s="113"/>
      <c r="M10" s="111"/>
      <c r="N10" s="112"/>
      <c r="O10" s="110"/>
      <c r="P10" s="110"/>
      <c r="Q10" s="111"/>
      <c r="R10" s="112"/>
    </row>
    <row r="11" spans="1:18" ht="15">
      <c r="A11" s="99">
        <v>2</v>
      </c>
      <c r="B11" s="100" t="s">
        <v>22</v>
      </c>
      <c r="C11" s="106">
        <f>C12+C13+C14+C15+C16</f>
        <v>7.537092326</v>
      </c>
      <c r="D11" s="106">
        <f>D12+D13+D14+D15+D16</f>
        <v>8.181105285000001</v>
      </c>
      <c r="E11" s="107">
        <f>((D11-C11)/C11)*100</f>
        <v>8.544581002124788</v>
      </c>
      <c r="F11" s="108">
        <f>(D11/D$179)*100</f>
        <v>0.08195958621928519</v>
      </c>
      <c r="G11" s="109">
        <f>G12+G13+G14+G15+G16</f>
        <v>2782</v>
      </c>
      <c r="H11" s="109">
        <f>H12+H13+H14+H15+H16</f>
        <v>1647</v>
      </c>
      <c r="I11" s="107">
        <f>((H11-G11)/G11)*100</f>
        <v>-40.7979870596693</v>
      </c>
      <c r="J11" s="108">
        <f>(H11/H$179)*100</f>
        <v>0.12838311329439486</v>
      </c>
      <c r="K11" s="109">
        <f>K12+K13+K14+K15+K16</f>
        <v>27041</v>
      </c>
      <c r="L11" s="109">
        <f>L12+L13+L14+L15+L16</f>
        <v>11886</v>
      </c>
      <c r="M11" s="107">
        <f>((L11-K11)/K11)*100</f>
        <v>-56.044524980585045</v>
      </c>
      <c r="N11" s="108">
        <f>(L11/L$179)*100</f>
        <v>0.09858575965777155</v>
      </c>
      <c r="O11" s="106">
        <f>O12+O13+O14+O15+O16</f>
        <v>3898.585525499994</v>
      </c>
      <c r="P11" s="106">
        <f>P12+P13+P14+P15+P16</f>
        <v>4515.174986800001</v>
      </c>
      <c r="Q11" s="107">
        <f>((P11-O11)/O11)*100</f>
        <v>15.815722324596912</v>
      </c>
      <c r="R11" s="108">
        <f>(P11/P$179)*100</f>
        <v>1.659087600643135</v>
      </c>
    </row>
    <row r="12" spans="1:18" ht="12.75">
      <c r="A12" s="99"/>
      <c r="B12" s="101" t="s">
        <v>3</v>
      </c>
      <c r="C12" s="114">
        <v>0.0865161</v>
      </c>
      <c r="D12" s="114">
        <v>0.1041597</v>
      </c>
      <c r="E12" s="111">
        <f>((D12-C12)/C12)*100</f>
        <v>20.39342966222471</v>
      </c>
      <c r="F12" s="112">
        <f>(D12/D$180)*100</f>
        <v>0.006742880252989996</v>
      </c>
      <c r="G12" s="115">
        <v>127</v>
      </c>
      <c r="H12" s="115">
        <v>6</v>
      </c>
      <c r="I12" s="111">
        <f>((H12-G12)/G12)*100</f>
        <v>-95.2755905511811</v>
      </c>
      <c r="J12" s="112">
        <f>(H12/H$180)*100</f>
        <v>0.008711560240439063</v>
      </c>
      <c r="K12" s="115">
        <v>0</v>
      </c>
      <c r="L12" s="115">
        <v>0</v>
      </c>
      <c r="M12" s="111" t="s">
        <v>59</v>
      </c>
      <c r="N12" s="111" t="s">
        <v>59</v>
      </c>
      <c r="O12" s="114">
        <v>0.95017</v>
      </c>
      <c r="P12" s="114">
        <v>0.34569000000000005</v>
      </c>
      <c r="Q12" s="111">
        <f>((P12-O12)/O12)*100</f>
        <v>-63.6180893945294</v>
      </c>
      <c r="R12" s="112">
        <f>(P12/P$180)*100</f>
        <v>0.02450422314122686</v>
      </c>
    </row>
    <row r="13" spans="1:18" s="21" customFormat="1" ht="12.75">
      <c r="A13" s="99"/>
      <c r="B13" s="101" t="s">
        <v>4</v>
      </c>
      <c r="C13" s="114">
        <v>4.9918591349999994</v>
      </c>
      <c r="D13" s="114">
        <v>5.081444746</v>
      </c>
      <c r="E13" s="111">
        <f>((D13-C13)/C13)*100</f>
        <v>1.794634194941088</v>
      </c>
      <c r="F13" s="112">
        <f>(D13/D$181)*100</f>
        <v>0.16502348619577664</v>
      </c>
      <c r="G13" s="115">
        <v>2644</v>
      </c>
      <c r="H13" s="115">
        <v>1617</v>
      </c>
      <c r="I13" s="111">
        <f>((H13-G13)/G13)*100</f>
        <v>-38.842662632375195</v>
      </c>
      <c r="J13" s="112">
        <f>(H13/H$181)*100</f>
        <v>0.1333458680098562</v>
      </c>
      <c r="K13" s="115">
        <v>0</v>
      </c>
      <c r="L13" s="115">
        <v>0</v>
      </c>
      <c r="M13" s="111" t="s">
        <v>59</v>
      </c>
      <c r="N13" s="111" t="s">
        <v>59</v>
      </c>
      <c r="O13" s="114">
        <v>1931.446604299994</v>
      </c>
      <c r="P13" s="114">
        <v>1064.1173015999998</v>
      </c>
      <c r="Q13" s="111">
        <f>((P13-O13)/O13)*100</f>
        <v>-44.905683686468606</v>
      </c>
      <c r="R13" s="112">
        <f>(P13/P$181)*100</f>
        <v>1.1666735700613409</v>
      </c>
    </row>
    <row r="14" spans="1:18" s="21" customFormat="1" ht="12.75">
      <c r="A14" s="99"/>
      <c r="B14" s="101" t="s">
        <v>5</v>
      </c>
      <c r="C14" s="114">
        <v>0</v>
      </c>
      <c r="D14" s="114">
        <v>0</v>
      </c>
      <c r="E14" s="111" t="s">
        <v>59</v>
      </c>
      <c r="F14" s="112">
        <f>(D14/D$182)*100</f>
        <v>0</v>
      </c>
      <c r="G14" s="115">
        <v>0</v>
      </c>
      <c r="H14" s="115">
        <v>0</v>
      </c>
      <c r="I14" s="111" t="s">
        <v>59</v>
      </c>
      <c r="J14" s="112">
        <f>(H14/H$182)*100</f>
        <v>0</v>
      </c>
      <c r="K14" s="115">
        <v>0</v>
      </c>
      <c r="L14" s="115">
        <v>0</v>
      </c>
      <c r="M14" s="111" t="s">
        <v>59</v>
      </c>
      <c r="N14" s="112">
        <f>(L14/L$182)*100</f>
        <v>0</v>
      </c>
      <c r="O14" s="114">
        <v>0</v>
      </c>
      <c r="P14" s="114">
        <v>0</v>
      </c>
      <c r="Q14" s="111" t="s">
        <v>59</v>
      </c>
      <c r="R14" s="112">
        <f>(P14/P$182)*100</f>
        <v>0</v>
      </c>
    </row>
    <row r="15" spans="1:18" ht="12.75">
      <c r="A15" s="99"/>
      <c r="B15" s="101" t="s">
        <v>6</v>
      </c>
      <c r="C15" s="114">
        <v>2.458717091</v>
      </c>
      <c r="D15" s="114">
        <v>0</v>
      </c>
      <c r="E15" s="111">
        <f>((D15-C15)/C15)*100</f>
        <v>-100</v>
      </c>
      <c r="F15" s="112">
        <f>(D15/D$183)*100</f>
        <v>0</v>
      </c>
      <c r="G15" s="115">
        <v>11</v>
      </c>
      <c r="H15" s="115">
        <v>0</v>
      </c>
      <c r="I15" s="111">
        <f>((H15-G15)/G15)*100</f>
        <v>-100</v>
      </c>
      <c r="J15" s="112">
        <f>(H15/H$183)*100</f>
        <v>0</v>
      </c>
      <c r="K15" s="115">
        <v>27041</v>
      </c>
      <c r="L15" s="115">
        <v>0</v>
      </c>
      <c r="M15" s="111">
        <f>((L15-K15)/K15)*100</f>
        <v>-100</v>
      </c>
      <c r="N15" s="112">
        <f>(L15/L$183)*100</f>
        <v>0</v>
      </c>
      <c r="O15" s="114">
        <v>1966.1887512</v>
      </c>
      <c r="P15" s="114">
        <v>0</v>
      </c>
      <c r="Q15" s="111">
        <f>((P15-O15)/O15)*100</f>
        <v>-100</v>
      </c>
      <c r="R15" s="112">
        <f>(P15/P$183)*100</f>
        <v>0</v>
      </c>
    </row>
    <row r="16" spans="1:18" ht="12.75">
      <c r="A16" s="99"/>
      <c r="B16" s="101" t="s">
        <v>25</v>
      </c>
      <c r="C16" s="114">
        <v>0</v>
      </c>
      <c r="D16" s="114">
        <v>2.995500839</v>
      </c>
      <c r="E16" s="111" t="s">
        <v>59</v>
      </c>
      <c r="F16" s="112">
        <f>(D16/D$184)*100</f>
        <v>0.7763722135737419</v>
      </c>
      <c r="G16" s="115">
        <v>0</v>
      </c>
      <c r="H16" s="115">
        <v>24</v>
      </c>
      <c r="I16" s="111" t="s">
        <v>59</v>
      </c>
      <c r="J16" s="112">
        <f>(H16/H$184)*100</f>
        <v>2.118270079435128</v>
      </c>
      <c r="K16" s="115">
        <v>0</v>
      </c>
      <c r="L16" s="115">
        <v>11886</v>
      </c>
      <c r="M16" s="111" t="s">
        <v>59</v>
      </c>
      <c r="N16" s="112">
        <f>(L16/L$184)*100</f>
        <v>0.25392210961718775</v>
      </c>
      <c r="O16" s="114">
        <v>0</v>
      </c>
      <c r="P16" s="114">
        <v>3450.7119952000003</v>
      </c>
      <c r="Q16" s="111" t="s">
        <v>59</v>
      </c>
      <c r="R16" s="112">
        <f>(P16/P$184)*100</f>
        <v>3.293831182117874</v>
      </c>
    </row>
    <row r="17" spans="1:18" ht="12.75">
      <c r="A17" s="99"/>
      <c r="B17" s="101"/>
      <c r="C17" s="114"/>
      <c r="D17" s="114"/>
      <c r="E17" s="111"/>
      <c r="F17" s="112"/>
      <c r="G17" s="115"/>
      <c r="H17" s="115"/>
      <c r="I17" s="111"/>
      <c r="J17" s="112"/>
      <c r="K17" s="115"/>
      <c r="L17" s="115"/>
      <c r="M17" s="111"/>
      <c r="N17" s="112"/>
      <c r="O17" s="114"/>
      <c r="P17" s="114"/>
      <c r="Q17" s="111"/>
      <c r="R17" s="112"/>
    </row>
    <row r="18" spans="1:18" ht="15">
      <c r="A18" s="99">
        <v>3</v>
      </c>
      <c r="B18" s="100" t="s">
        <v>30</v>
      </c>
      <c r="C18" s="106">
        <f>C19+C20+C21+C22+C23</f>
        <v>14.8171434325481</v>
      </c>
      <c r="D18" s="106">
        <f>D19+D20+D21+D22+D23</f>
        <v>5.403710223154676</v>
      </c>
      <c r="E18" s="107">
        <f aca="true" t="shared" si="4" ref="E18:E23">((D18-C18)/C18)*100</f>
        <v>-63.53068830200693</v>
      </c>
      <c r="F18" s="108">
        <f>(D18/D$179)*100</f>
        <v>0.05413521015928086</v>
      </c>
      <c r="G18" s="109">
        <f>G19+G20+G21+G22+G23</f>
        <v>1043</v>
      </c>
      <c r="H18" s="109">
        <f>H19+H20+H21+H22+H23</f>
        <v>723</v>
      </c>
      <c r="I18" s="107">
        <f aca="true" t="shared" si="5" ref="I18:I23">((H18-G18)/G18)*100</f>
        <v>-30.68072866730585</v>
      </c>
      <c r="J18" s="108">
        <f>(H18/H$179)*100</f>
        <v>0.056357614396993015</v>
      </c>
      <c r="K18" s="109">
        <f>K19+K20+K21+K22+K23</f>
        <v>90579</v>
      </c>
      <c r="L18" s="109">
        <f>L19+L20+L21+L22+L23</f>
        <v>7482</v>
      </c>
      <c r="M18" s="107">
        <f aca="true" t="shared" si="6" ref="M18:M23">((L18-K18)/K18)*100</f>
        <v>-91.73980724008877</v>
      </c>
      <c r="N18" s="108">
        <f>(L18/L$179)*100</f>
        <v>0.06205776996125246</v>
      </c>
      <c r="O18" s="106">
        <f>O19+O20+O21+O22+O23</f>
        <v>2590.833196982871</v>
      </c>
      <c r="P18" s="106">
        <f>P19+P20+P21+P22+P23</f>
        <v>-170.04594541894048</v>
      </c>
      <c r="Q18" s="107">
        <f aca="true" t="shared" si="7" ref="Q18:Q23">((P18-O18)/O18)*100</f>
        <v>-106.56336909751525</v>
      </c>
      <c r="R18" s="108">
        <f>(P18/P$179)*100</f>
        <v>-0.06248287616957868</v>
      </c>
    </row>
    <row r="19" spans="1:18" ht="12.75">
      <c r="A19" s="99"/>
      <c r="B19" s="101" t="s">
        <v>3</v>
      </c>
      <c r="C19" s="114">
        <v>0.2571933</v>
      </c>
      <c r="D19" s="114">
        <v>0.2586274</v>
      </c>
      <c r="E19" s="111">
        <f t="shared" si="4"/>
        <v>0.557596173772798</v>
      </c>
      <c r="F19" s="112">
        <f>(D19/D$180)*100</f>
        <v>0.016742498186363298</v>
      </c>
      <c r="G19" s="115">
        <v>25</v>
      </c>
      <c r="H19" s="115">
        <v>8</v>
      </c>
      <c r="I19" s="111">
        <f t="shared" si="5"/>
        <v>-68</v>
      </c>
      <c r="J19" s="112">
        <f>(H19/H$180)*100</f>
        <v>0.01161541365391875</v>
      </c>
      <c r="K19" s="115">
        <v>0</v>
      </c>
      <c r="L19" s="115">
        <v>0</v>
      </c>
      <c r="M19" s="111" t="s">
        <v>59</v>
      </c>
      <c r="N19" s="111" t="s">
        <v>59</v>
      </c>
      <c r="O19" s="114">
        <v>0.16687770000000002</v>
      </c>
      <c r="P19" s="114">
        <v>0.0095</v>
      </c>
      <c r="Q19" s="111">
        <f t="shared" si="7"/>
        <v>-94.30720821296075</v>
      </c>
      <c r="R19" s="112">
        <f>(P19/P$180)*100</f>
        <v>0.000673407156243036</v>
      </c>
    </row>
    <row r="20" spans="1:18" ht="12.75">
      <c r="A20" s="99"/>
      <c r="B20" s="101" t="s">
        <v>4</v>
      </c>
      <c r="C20" s="114">
        <v>6.085616600000001</v>
      </c>
      <c r="D20" s="114">
        <v>4.1577980000000005</v>
      </c>
      <c r="E20" s="111">
        <f t="shared" si="4"/>
        <v>-31.67827891096524</v>
      </c>
      <c r="F20" s="112">
        <f>(D20/D$181)*100</f>
        <v>0.13502740955668907</v>
      </c>
      <c r="G20" s="115">
        <v>1005</v>
      </c>
      <c r="H20" s="115">
        <v>714</v>
      </c>
      <c r="I20" s="111">
        <f t="shared" si="5"/>
        <v>-28.955223880597014</v>
      </c>
      <c r="J20" s="112">
        <f>(H20/H$181)*100</f>
        <v>0.05887999366668976</v>
      </c>
      <c r="K20" s="115">
        <v>0</v>
      </c>
      <c r="L20" s="115">
        <v>0</v>
      </c>
      <c r="M20" s="111" t="s">
        <v>59</v>
      </c>
      <c r="N20" s="111" t="s">
        <v>59</v>
      </c>
      <c r="O20" s="114">
        <v>189.6517511</v>
      </c>
      <c r="P20" s="114">
        <v>132.926299</v>
      </c>
      <c r="Q20" s="111">
        <f t="shared" si="7"/>
        <v>-29.910323406447052</v>
      </c>
      <c r="R20" s="112">
        <f>(P20/P$181)*100</f>
        <v>0.14573731634303058</v>
      </c>
    </row>
    <row r="21" spans="1:18" ht="12.75">
      <c r="A21" s="99"/>
      <c r="B21" s="101" t="s">
        <v>5</v>
      </c>
      <c r="C21" s="114">
        <v>0.6242190498353297</v>
      </c>
      <c r="D21" s="114">
        <v>0.1808934989666243</v>
      </c>
      <c r="E21" s="111">
        <f t="shared" si="4"/>
        <v>-71.02083010533812</v>
      </c>
      <c r="F21" s="112">
        <f>(D21/D$182)*100</f>
        <v>0.003756174800500701</v>
      </c>
      <c r="G21" s="115">
        <v>0</v>
      </c>
      <c r="H21" s="115">
        <v>0</v>
      </c>
      <c r="I21" s="111" t="s">
        <v>59</v>
      </c>
      <c r="J21" s="112">
        <f>(H21/H$182)*100</f>
        <v>0</v>
      </c>
      <c r="K21" s="115">
        <v>637</v>
      </c>
      <c r="L21" s="115">
        <v>288</v>
      </c>
      <c r="M21" s="111">
        <f t="shared" si="6"/>
        <v>-54.78806907378336</v>
      </c>
      <c r="N21" s="112">
        <f>(L21/L$182)*100</f>
        <v>0.004124489701807987</v>
      </c>
      <c r="O21" s="114">
        <v>33.8095259</v>
      </c>
      <c r="P21" s="114">
        <v>0.6912714</v>
      </c>
      <c r="Q21" s="111">
        <f t="shared" si="7"/>
        <v>-97.9553945771242</v>
      </c>
      <c r="R21" s="112">
        <f>(P21/P$182)*100</f>
        <v>0.001140579322354041</v>
      </c>
    </row>
    <row r="22" spans="1:18" s="21" customFormat="1" ht="12.75">
      <c r="A22" s="99"/>
      <c r="B22" s="101" t="s">
        <v>6</v>
      </c>
      <c r="C22" s="114">
        <v>0.19992719999999997</v>
      </c>
      <c r="D22" s="114">
        <v>0.0609311</v>
      </c>
      <c r="E22" s="111">
        <f t="shared" si="4"/>
        <v>-69.52335650176663</v>
      </c>
      <c r="F22" s="112">
        <f>(D22/D$183)*100</f>
        <v>0.03901182355472365</v>
      </c>
      <c r="G22" s="115">
        <v>0</v>
      </c>
      <c r="H22" s="115">
        <v>0</v>
      </c>
      <c r="I22" s="111" t="s">
        <v>59</v>
      </c>
      <c r="J22" s="112">
        <f>(H22/H$183)*100</f>
        <v>0</v>
      </c>
      <c r="K22" s="115">
        <v>0</v>
      </c>
      <c r="L22" s="115">
        <v>0</v>
      </c>
      <c r="M22" s="111" t="s">
        <v>59</v>
      </c>
      <c r="N22" s="112">
        <f>(L22/L$183)*100</f>
        <v>0</v>
      </c>
      <c r="O22" s="114">
        <v>-0.10800000000000001</v>
      </c>
      <c r="P22" s="114">
        <v>0</v>
      </c>
      <c r="Q22" s="111">
        <f t="shared" si="7"/>
        <v>-100</v>
      </c>
      <c r="R22" s="112">
        <f>(P22/P$183)*100</f>
        <v>0</v>
      </c>
    </row>
    <row r="23" spans="1:18" ht="12.75">
      <c r="A23" s="99"/>
      <c r="B23" s="101" t="s">
        <v>25</v>
      </c>
      <c r="C23" s="114">
        <v>7.6501872827127695</v>
      </c>
      <c r="D23" s="114">
        <v>0.7454602241880507</v>
      </c>
      <c r="E23" s="111">
        <f t="shared" si="4"/>
        <v>-90.25566046111607</v>
      </c>
      <c r="F23" s="112">
        <f>(D23/D$184)*100</f>
        <v>0.19320795936657548</v>
      </c>
      <c r="G23" s="115">
        <v>13</v>
      </c>
      <c r="H23" s="115">
        <v>1</v>
      </c>
      <c r="I23" s="111">
        <f t="shared" si="5"/>
        <v>-92.3076923076923</v>
      </c>
      <c r="J23" s="112">
        <f>(H23/H$184)*100</f>
        <v>0.088261253309797</v>
      </c>
      <c r="K23" s="115">
        <v>89942</v>
      </c>
      <c r="L23" s="115">
        <v>7194</v>
      </c>
      <c r="M23" s="111">
        <f t="shared" si="6"/>
        <v>-92.00151208556625</v>
      </c>
      <c r="N23" s="112">
        <f>(L23/L$184)*100</f>
        <v>0.15368632480111463</v>
      </c>
      <c r="O23" s="114">
        <v>2367.313042282871</v>
      </c>
      <c r="P23" s="114">
        <v>-303.6730158189405</v>
      </c>
      <c r="Q23" s="111">
        <f t="shared" si="7"/>
        <v>-112.82775071969778</v>
      </c>
      <c r="R23" s="112">
        <f>(P23/P$184)*100</f>
        <v>-0.2898670332567778</v>
      </c>
    </row>
    <row r="24" spans="1:18" ht="12.75">
      <c r="A24" s="99"/>
      <c r="B24" s="101"/>
      <c r="C24" s="114"/>
      <c r="D24" s="114"/>
      <c r="E24" s="111"/>
      <c r="F24" s="112"/>
      <c r="G24" s="115"/>
      <c r="H24" s="115"/>
      <c r="I24" s="111"/>
      <c r="J24" s="112"/>
      <c r="K24" s="115"/>
      <c r="L24" s="115"/>
      <c r="M24" s="111"/>
      <c r="N24" s="112"/>
      <c r="O24" s="114"/>
      <c r="P24" s="114"/>
      <c r="Q24" s="111"/>
      <c r="R24" s="112"/>
    </row>
    <row r="25" spans="1:18" s="21" customFormat="1" ht="15">
      <c r="A25" s="99">
        <v>4</v>
      </c>
      <c r="B25" s="100" t="s">
        <v>31</v>
      </c>
      <c r="C25" s="106">
        <f>C26+C27+C28+C29+C30</f>
        <v>196.33079171534143</v>
      </c>
      <c r="D25" s="106">
        <f>D26+D27+D28+D29+D30</f>
        <v>218.6293123977937</v>
      </c>
      <c r="E25" s="107">
        <f aca="true" t="shared" si="8" ref="E25:E30">((D25-C25)/C25)*100</f>
        <v>11.357627852274307</v>
      </c>
      <c r="F25" s="108">
        <f>(D25/D$179)*100</f>
        <v>2.1902624835282274</v>
      </c>
      <c r="G25" s="109">
        <f>G26+G27+G28+G29+G30</f>
        <v>20817</v>
      </c>
      <c r="H25" s="109">
        <f>H26+H27+H28+H29+H30</f>
        <v>14269</v>
      </c>
      <c r="I25" s="107">
        <f aca="true" t="shared" si="9" ref="I25:I30">((H25-G25)/G25)*100</f>
        <v>-31.45506076764183</v>
      </c>
      <c r="J25" s="108">
        <f>(H25/H$179)*100</f>
        <v>1.1122639001807653</v>
      </c>
      <c r="K25" s="109">
        <f>K26+K27+K28+K29+K30</f>
        <v>1806721</v>
      </c>
      <c r="L25" s="109">
        <f>L26+L27+L28+L29+L30</f>
        <v>2141277</v>
      </c>
      <c r="M25" s="107">
        <f aca="true" t="shared" si="10" ref="M25:M30">((L25-K25)/K25)*100</f>
        <v>18.51730289292038</v>
      </c>
      <c r="N25" s="108">
        <f>(L25/L$179)*100</f>
        <v>17.760341551633356</v>
      </c>
      <c r="O25" s="106">
        <f>O26+O27+O28+O29+O30</f>
        <v>11580.967624826548</v>
      </c>
      <c r="P25" s="106">
        <f>P26+P27+P28+P29+P30</f>
        <v>15847.019595167705</v>
      </c>
      <c r="Q25" s="107">
        <f aca="true" t="shared" si="11" ref="Q25:Q30">((P25-O25)/O25)*100</f>
        <v>36.836748953480054</v>
      </c>
      <c r="R25" s="108">
        <f>(P25/P$179)*100</f>
        <v>5.822940150570983</v>
      </c>
    </row>
    <row r="26" spans="1:18" ht="12.75">
      <c r="A26" s="99"/>
      <c r="B26" s="101" t="s">
        <v>3</v>
      </c>
      <c r="C26" s="114">
        <v>3.2261021185</v>
      </c>
      <c r="D26" s="114">
        <v>3.9920578329999987</v>
      </c>
      <c r="E26" s="111">
        <f t="shared" si="8"/>
        <v>23.742450993960954</v>
      </c>
      <c r="F26" s="112">
        <f>(D26/D$180)*100</f>
        <v>0.25842977592033894</v>
      </c>
      <c r="G26" s="115">
        <v>152</v>
      </c>
      <c r="H26" s="115">
        <v>54</v>
      </c>
      <c r="I26" s="111">
        <f t="shared" si="9"/>
        <v>-64.47368421052632</v>
      </c>
      <c r="J26" s="112">
        <f>(H26/H$180)*100</f>
        <v>0.07840404216395157</v>
      </c>
      <c r="K26" s="115">
        <v>0</v>
      </c>
      <c r="L26" s="115">
        <v>0</v>
      </c>
      <c r="M26" s="111" t="s">
        <v>59</v>
      </c>
      <c r="N26" s="111" t="s">
        <v>59</v>
      </c>
      <c r="O26" s="114">
        <v>2.19971</v>
      </c>
      <c r="P26" s="114">
        <v>7.593760499999999</v>
      </c>
      <c r="Q26" s="111">
        <f t="shared" si="11"/>
        <v>245.21643762132274</v>
      </c>
      <c r="R26" s="112">
        <f>(P26/P$180)*100</f>
        <v>0.5382834382627046</v>
      </c>
    </row>
    <row r="27" spans="1:18" ht="12.75">
      <c r="A27" s="99"/>
      <c r="B27" s="101" t="s">
        <v>4</v>
      </c>
      <c r="C27" s="114">
        <v>93.27154831569145</v>
      </c>
      <c r="D27" s="114">
        <v>72.12559489979368</v>
      </c>
      <c r="E27" s="111">
        <f t="shared" si="8"/>
        <v>-22.671386717336496</v>
      </c>
      <c r="F27" s="112">
        <f>(D27/D$181)*100</f>
        <v>2.3423293392450244</v>
      </c>
      <c r="G27" s="115">
        <v>20661</v>
      </c>
      <c r="H27" s="115">
        <v>14207</v>
      </c>
      <c r="I27" s="111">
        <f t="shared" si="9"/>
        <v>-31.237597405740285</v>
      </c>
      <c r="J27" s="112">
        <f>(H27/H$181)*100</f>
        <v>1.1715799300037273</v>
      </c>
      <c r="K27" s="115">
        <v>0</v>
      </c>
      <c r="L27" s="115">
        <v>0</v>
      </c>
      <c r="M27" s="111" t="s">
        <v>59</v>
      </c>
      <c r="N27" s="111" t="s">
        <v>59</v>
      </c>
      <c r="O27" s="114">
        <v>1408.919870938</v>
      </c>
      <c r="P27" s="114">
        <v>1298.851548036</v>
      </c>
      <c r="Q27" s="111">
        <f t="shared" si="11"/>
        <v>-7.812248600676005</v>
      </c>
      <c r="R27" s="112">
        <f>(P27/P$181)*100</f>
        <v>1.4240307626315354</v>
      </c>
    </row>
    <row r="28" spans="1:18" ht="12.75">
      <c r="A28" s="99"/>
      <c r="B28" s="101" t="s">
        <v>5</v>
      </c>
      <c r="C28" s="114">
        <v>76.32002724814997</v>
      </c>
      <c r="D28" s="114">
        <v>122.15122583100005</v>
      </c>
      <c r="E28" s="111">
        <f t="shared" si="8"/>
        <v>60.05133938675454</v>
      </c>
      <c r="F28" s="112">
        <f>(D28/D$182)*100</f>
        <v>2.536417057206281</v>
      </c>
      <c r="G28" s="115">
        <v>2</v>
      </c>
      <c r="H28" s="115">
        <v>4</v>
      </c>
      <c r="I28" s="111">
        <f t="shared" si="9"/>
        <v>100</v>
      </c>
      <c r="J28" s="112">
        <f>(H28/H$182)*100</f>
        <v>3.7037037037037033</v>
      </c>
      <c r="K28" s="115">
        <v>1499260</v>
      </c>
      <c r="L28" s="115">
        <v>1911631</v>
      </c>
      <c r="M28" s="111">
        <f t="shared" si="10"/>
        <v>27.50496911809826</v>
      </c>
      <c r="N28" s="112">
        <f>(L28/L$182)*100</f>
        <v>27.376744351239253</v>
      </c>
      <c r="O28" s="114">
        <v>5801.783052988547</v>
      </c>
      <c r="P28" s="114">
        <v>10106.928093194998</v>
      </c>
      <c r="Q28" s="111">
        <f t="shared" si="11"/>
        <v>74.2038266665079</v>
      </c>
      <c r="R28" s="112">
        <f>(P28/P$182)*100</f>
        <v>16.676161049939825</v>
      </c>
    </row>
    <row r="29" spans="1:18" ht="12.75">
      <c r="A29" s="99"/>
      <c r="B29" s="101" t="s">
        <v>6</v>
      </c>
      <c r="C29" s="114">
        <v>0.505324287</v>
      </c>
      <c r="D29" s="114">
        <v>-3.086E-06</v>
      </c>
      <c r="E29" s="111">
        <f t="shared" si="8"/>
        <v>-100.00061069694834</v>
      </c>
      <c r="F29" s="112">
        <f>(D29/D$183)*100</f>
        <v>-1.975846283587153E-06</v>
      </c>
      <c r="G29" s="115">
        <v>0</v>
      </c>
      <c r="H29" s="115">
        <v>0</v>
      </c>
      <c r="I29" s="111" t="s">
        <v>59</v>
      </c>
      <c r="J29" s="112">
        <f>(H29/H$183)*100</f>
        <v>0</v>
      </c>
      <c r="K29" s="115">
        <v>44555</v>
      </c>
      <c r="L29" s="115">
        <v>0</v>
      </c>
      <c r="M29" s="111">
        <f t="shared" si="10"/>
        <v>-100</v>
      </c>
      <c r="N29" s="112">
        <f>(L29/L$183)*100</f>
        <v>0</v>
      </c>
      <c r="O29" s="114">
        <v>132.679</v>
      </c>
      <c r="P29" s="114">
        <v>0</v>
      </c>
      <c r="Q29" s="111">
        <f t="shared" si="11"/>
        <v>-100</v>
      </c>
      <c r="R29" s="112">
        <f>(P29/P$183)*100</f>
        <v>0</v>
      </c>
    </row>
    <row r="30" spans="1:18" ht="12.75">
      <c r="A30" s="99"/>
      <c r="B30" s="101" t="s">
        <v>25</v>
      </c>
      <c r="C30" s="114">
        <v>23.007789746000007</v>
      </c>
      <c r="D30" s="114">
        <v>20.360436919999955</v>
      </c>
      <c r="E30" s="111">
        <f t="shared" si="8"/>
        <v>-11.506332660486454</v>
      </c>
      <c r="F30" s="112">
        <f>(D30/D$184)*100</f>
        <v>5.277006527624913</v>
      </c>
      <c r="G30" s="115">
        <v>2</v>
      </c>
      <c r="H30" s="115">
        <v>4</v>
      </c>
      <c r="I30" s="111">
        <f t="shared" si="9"/>
        <v>100</v>
      </c>
      <c r="J30" s="112">
        <f>(H30/H$184)*100</f>
        <v>0.353045013239188</v>
      </c>
      <c r="K30" s="115">
        <v>262906</v>
      </c>
      <c r="L30" s="115">
        <v>229646</v>
      </c>
      <c r="M30" s="111">
        <f t="shared" si="10"/>
        <v>-12.650909450526044</v>
      </c>
      <c r="N30" s="112">
        <f>(L30/L$184)*100</f>
        <v>4.905956317108253</v>
      </c>
      <c r="O30" s="114">
        <v>4235.3859909</v>
      </c>
      <c r="P30" s="114">
        <v>4433.646193436706</v>
      </c>
      <c r="Q30" s="111">
        <f t="shared" si="11"/>
        <v>4.681042128454898</v>
      </c>
      <c r="R30" s="112">
        <f>(P30/P$184)*100</f>
        <v>4.232077931375905</v>
      </c>
    </row>
    <row r="31" spans="1:18" ht="12.75">
      <c r="A31" s="99"/>
      <c r="B31" s="101"/>
      <c r="C31" s="114"/>
      <c r="D31" s="114"/>
      <c r="E31" s="111"/>
      <c r="F31" s="112"/>
      <c r="G31" s="115"/>
      <c r="H31" s="115"/>
      <c r="I31" s="111"/>
      <c r="J31" s="112"/>
      <c r="K31" s="115"/>
      <c r="L31" s="115"/>
      <c r="M31" s="111"/>
      <c r="N31" s="112"/>
      <c r="O31" s="114"/>
      <c r="P31" s="114"/>
      <c r="Q31" s="111"/>
      <c r="R31" s="112"/>
    </row>
    <row r="32" spans="1:18" s="21" customFormat="1" ht="15">
      <c r="A32" s="99">
        <v>5</v>
      </c>
      <c r="B32" s="100" t="s">
        <v>14</v>
      </c>
      <c r="C32" s="106">
        <f>C33+C34+C35+C36+C37</f>
        <v>49.34643028004864</v>
      </c>
      <c r="D32" s="106">
        <f>D33+D34+D35+D36+D37</f>
        <v>49.458964014350016</v>
      </c>
      <c r="E32" s="107">
        <f>((D32-C32)/C32)*100</f>
        <v>0.2280483789054919</v>
      </c>
      <c r="F32" s="108">
        <f>(D32/D$179)*100</f>
        <v>0.4954876002980864</v>
      </c>
      <c r="G32" s="109">
        <f>G33+G34+G35+G36+G37</f>
        <v>7071</v>
      </c>
      <c r="H32" s="109">
        <f>H33+H34+H35+H36+H37</f>
        <v>20114</v>
      </c>
      <c r="I32" s="107">
        <f>((H32-G32)/G32)*100</f>
        <v>184.45764389760996</v>
      </c>
      <c r="J32" s="108">
        <f>(H32/H$179)*100</f>
        <v>1.567879745478724</v>
      </c>
      <c r="K32" s="109">
        <f>K33+K34+K35+K36+K37</f>
        <v>3311</v>
      </c>
      <c r="L32" s="109">
        <f>L33+L34+L35+L36+L37</f>
        <v>6788</v>
      </c>
      <c r="M32" s="107">
        <f>((L32-K32)/K32)*100</f>
        <v>105.01359106010268</v>
      </c>
      <c r="N32" s="108">
        <f>(L32/L$179)*100</f>
        <v>0.05630154270208256</v>
      </c>
      <c r="O32" s="106">
        <f>O33+O34+O35+O36+O37</f>
        <v>1602.2193086</v>
      </c>
      <c r="P32" s="106">
        <f>P33+P34+P35+P36+P37</f>
        <v>1700.486420526</v>
      </c>
      <c r="Q32" s="107">
        <f>((P32-O32)/O32)*100</f>
        <v>6.133187348232916</v>
      </c>
      <c r="R32" s="108">
        <f>(P32/P$179)*100</f>
        <v>0.6248386703958506</v>
      </c>
    </row>
    <row r="33" spans="1:18" ht="12.75">
      <c r="A33" s="99"/>
      <c r="B33" s="101" t="s">
        <v>3</v>
      </c>
      <c r="C33" s="114">
        <v>2.7377787369999997</v>
      </c>
      <c r="D33" s="114">
        <v>3.8932303399999997</v>
      </c>
      <c r="E33" s="111">
        <f>((D33-C33)/C33)*100</f>
        <v>42.20398045263948</v>
      </c>
      <c r="F33" s="112">
        <f>(D33/D$180)*100</f>
        <v>0.2520320813129025</v>
      </c>
      <c r="G33" s="115">
        <v>23</v>
      </c>
      <c r="H33" s="115">
        <v>4948</v>
      </c>
      <c r="I33" s="111">
        <f>((H33-G33)/G33)*100</f>
        <v>21413.043478260868</v>
      </c>
      <c r="J33" s="112">
        <f>(H33/H$180)*100</f>
        <v>7.184133344948747</v>
      </c>
      <c r="K33" s="115">
        <v>0</v>
      </c>
      <c r="L33" s="115">
        <v>0</v>
      </c>
      <c r="M33" s="111" t="s">
        <v>59</v>
      </c>
      <c r="N33" s="111" t="s">
        <v>59</v>
      </c>
      <c r="O33" s="114">
        <v>24.200486</v>
      </c>
      <c r="P33" s="114">
        <v>32.960113</v>
      </c>
      <c r="Q33" s="111">
        <f>((P33-O33)/O33)*100</f>
        <v>36.19607887213504</v>
      </c>
      <c r="R33" s="112">
        <f>(P33/P$180)*100</f>
        <v>2.3363764173451704</v>
      </c>
    </row>
    <row r="34" spans="1:18" ht="12.75">
      <c r="A34" s="99"/>
      <c r="B34" s="101" t="s">
        <v>4</v>
      </c>
      <c r="C34" s="114">
        <v>27.90536442004864</v>
      </c>
      <c r="D34" s="114">
        <v>31.192041876350007</v>
      </c>
      <c r="E34" s="111">
        <f>((D34-C34)/C34)*100</f>
        <v>11.777941355032254</v>
      </c>
      <c r="F34" s="112">
        <f>(D34/D$181)*100</f>
        <v>1.0129834622430691</v>
      </c>
      <c r="G34" s="115">
        <v>7048</v>
      </c>
      <c r="H34" s="115">
        <v>15166</v>
      </c>
      <c r="I34" s="111">
        <f>((H34-G34)/G34)*100</f>
        <v>115.18161180476731</v>
      </c>
      <c r="J34" s="112">
        <f>(H34/H$181)*100</f>
        <v>1.2506638430658499</v>
      </c>
      <c r="K34" s="115">
        <v>0</v>
      </c>
      <c r="L34" s="115">
        <v>0</v>
      </c>
      <c r="M34" s="111" t="s">
        <v>59</v>
      </c>
      <c r="N34" s="111" t="s">
        <v>59</v>
      </c>
      <c r="O34" s="114">
        <v>506.8165707</v>
      </c>
      <c r="P34" s="114">
        <v>821.9502637</v>
      </c>
      <c r="Q34" s="111">
        <f>((P34-O34)/O34)*100</f>
        <v>62.179042915812076</v>
      </c>
      <c r="R34" s="112">
        <f>(P34/P$181)*100</f>
        <v>0.9011672370347443</v>
      </c>
    </row>
    <row r="35" spans="1:18" ht="12.75">
      <c r="A35" s="99"/>
      <c r="B35" s="101" t="s">
        <v>5</v>
      </c>
      <c r="C35" s="114">
        <v>18.703287123</v>
      </c>
      <c r="D35" s="114">
        <v>14.373691798000007</v>
      </c>
      <c r="E35" s="111">
        <f>((D35-C35)/C35)*100</f>
        <v>-23.14884702633773</v>
      </c>
      <c r="F35" s="112">
        <f>(D35/D$182)*100</f>
        <v>0.2984634562891211</v>
      </c>
      <c r="G35" s="115">
        <v>0</v>
      </c>
      <c r="H35" s="115">
        <v>0</v>
      </c>
      <c r="I35" s="111" t="s">
        <v>59</v>
      </c>
      <c r="J35" s="112">
        <f>(H35/H$182)*100</f>
        <v>0</v>
      </c>
      <c r="K35" s="115">
        <v>3311</v>
      </c>
      <c r="L35" s="115">
        <v>6788</v>
      </c>
      <c r="M35" s="111">
        <f>((L35-K35)/K35)*100</f>
        <v>105.01359106010268</v>
      </c>
      <c r="N35" s="112">
        <f>(L35/L$182)*100</f>
        <v>0.09721193088844658</v>
      </c>
      <c r="O35" s="114">
        <v>1071.2022519</v>
      </c>
      <c r="P35" s="114">
        <v>845.5760438259999</v>
      </c>
      <c r="Q35" s="111">
        <f>((P35-O35)/O35)*100</f>
        <v>-21.062895235125303</v>
      </c>
      <c r="R35" s="112">
        <f>(P35/P$182)*100</f>
        <v>1.3951778578802336</v>
      </c>
    </row>
    <row r="36" spans="1:18" s="21" customFormat="1" ht="12.75">
      <c r="A36" s="99"/>
      <c r="B36" s="101" t="s">
        <v>6</v>
      </c>
      <c r="C36" s="114">
        <v>0</v>
      </c>
      <c r="D36" s="114">
        <v>0</v>
      </c>
      <c r="E36" s="111" t="s">
        <v>59</v>
      </c>
      <c r="F36" s="112">
        <f>(D36/D$183)*100</f>
        <v>0</v>
      </c>
      <c r="G36" s="115">
        <v>0</v>
      </c>
      <c r="H36" s="115">
        <v>0</v>
      </c>
      <c r="I36" s="111" t="s">
        <v>59</v>
      </c>
      <c r="J36" s="112">
        <f>(H36/H$183)*100</f>
        <v>0</v>
      </c>
      <c r="K36" s="115">
        <v>0</v>
      </c>
      <c r="L36" s="115">
        <v>0</v>
      </c>
      <c r="M36" s="111" t="s">
        <v>59</v>
      </c>
      <c r="N36" s="112">
        <f>(L36/L$183)*100</f>
        <v>0</v>
      </c>
      <c r="O36" s="114">
        <v>0</v>
      </c>
      <c r="P36" s="114">
        <v>0</v>
      </c>
      <c r="Q36" s="111" t="s">
        <v>59</v>
      </c>
      <c r="R36" s="112">
        <f>(P36/P$183)*100</f>
        <v>0</v>
      </c>
    </row>
    <row r="37" spans="1:18" ht="12.75">
      <c r="A37" s="99"/>
      <c r="B37" s="101" t="s">
        <v>25</v>
      </c>
      <c r="C37" s="114">
        <v>0</v>
      </c>
      <c r="D37" s="114">
        <v>0</v>
      </c>
      <c r="E37" s="111" t="s">
        <v>59</v>
      </c>
      <c r="F37" s="112">
        <f>(D37/D$184)*100</f>
        <v>0</v>
      </c>
      <c r="G37" s="115">
        <v>0</v>
      </c>
      <c r="H37" s="115">
        <v>0</v>
      </c>
      <c r="I37" s="111" t="s">
        <v>59</v>
      </c>
      <c r="J37" s="112">
        <f>(H37/H$184)*100</f>
        <v>0</v>
      </c>
      <c r="K37" s="115">
        <v>0</v>
      </c>
      <c r="L37" s="115">
        <v>0</v>
      </c>
      <c r="M37" s="111" t="s">
        <v>59</v>
      </c>
      <c r="N37" s="112">
        <f>(L37/L$184)*100</f>
        <v>0</v>
      </c>
      <c r="O37" s="114">
        <v>0</v>
      </c>
      <c r="P37" s="114">
        <v>0</v>
      </c>
      <c r="Q37" s="111" t="s">
        <v>59</v>
      </c>
      <c r="R37" s="112">
        <f>(P37/P$184)*100</f>
        <v>0</v>
      </c>
    </row>
    <row r="38" spans="1:18" ht="12.75">
      <c r="A38" s="99"/>
      <c r="B38" s="101"/>
      <c r="C38" s="114"/>
      <c r="D38" s="114"/>
      <c r="E38" s="111"/>
      <c r="F38" s="112"/>
      <c r="G38" s="115"/>
      <c r="H38" s="115"/>
      <c r="I38" s="111"/>
      <c r="J38" s="112"/>
      <c r="K38" s="115"/>
      <c r="L38" s="115"/>
      <c r="M38" s="111"/>
      <c r="N38" s="112"/>
      <c r="O38" s="114"/>
      <c r="P38" s="114"/>
      <c r="Q38" s="111"/>
      <c r="R38" s="112"/>
    </row>
    <row r="39" spans="1:18" ht="15">
      <c r="A39" s="99">
        <v>6</v>
      </c>
      <c r="B39" s="100" t="s">
        <v>18</v>
      </c>
      <c r="C39" s="106">
        <f>C40+C41+C42+C43+C44</f>
        <v>43.28909561900042</v>
      </c>
      <c r="D39" s="106">
        <f>D40+D41+D42+D43+D44</f>
        <v>183.743812896</v>
      </c>
      <c r="E39" s="107">
        <f aca="true" t="shared" si="12" ref="E39:E44">((D39-C39)/C39)*100</f>
        <v>324.45749967423967</v>
      </c>
      <c r="F39" s="108">
        <f>(D39/D$179)*100</f>
        <v>1.840774119228306</v>
      </c>
      <c r="G39" s="109">
        <f>G40+G41+G42+G43+G44</f>
        <v>4047</v>
      </c>
      <c r="H39" s="109">
        <f>H40+H41+H42+H43+H44</f>
        <v>3281</v>
      </c>
      <c r="I39" s="107">
        <f>((H39-G39)/G39)*100</f>
        <v>-18.927600691870524</v>
      </c>
      <c r="J39" s="108">
        <f>(H39/H$179)*100</f>
        <v>0.25575288082508174</v>
      </c>
      <c r="K39" s="109">
        <f>K40+K41+K42+K43+K44</f>
        <v>13363</v>
      </c>
      <c r="L39" s="109">
        <f>L40+L41+L42+L43+L44</f>
        <v>1651</v>
      </c>
      <c r="M39" s="107">
        <f aca="true" t="shared" si="13" ref="M39:M44">((L39-K39)/K39)*100</f>
        <v>-87.64498989747811</v>
      </c>
      <c r="N39" s="108">
        <f>(L39/L$179)*100</f>
        <v>0.013693848998399868</v>
      </c>
      <c r="O39" s="106">
        <f>O40+O41+O42+O43+O44</f>
        <v>1185.8763019000003</v>
      </c>
      <c r="P39" s="106">
        <f>P40+P41+P42+P43+P44</f>
        <v>838.9697219849994</v>
      </c>
      <c r="Q39" s="107">
        <f aca="true" t="shared" si="14" ref="Q39:Q44">((P39-O39)/O39)*100</f>
        <v>-29.253184278932824</v>
      </c>
      <c r="R39" s="108">
        <f>(P39/P$179)*100</f>
        <v>0.308276925507779</v>
      </c>
    </row>
    <row r="40" spans="1:18" ht="12.75">
      <c r="A40" s="99"/>
      <c r="B40" s="101" t="s">
        <v>3</v>
      </c>
      <c r="C40" s="114">
        <v>0.161</v>
      </c>
      <c r="D40" s="114">
        <v>3.782961985</v>
      </c>
      <c r="E40" s="111">
        <f t="shared" si="12"/>
        <v>2249.665829192547</v>
      </c>
      <c r="F40" s="112">
        <f>(D40/D$180)*100</f>
        <v>0.2448937512921825</v>
      </c>
      <c r="G40" s="115">
        <v>10</v>
      </c>
      <c r="H40" s="115">
        <v>16</v>
      </c>
      <c r="I40" s="111">
        <f>((H40-G40)/G40)*100</f>
        <v>60</v>
      </c>
      <c r="J40" s="112">
        <f>(H40/H$180)*100</f>
        <v>0.0232308273078375</v>
      </c>
      <c r="K40" s="115">
        <v>0</v>
      </c>
      <c r="L40" s="115">
        <v>0</v>
      </c>
      <c r="M40" s="111" t="s">
        <v>59</v>
      </c>
      <c r="N40" s="111" t="s">
        <v>59</v>
      </c>
      <c r="O40" s="114">
        <v>0.25375</v>
      </c>
      <c r="P40" s="114">
        <v>3.8592119849999995</v>
      </c>
      <c r="Q40" s="111">
        <f t="shared" si="14"/>
        <v>1420.871718226601</v>
      </c>
      <c r="R40" s="112">
        <f>(P40/P$180)*100</f>
        <v>0.27356010191135705</v>
      </c>
    </row>
    <row r="41" spans="1:18" s="21" customFormat="1" ht="12.75">
      <c r="A41" s="99"/>
      <c r="B41" s="101" t="s">
        <v>4</v>
      </c>
      <c r="C41" s="114">
        <v>41.19275455400042</v>
      </c>
      <c r="D41" s="114">
        <v>25.741170034999993</v>
      </c>
      <c r="E41" s="111">
        <f t="shared" si="12"/>
        <v>-37.51044251907124</v>
      </c>
      <c r="F41" s="112">
        <f>(D41/D$181)*100</f>
        <v>0.8359625717228965</v>
      </c>
      <c r="G41" s="115">
        <v>4036</v>
      </c>
      <c r="H41" s="115">
        <v>3265</v>
      </c>
      <c r="I41" s="111">
        <f>((H41-G41)/G41)*100</f>
        <v>-19.10307234886026</v>
      </c>
      <c r="J41" s="112">
        <f>(H41/H$181)*100</f>
        <v>0.2692481503105631</v>
      </c>
      <c r="K41" s="115">
        <v>0</v>
      </c>
      <c r="L41" s="115">
        <v>0</v>
      </c>
      <c r="M41" s="111" t="s">
        <v>59</v>
      </c>
      <c r="N41" s="111" t="s">
        <v>59</v>
      </c>
      <c r="O41" s="114">
        <v>743.6651866000003</v>
      </c>
      <c r="P41" s="114">
        <v>564.6370670999995</v>
      </c>
      <c r="Q41" s="111">
        <f t="shared" si="14"/>
        <v>-24.07375291003043</v>
      </c>
      <c r="R41" s="112">
        <f>(P41/P$181)*100</f>
        <v>0.6190550063155946</v>
      </c>
    </row>
    <row r="42" spans="1:18" ht="12.75">
      <c r="A42" s="99"/>
      <c r="B42" s="101" t="s">
        <v>5</v>
      </c>
      <c r="C42" s="114">
        <v>1.25008766</v>
      </c>
      <c r="D42" s="114">
        <v>153.899527235</v>
      </c>
      <c r="E42" s="111">
        <f t="shared" si="12"/>
        <v>12211.098826061527</v>
      </c>
      <c r="F42" s="112">
        <f>(D42/D$182)*100</f>
        <v>3.195656722388545</v>
      </c>
      <c r="G42" s="115">
        <v>1</v>
      </c>
      <c r="H42" s="115">
        <v>0</v>
      </c>
      <c r="I42" s="111">
        <f>((H42-G42)/G42)*100</f>
        <v>-100</v>
      </c>
      <c r="J42" s="112">
        <f>(H42/H$182)*100</f>
        <v>0</v>
      </c>
      <c r="K42" s="115">
        <v>626</v>
      </c>
      <c r="L42" s="115">
        <v>881</v>
      </c>
      <c r="M42" s="111">
        <f t="shared" si="13"/>
        <v>40.73482428115016</v>
      </c>
      <c r="N42" s="112">
        <f>(L42/L$182)*100</f>
        <v>0.012616928566989018</v>
      </c>
      <c r="O42" s="114">
        <v>86.8484174</v>
      </c>
      <c r="P42" s="114">
        <v>116.4799807</v>
      </c>
      <c r="Q42" s="111">
        <f t="shared" si="14"/>
        <v>34.118714177053036</v>
      </c>
      <c r="R42" s="112">
        <f>(P42/P$182)*100</f>
        <v>0.19218885296660299</v>
      </c>
    </row>
    <row r="43" spans="1:18" ht="12.75">
      <c r="A43" s="99"/>
      <c r="B43" s="101" t="s">
        <v>6</v>
      </c>
      <c r="C43" s="116">
        <v>0.3300624590000003</v>
      </c>
      <c r="D43" s="116">
        <v>0.3179643660000002</v>
      </c>
      <c r="E43" s="111">
        <f t="shared" si="12"/>
        <v>-3.6653950396703787</v>
      </c>
      <c r="F43" s="112">
        <f>(D43/D$183)*100</f>
        <v>0.20358026923987227</v>
      </c>
      <c r="G43" s="117">
        <v>0</v>
      </c>
      <c r="H43" s="117">
        <v>0</v>
      </c>
      <c r="I43" s="111" t="s">
        <v>59</v>
      </c>
      <c r="J43" s="112">
        <f>(H43/H$183)*100</f>
        <v>0</v>
      </c>
      <c r="K43" s="117">
        <v>422</v>
      </c>
      <c r="L43" s="117">
        <v>564</v>
      </c>
      <c r="M43" s="111">
        <f t="shared" si="13"/>
        <v>33.649289099526065</v>
      </c>
      <c r="N43" s="112">
        <f>(L43/L$183)*100</f>
        <v>0.14356149599224155</v>
      </c>
      <c r="O43" s="116">
        <v>96.7189479</v>
      </c>
      <c r="P43" s="116">
        <v>115.2994622</v>
      </c>
      <c r="Q43" s="111">
        <f t="shared" si="14"/>
        <v>19.21083169681583</v>
      </c>
      <c r="R43" s="112">
        <f>(P43/P$183)*100</f>
        <v>0.814381676054498</v>
      </c>
    </row>
    <row r="44" spans="1:18" ht="12.75">
      <c r="A44" s="99"/>
      <c r="B44" s="101" t="s">
        <v>25</v>
      </c>
      <c r="C44" s="114">
        <v>0.355190946</v>
      </c>
      <c r="D44" s="114">
        <v>0.002189275</v>
      </c>
      <c r="E44" s="111">
        <f t="shared" si="12"/>
        <v>-99.38363434522907</v>
      </c>
      <c r="F44" s="112">
        <f>(D44/D$184)*100</f>
        <v>0.0005674150565215895</v>
      </c>
      <c r="G44" s="115">
        <v>0</v>
      </c>
      <c r="H44" s="115">
        <v>0</v>
      </c>
      <c r="I44" s="111" t="s">
        <v>59</v>
      </c>
      <c r="J44" s="112">
        <f>(H44/H$184)*100</f>
        <v>0</v>
      </c>
      <c r="K44" s="115">
        <v>12315</v>
      </c>
      <c r="L44" s="115">
        <v>206</v>
      </c>
      <c r="M44" s="111">
        <f t="shared" si="13"/>
        <v>-98.32724319935039</v>
      </c>
      <c r="N44" s="112">
        <f>(L44/L$184)*100</f>
        <v>0.004400803851686074</v>
      </c>
      <c r="O44" s="114">
        <v>258.39</v>
      </c>
      <c r="P44" s="114">
        <v>38.694</v>
      </c>
      <c r="Q44" s="111">
        <f t="shared" si="14"/>
        <v>-85.02496226634156</v>
      </c>
      <c r="R44" s="112">
        <f>(P44/P$184)*100</f>
        <v>0.036934842414596256</v>
      </c>
    </row>
    <row r="45" spans="1:18" ht="12.75">
      <c r="A45" s="99"/>
      <c r="B45" s="101"/>
      <c r="C45" s="114"/>
      <c r="D45" s="114"/>
      <c r="E45" s="111"/>
      <c r="F45" s="112"/>
      <c r="G45" s="115"/>
      <c r="H45" s="115"/>
      <c r="I45" s="111"/>
      <c r="J45" s="112"/>
      <c r="K45" s="115"/>
      <c r="L45" s="115"/>
      <c r="M45" s="111"/>
      <c r="N45" s="112"/>
      <c r="O45" s="114"/>
      <c r="P45" s="114"/>
      <c r="Q45" s="111"/>
      <c r="R45" s="112"/>
    </row>
    <row r="46" spans="1:18" ht="15">
      <c r="A46" s="99">
        <v>7</v>
      </c>
      <c r="B46" s="100" t="s">
        <v>33</v>
      </c>
      <c r="C46" s="106">
        <f>C47+C48+C49+C50+C51</f>
        <v>115.81559290699998</v>
      </c>
      <c r="D46" s="106">
        <f>D47+D48+D49+D50+D51</f>
        <v>50.53967390300001</v>
      </c>
      <c r="E46" s="107">
        <f aca="true" t="shared" si="15" ref="E46:E51">((D46-C46)/C46)*100</f>
        <v>-56.361943470268805</v>
      </c>
      <c r="F46" s="108">
        <f>(D46/D$179)*100</f>
        <v>0.5063143201863202</v>
      </c>
      <c r="G46" s="109">
        <f>G47+G48+G49+G50+G51</f>
        <v>4682</v>
      </c>
      <c r="H46" s="109">
        <f>H47+H48+H49+H50+H51</f>
        <v>2621</v>
      </c>
      <c r="I46" s="107">
        <f aca="true" t="shared" si="16" ref="I46:I51">((H46-G46)/G46)*100</f>
        <v>-44.01964972234088</v>
      </c>
      <c r="J46" s="108">
        <f>(H46/H$179)*100</f>
        <v>0.2043060958983661</v>
      </c>
      <c r="K46" s="109">
        <f>K47+K48+K49+K50+K51</f>
        <v>1260379</v>
      </c>
      <c r="L46" s="109">
        <f>L47+L48+L49+L50+L51</f>
        <v>1173711</v>
      </c>
      <c r="M46" s="107">
        <f aca="true" t="shared" si="17" ref="M46:M51">((L46-K46)/K46)*100</f>
        <v>-6.876344337695249</v>
      </c>
      <c r="N46" s="108">
        <f>(L46/L$179)*100</f>
        <v>9.73508249652387</v>
      </c>
      <c r="O46" s="106">
        <f>O47+O48+O49+O50+O51</f>
        <v>10036.5490312</v>
      </c>
      <c r="P46" s="106">
        <f>P47+P48+P49+P50+P51</f>
        <v>5364.523252200001</v>
      </c>
      <c r="Q46" s="107">
        <f aca="true" t="shared" si="18" ref="Q46:Q51">((P46-O46)/O46)*100</f>
        <v>-46.55012160530838</v>
      </c>
      <c r="R46" s="108">
        <f>(P46/P$179)*100</f>
        <v>1.971178091016706</v>
      </c>
    </row>
    <row r="47" spans="1:18" s="21" customFormat="1" ht="12.75">
      <c r="A47" s="99"/>
      <c r="B47" s="101" t="s">
        <v>3</v>
      </c>
      <c r="C47" s="114">
        <v>1.5384506</v>
      </c>
      <c r="D47" s="114">
        <v>3.7215103000000003</v>
      </c>
      <c r="E47" s="111">
        <f t="shared" si="15"/>
        <v>141.8998894082137</v>
      </c>
      <c r="F47" s="112">
        <f>(D47/D$180)*100</f>
        <v>0.24091561624283558</v>
      </c>
      <c r="G47" s="115">
        <v>297</v>
      </c>
      <c r="H47" s="115">
        <v>86</v>
      </c>
      <c r="I47" s="111">
        <f t="shared" si="16"/>
        <v>-71.04377104377105</v>
      </c>
      <c r="J47" s="112">
        <f>(H47/H$180)*100</f>
        <v>0.12486569677962656</v>
      </c>
      <c r="K47" s="115">
        <v>0</v>
      </c>
      <c r="L47" s="115">
        <v>0</v>
      </c>
      <c r="M47" s="111" t="s">
        <v>59</v>
      </c>
      <c r="N47" s="111" t="s">
        <v>59</v>
      </c>
      <c r="O47" s="114">
        <v>2.9404332999999996</v>
      </c>
      <c r="P47" s="114">
        <v>18.347368799999998</v>
      </c>
      <c r="Q47" s="111">
        <f t="shared" si="18"/>
        <v>523.9682022374051</v>
      </c>
      <c r="R47" s="112">
        <f>(P47/P$180)*100</f>
        <v>1.3005525734894952</v>
      </c>
    </row>
    <row r="48" spans="1:18" ht="12.75">
      <c r="A48" s="99"/>
      <c r="B48" s="101" t="s">
        <v>4</v>
      </c>
      <c r="C48" s="114">
        <v>22.877421363000003</v>
      </c>
      <c r="D48" s="114">
        <v>10.302355499999999</v>
      </c>
      <c r="E48" s="111">
        <f t="shared" si="15"/>
        <v>-54.96714714245656</v>
      </c>
      <c r="F48" s="112">
        <f>(D48/D$181)*100</f>
        <v>0.33457622893106104</v>
      </c>
      <c r="G48" s="115">
        <v>4332</v>
      </c>
      <c r="H48" s="115">
        <v>2465</v>
      </c>
      <c r="I48" s="111">
        <f t="shared" si="16"/>
        <v>-43.09787626962142</v>
      </c>
      <c r="J48" s="112">
        <f>(H48/H$181)*100</f>
        <v>0.20327616861119083</v>
      </c>
      <c r="K48" s="115">
        <v>0</v>
      </c>
      <c r="L48" s="115">
        <v>0</v>
      </c>
      <c r="M48" s="111" t="s">
        <v>59</v>
      </c>
      <c r="N48" s="111" t="s">
        <v>59</v>
      </c>
      <c r="O48" s="114">
        <v>203.3930515</v>
      </c>
      <c r="P48" s="114">
        <v>92.5203317</v>
      </c>
      <c r="Q48" s="111">
        <f t="shared" si="18"/>
        <v>-54.51155729378494</v>
      </c>
      <c r="R48" s="112">
        <f>(P48/P$181)*100</f>
        <v>0.10143714938700746</v>
      </c>
    </row>
    <row r="49" spans="1:18" ht="12.75">
      <c r="A49" s="99"/>
      <c r="B49" s="101" t="s">
        <v>5</v>
      </c>
      <c r="C49" s="114">
        <v>55.14268466399999</v>
      </c>
      <c r="D49" s="114">
        <v>25.485256643000007</v>
      </c>
      <c r="E49" s="111">
        <f t="shared" si="15"/>
        <v>-53.78306878185401</v>
      </c>
      <c r="F49" s="112">
        <f>(D49/D$182)*100</f>
        <v>0.5291902657286308</v>
      </c>
      <c r="G49" s="115">
        <v>0</v>
      </c>
      <c r="H49" s="115">
        <v>3</v>
      </c>
      <c r="I49" s="111" t="s">
        <v>59</v>
      </c>
      <c r="J49" s="112">
        <f>(H49/H$182)*100</f>
        <v>2.7777777777777777</v>
      </c>
      <c r="K49" s="115">
        <v>11555</v>
      </c>
      <c r="L49" s="115">
        <v>349044</v>
      </c>
      <c r="M49" s="111">
        <f t="shared" si="17"/>
        <v>2920.718303764604</v>
      </c>
      <c r="N49" s="112">
        <f>(L49/L$182)*100</f>
        <v>4.998709664853705</v>
      </c>
      <c r="O49" s="114">
        <v>1758.7067653999998</v>
      </c>
      <c r="P49" s="114">
        <v>2143.559522</v>
      </c>
      <c r="Q49" s="111">
        <f t="shared" si="18"/>
        <v>21.882713148741963</v>
      </c>
      <c r="R49" s="112">
        <f>(P49/P$182)*100</f>
        <v>3.5368158830646146</v>
      </c>
    </row>
    <row r="50" spans="1:18" s="21" customFormat="1" ht="12.75">
      <c r="A50" s="99"/>
      <c r="B50" s="101" t="s">
        <v>6</v>
      </c>
      <c r="C50" s="114">
        <v>0</v>
      </c>
      <c r="D50" s="114">
        <v>0</v>
      </c>
      <c r="E50" s="111" t="s">
        <v>59</v>
      </c>
      <c r="F50" s="112">
        <f>(D50/D$183)*100</f>
        <v>0</v>
      </c>
      <c r="G50" s="115">
        <v>0</v>
      </c>
      <c r="H50" s="115">
        <v>0</v>
      </c>
      <c r="I50" s="111" t="s">
        <v>59</v>
      </c>
      <c r="J50" s="112">
        <f>(H50/H$183)*100</f>
        <v>0</v>
      </c>
      <c r="K50" s="115">
        <v>0</v>
      </c>
      <c r="L50" s="115">
        <v>0</v>
      </c>
      <c r="M50" s="111" t="s">
        <v>59</v>
      </c>
      <c r="N50" s="112">
        <f>(L50/L$183)*100</f>
        <v>0</v>
      </c>
      <c r="O50" s="114">
        <v>0</v>
      </c>
      <c r="P50" s="114">
        <v>0</v>
      </c>
      <c r="Q50" s="111" t="s">
        <v>59</v>
      </c>
      <c r="R50" s="112">
        <f>(P50/P$183)*100</f>
        <v>0</v>
      </c>
    </row>
    <row r="51" spans="1:18" s="21" customFormat="1" ht="12.75">
      <c r="A51" s="99"/>
      <c r="B51" s="101" t="s">
        <v>25</v>
      </c>
      <c r="C51" s="114">
        <v>36.257036279999994</v>
      </c>
      <c r="D51" s="114">
        <v>11.03055146</v>
      </c>
      <c r="E51" s="111">
        <f t="shared" si="15"/>
        <v>-69.5767977977708</v>
      </c>
      <c r="F51" s="112">
        <f>(D51/D$184)*100</f>
        <v>2.8588920899111354</v>
      </c>
      <c r="G51" s="115">
        <v>53</v>
      </c>
      <c r="H51" s="115">
        <v>67</v>
      </c>
      <c r="I51" s="111">
        <f t="shared" si="16"/>
        <v>26.41509433962264</v>
      </c>
      <c r="J51" s="112">
        <f>(H51/H$184)*100</f>
        <v>5.913503971756398</v>
      </c>
      <c r="K51" s="115">
        <v>1248824</v>
      </c>
      <c r="L51" s="115">
        <v>824667</v>
      </c>
      <c r="M51" s="111">
        <f t="shared" si="17"/>
        <v>-33.96451381459678</v>
      </c>
      <c r="N51" s="112">
        <f>(L51/L$184)*100</f>
        <v>17.61746461144854</v>
      </c>
      <c r="O51" s="114">
        <v>8071.508781</v>
      </c>
      <c r="P51" s="114">
        <v>3110.0960297</v>
      </c>
      <c r="Q51" s="111">
        <f t="shared" si="18"/>
        <v>-61.46821970855017</v>
      </c>
      <c r="R51" s="112">
        <f>(P51/P$184)*100</f>
        <v>2.9687007482098253</v>
      </c>
    </row>
    <row r="52" spans="1:18" s="21" customFormat="1" ht="12.75">
      <c r="A52" s="99"/>
      <c r="B52" s="101"/>
      <c r="C52" s="114"/>
      <c r="D52" s="114"/>
      <c r="E52" s="111"/>
      <c r="F52" s="112"/>
      <c r="G52" s="115"/>
      <c r="H52" s="115"/>
      <c r="I52" s="111"/>
      <c r="J52" s="112"/>
      <c r="K52" s="115"/>
      <c r="L52" s="115"/>
      <c r="M52" s="111"/>
      <c r="N52" s="112"/>
      <c r="O52" s="114"/>
      <c r="P52" s="114"/>
      <c r="Q52" s="111"/>
      <c r="R52" s="112"/>
    </row>
    <row r="53" spans="1:18" ht="15">
      <c r="A53" s="99">
        <v>8</v>
      </c>
      <c r="B53" s="100" t="s">
        <v>57</v>
      </c>
      <c r="C53" s="106">
        <f>C54+C55+C56+C57+C58</f>
        <v>18.26694431100003</v>
      </c>
      <c r="D53" s="106">
        <f>D54+D55+D56+D57+D58</f>
        <v>11.158061735999977</v>
      </c>
      <c r="E53" s="107">
        <f aca="true" t="shared" si="19" ref="E53:E58">((D53-C53)/C53)*100</f>
        <v>-38.9166488601994</v>
      </c>
      <c r="F53" s="108">
        <f>(D53/D$179)*100</f>
        <v>0.11178319933964728</v>
      </c>
      <c r="G53" s="109">
        <f>G54+G55+G56+G57+G58</f>
        <v>4093</v>
      </c>
      <c r="H53" s="109">
        <f>H54+H55+H56+H57+H58</f>
        <v>3391</v>
      </c>
      <c r="I53" s="107">
        <f aca="true" t="shared" si="20" ref="I53:I58">((H53-G53)/G53)*100</f>
        <v>-17.151233813828487</v>
      </c>
      <c r="J53" s="108">
        <f>(H53/H$179)*100</f>
        <v>0.2643273449795343</v>
      </c>
      <c r="K53" s="109">
        <f>K54+K55+K56+K57+K58</f>
        <v>23706</v>
      </c>
      <c r="L53" s="109">
        <f>L54+L55+L56+L57+L58</f>
        <v>4397</v>
      </c>
      <c r="M53" s="107">
        <f aca="true" t="shared" si="21" ref="M53:M58">((L53-K53)/K53)*100</f>
        <v>-81.4519530920442</v>
      </c>
      <c r="N53" s="108">
        <f>(L53/L$179)*100</f>
        <v>0.036469929767392016</v>
      </c>
      <c r="O53" s="106">
        <f>O54+O55+O56+O57+O58</f>
        <v>2690.2140184739355</v>
      </c>
      <c r="P53" s="106">
        <f>P54+P55+P56+P57+P58</f>
        <v>2088.20883099417</v>
      </c>
      <c r="Q53" s="107">
        <f aca="true" t="shared" si="22" ref="Q53:Q58">((P53-O53)/O53)*100</f>
        <v>-22.377594620567105</v>
      </c>
      <c r="R53" s="108">
        <f>(P53/P$179)*100</f>
        <v>0.7673061153076822</v>
      </c>
    </row>
    <row r="54" spans="1:18" ht="12.75">
      <c r="A54" s="99"/>
      <c r="B54" s="101" t="s">
        <v>3</v>
      </c>
      <c r="C54" s="114">
        <v>0.6465180500000003</v>
      </c>
      <c r="D54" s="114">
        <v>0.3428287290000007</v>
      </c>
      <c r="E54" s="111">
        <f t="shared" si="19"/>
        <v>-46.973061463635766</v>
      </c>
      <c r="F54" s="112">
        <f>(D54/D$180)*100</f>
        <v>0.022193353734042666</v>
      </c>
      <c r="G54" s="115">
        <v>2067</v>
      </c>
      <c r="H54" s="115">
        <v>847</v>
      </c>
      <c r="I54" s="111">
        <f t="shared" si="20"/>
        <v>-59.02273826802129</v>
      </c>
      <c r="J54" s="112">
        <f>(H54/H$180)*100</f>
        <v>1.2297819206086478</v>
      </c>
      <c r="K54" s="115">
        <v>0</v>
      </c>
      <c r="L54" s="115">
        <v>0</v>
      </c>
      <c r="M54" s="111" t="s">
        <v>59</v>
      </c>
      <c r="N54" s="111" t="s">
        <v>59</v>
      </c>
      <c r="O54" s="114">
        <v>3.080297000000038</v>
      </c>
      <c r="P54" s="114">
        <v>0.9767849999999931</v>
      </c>
      <c r="Q54" s="111">
        <f t="shared" si="22"/>
        <v>-68.2892591201439</v>
      </c>
      <c r="R54" s="112">
        <f>(P54/P$180)*100</f>
        <v>0.0692393693800894</v>
      </c>
    </row>
    <row r="55" spans="1:18" ht="12.75">
      <c r="A55" s="99"/>
      <c r="B55" s="101" t="s">
        <v>4</v>
      </c>
      <c r="C55" s="114">
        <v>8.708275561000033</v>
      </c>
      <c r="D55" s="114">
        <v>9.210992074999975</v>
      </c>
      <c r="E55" s="111">
        <f t="shared" si="19"/>
        <v>5.772859511375087</v>
      </c>
      <c r="F55" s="112">
        <f>(D55/D$181)*100</f>
        <v>0.2991334353747918</v>
      </c>
      <c r="G55" s="115">
        <v>2016</v>
      </c>
      <c r="H55" s="115">
        <v>2541</v>
      </c>
      <c r="I55" s="111">
        <f t="shared" si="20"/>
        <v>26.041666666666668</v>
      </c>
      <c r="J55" s="112">
        <f>(H55/H$181)*100</f>
        <v>0.2095435068726312</v>
      </c>
      <c r="K55" s="115">
        <v>0</v>
      </c>
      <c r="L55" s="115">
        <v>0</v>
      </c>
      <c r="M55" s="111" t="s">
        <v>59</v>
      </c>
      <c r="N55" s="111" t="s">
        <v>59</v>
      </c>
      <c r="O55" s="114">
        <v>369.3388791499998</v>
      </c>
      <c r="P55" s="114">
        <v>1338.7976085000005</v>
      </c>
      <c r="Q55" s="111">
        <f t="shared" si="22"/>
        <v>262.48488422911845</v>
      </c>
      <c r="R55" s="112">
        <f>(P55/P$181)*100</f>
        <v>1.467826698381615</v>
      </c>
    </row>
    <row r="56" spans="1:18" ht="12.75">
      <c r="A56" s="99"/>
      <c r="B56" s="101" t="s">
        <v>5</v>
      </c>
      <c r="C56" s="114">
        <v>1.1634931139999996</v>
      </c>
      <c r="D56" s="114">
        <v>1.1422580729999998</v>
      </c>
      <c r="E56" s="111">
        <f t="shared" si="19"/>
        <v>-1.8251110165143394</v>
      </c>
      <c r="F56" s="112">
        <f>(D56/D$182)*100</f>
        <v>0.0237184918970621</v>
      </c>
      <c r="G56" s="115">
        <v>0</v>
      </c>
      <c r="H56" s="115">
        <v>0</v>
      </c>
      <c r="I56" s="111" t="s">
        <v>59</v>
      </c>
      <c r="J56" s="112">
        <f>(H56/H$182)*100</f>
        <v>0</v>
      </c>
      <c r="K56" s="115">
        <v>264</v>
      </c>
      <c r="L56" s="115">
        <v>524</v>
      </c>
      <c r="M56" s="111">
        <f t="shared" si="21"/>
        <v>98.48484848484848</v>
      </c>
      <c r="N56" s="112">
        <f>(L56/L$182)*100</f>
        <v>0.007504279874122865</v>
      </c>
      <c r="O56" s="114">
        <v>59.78656990000001</v>
      </c>
      <c r="P56" s="114">
        <v>75.15653919999998</v>
      </c>
      <c r="Q56" s="111">
        <f t="shared" si="22"/>
        <v>25.70806340907002</v>
      </c>
      <c r="R56" s="112">
        <f>(P56/P$182)*100</f>
        <v>0.12400627966267794</v>
      </c>
    </row>
    <row r="57" spans="1:18" s="21" customFormat="1" ht="12.75">
      <c r="A57" s="99"/>
      <c r="B57" s="101" t="s">
        <v>6</v>
      </c>
      <c r="C57" s="114">
        <v>0</v>
      </c>
      <c r="D57" s="114">
        <v>0</v>
      </c>
      <c r="E57" s="111" t="s">
        <v>59</v>
      </c>
      <c r="F57" s="112">
        <f>(D57/D$183)*100</f>
        <v>0</v>
      </c>
      <c r="G57" s="115">
        <v>0</v>
      </c>
      <c r="H57" s="115">
        <v>0</v>
      </c>
      <c r="I57" s="111" t="s">
        <v>59</v>
      </c>
      <c r="J57" s="112">
        <f>(H57/H$183)*100</f>
        <v>0</v>
      </c>
      <c r="K57" s="115">
        <v>0</v>
      </c>
      <c r="L57" s="115">
        <v>0</v>
      </c>
      <c r="M57" s="111" t="s">
        <v>59</v>
      </c>
      <c r="N57" s="112">
        <f>(L57/L$183)*100</f>
        <v>0</v>
      </c>
      <c r="O57" s="114">
        <v>0</v>
      </c>
      <c r="P57" s="114">
        <v>0</v>
      </c>
      <c r="Q57" s="111" t="s">
        <v>59</v>
      </c>
      <c r="R57" s="112">
        <f>(P57/P$183)*100</f>
        <v>0</v>
      </c>
    </row>
    <row r="58" spans="1:18" s="21" customFormat="1" ht="12.75">
      <c r="A58" s="99"/>
      <c r="B58" s="101" t="s">
        <v>25</v>
      </c>
      <c r="C58" s="114">
        <v>7.748657585999998</v>
      </c>
      <c r="D58" s="114">
        <v>0.461982859</v>
      </c>
      <c r="E58" s="111">
        <f t="shared" si="19"/>
        <v>-94.03789812786806</v>
      </c>
      <c r="F58" s="112">
        <f>(D58/D$184)*100</f>
        <v>0.11973645615625744</v>
      </c>
      <c r="G58" s="115">
        <v>10</v>
      </c>
      <c r="H58" s="115">
        <v>3</v>
      </c>
      <c r="I58" s="111">
        <f t="shared" si="20"/>
        <v>-70</v>
      </c>
      <c r="J58" s="112">
        <f>(H58/H$184)*100</f>
        <v>0.264783759929391</v>
      </c>
      <c r="K58" s="115">
        <v>23442</v>
      </c>
      <c r="L58" s="115">
        <v>3873</v>
      </c>
      <c r="M58" s="111">
        <f t="shared" si="21"/>
        <v>-83.47837215254671</v>
      </c>
      <c r="N58" s="112">
        <f>(L58/L$184)*100</f>
        <v>0.08273938503679691</v>
      </c>
      <c r="O58" s="114">
        <v>2258.0082724239355</v>
      </c>
      <c r="P58" s="114">
        <v>673.2778982941693</v>
      </c>
      <c r="Q58" s="111">
        <f t="shared" si="22"/>
        <v>-70.18266467326019</v>
      </c>
      <c r="R58" s="112">
        <f>(P58/P$184)*100</f>
        <v>0.6426684518200678</v>
      </c>
    </row>
    <row r="59" spans="1:18" s="21" customFormat="1" ht="12.75">
      <c r="A59" s="99"/>
      <c r="B59" s="101"/>
      <c r="C59" s="114"/>
      <c r="D59" s="114"/>
      <c r="E59" s="111"/>
      <c r="F59" s="112"/>
      <c r="G59" s="115"/>
      <c r="H59" s="115"/>
      <c r="I59" s="111"/>
      <c r="J59" s="112"/>
      <c r="K59" s="115"/>
      <c r="L59" s="115"/>
      <c r="M59" s="111"/>
      <c r="N59" s="112"/>
      <c r="O59" s="114"/>
      <c r="P59" s="114"/>
      <c r="Q59" s="111"/>
      <c r="R59" s="112"/>
    </row>
    <row r="60" spans="1:18" s="21" customFormat="1" ht="15">
      <c r="A60" s="99">
        <v>9</v>
      </c>
      <c r="B60" s="100" t="s">
        <v>20</v>
      </c>
      <c r="C60" s="106">
        <f>C61+C62+C63+C64+C65</f>
        <v>50.07751499712452</v>
      </c>
      <c r="D60" s="106">
        <f>D61+D62+D63+D64+D65</f>
        <v>37.64870669798228</v>
      </c>
      <c r="E60" s="107">
        <f aca="true" t="shared" si="23" ref="E60:E65">((D60-C60)/C60)*100</f>
        <v>-24.819139487763938</v>
      </c>
      <c r="F60" s="108">
        <f>(D60/D$179)*100</f>
        <v>0.37717060411328734</v>
      </c>
      <c r="G60" s="109">
        <f>G61+G62+G63+G64+G65</f>
        <v>10749</v>
      </c>
      <c r="H60" s="109">
        <f>H61+H62+H63+H64+H65</f>
        <v>9242</v>
      </c>
      <c r="I60" s="107">
        <f>((H60-G60)/G60)*100</f>
        <v>-14.019908828728253</v>
      </c>
      <c r="J60" s="108">
        <f>(H60/H$179)*100</f>
        <v>0.7204108883222813</v>
      </c>
      <c r="K60" s="109">
        <f>K61+K62+K63+K64+K65</f>
        <v>152123</v>
      </c>
      <c r="L60" s="109">
        <f>L61+L62+L63+L64+L65</f>
        <v>65350</v>
      </c>
      <c r="M60" s="107">
        <f aca="true" t="shared" si="24" ref="M60:M65">((L60-K60)/K60)*100</f>
        <v>-57.041341545985816</v>
      </c>
      <c r="N60" s="108">
        <f>(L60/L$179)*100</f>
        <v>0.5420309097791832</v>
      </c>
      <c r="O60" s="106">
        <f>O61+O62+O63+O64+O65</f>
        <v>9381.6314404392</v>
      </c>
      <c r="P60" s="106">
        <f>P61+P62+P63+P64+P65</f>
        <v>3883.6439365</v>
      </c>
      <c r="Q60" s="107">
        <f aca="true" t="shared" si="25" ref="Q60:Q65">((P60-O60)/O60)*100</f>
        <v>-58.60374646823486</v>
      </c>
      <c r="R60" s="108">
        <f>(P60/P$179)*100</f>
        <v>1.427033397198754</v>
      </c>
    </row>
    <row r="61" spans="1:18" s="21" customFormat="1" ht="12.75">
      <c r="A61" s="99"/>
      <c r="B61" s="101" t="s">
        <v>3</v>
      </c>
      <c r="C61" s="114">
        <v>4.282730900000001</v>
      </c>
      <c r="D61" s="114">
        <v>8.993402406</v>
      </c>
      <c r="E61" s="111">
        <f t="shared" si="23"/>
        <v>109.99223663574097</v>
      </c>
      <c r="F61" s="112">
        <f>(D61/D$180)*100</f>
        <v>0.5821967180263588</v>
      </c>
      <c r="G61" s="115">
        <v>56</v>
      </c>
      <c r="H61" s="115">
        <v>234</v>
      </c>
      <c r="I61" s="111">
        <f>((H61-G61)/G61)*100</f>
        <v>317.85714285714283</v>
      </c>
      <c r="J61" s="112">
        <f>(H61/H$180)*100</f>
        <v>0.33975084937712347</v>
      </c>
      <c r="K61" s="115">
        <v>0</v>
      </c>
      <c r="L61" s="115">
        <v>0</v>
      </c>
      <c r="M61" s="111" t="s">
        <v>59</v>
      </c>
      <c r="N61" s="111" t="s">
        <v>59</v>
      </c>
      <c r="O61" s="114">
        <v>2.7582018</v>
      </c>
      <c r="P61" s="114">
        <v>24.8815248</v>
      </c>
      <c r="Q61" s="111">
        <f t="shared" si="25"/>
        <v>802.0922544536081</v>
      </c>
      <c r="R61" s="112">
        <f>(P61/P$180)*100</f>
        <v>1.7637259851114289</v>
      </c>
    </row>
    <row r="62" spans="1:18" ht="12.75">
      <c r="A62" s="99"/>
      <c r="B62" s="101" t="s">
        <v>4</v>
      </c>
      <c r="C62" s="114">
        <v>40.1956518</v>
      </c>
      <c r="D62" s="114">
        <v>26.247276114</v>
      </c>
      <c r="E62" s="111">
        <f t="shared" si="23"/>
        <v>-34.70120538261802</v>
      </c>
      <c r="F62" s="112">
        <f>(D62/D$181)*100</f>
        <v>0.8523987220140518</v>
      </c>
      <c r="G62" s="115">
        <v>10670</v>
      </c>
      <c r="H62" s="115">
        <v>9007</v>
      </c>
      <c r="I62" s="111">
        <f>((H62-G62)/G62)*100</f>
        <v>-15.585754451733832</v>
      </c>
      <c r="J62" s="112">
        <f>(H62/H$181)*100</f>
        <v>0.7427620489578076</v>
      </c>
      <c r="K62" s="115">
        <v>0</v>
      </c>
      <c r="L62" s="115">
        <v>0</v>
      </c>
      <c r="M62" s="111" t="s">
        <v>59</v>
      </c>
      <c r="N62" s="111" t="s">
        <v>59</v>
      </c>
      <c r="O62" s="114">
        <v>898.9924882</v>
      </c>
      <c r="P62" s="114">
        <v>735.0229535</v>
      </c>
      <c r="Q62" s="111">
        <f t="shared" si="25"/>
        <v>-18.239255260998526</v>
      </c>
      <c r="R62" s="112">
        <f>(P62/P$181)*100</f>
        <v>0.8058621469150974</v>
      </c>
    </row>
    <row r="63" spans="1:18" ht="14.25" customHeight="1">
      <c r="A63" s="99"/>
      <c r="B63" s="101" t="s">
        <v>5</v>
      </c>
      <c r="C63" s="114">
        <v>0.0737057</v>
      </c>
      <c r="D63" s="114">
        <v>0.018403329000000003</v>
      </c>
      <c r="E63" s="111">
        <f t="shared" si="23"/>
        <v>-75.03133543267346</v>
      </c>
      <c r="F63" s="112">
        <f>(D63/D$182)*100</f>
        <v>0.00038213711952068475</v>
      </c>
      <c r="G63" s="115">
        <v>0</v>
      </c>
      <c r="H63" s="115">
        <v>0</v>
      </c>
      <c r="I63" s="111" t="s">
        <v>59</v>
      </c>
      <c r="J63" s="112">
        <f>(H63/H$182)*100</f>
        <v>0</v>
      </c>
      <c r="K63" s="115">
        <v>467</v>
      </c>
      <c r="L63" s="115">
        <v>31</v>
      </c>
      <c r="M63" s="111">
        <f t="shared" si="24"/>
        <v>-93.36188436830835</v>
      </c>
      <c r="N63" s="112">
        <f>(L63/L$182)*100</f>
        <v>0.0004439554887362764</v>
      </c>
      <c r="O63" s="114">
        <v>5.3375</v>
      </c>
      <c r="P63" s="114">
        <v>2.16785</v>
      </c>
      <c r="Q63" s="111">
        <f t="shared" si="25"/>
        <v>-59.38454332552693</v>
      </c>
      <c r="R63" s="112">
        <f>(P63/P$182)*100</f>
        <v>0.0035768945221301045</v>
      </c>
    </row>
    <row r="64" spans="1:18" ht="12.75">
      <c r="A64" s="99"/>
      <c r="B64" s="101" t="s">
        <v>6</v>
      </c>
      <c r="C64" s="114">
        <v>5.075972226602386</v>
      </c>
      <c r="D64" s="114">
        <v>0.03244378155790109</v>
      </c>
      <c r="E64" s="111">
        <f t="shared" si="23"/>
        <v>-99.36083610962511</v>
      </c>
      <c r="F64" s="112">
        <f>(D64/D$183)*100</f>
        <v>0.02077249682977715</v>
      </c>
      <c r="G64" s="115">
        <v>23</v>
      </c>
      <c r="H64" s="115">
        <v>1</v>
      </c>
      <c r="I64" s="111">
        <f>((H64-G64)/G64)*100</f>
        <v>-95.65217391304348</v>
      </c>
      <c r="J64" s="112">
        <f>(H64/H$183)*100</f>
        <v>0.78125</v>
      </c>
      <c r="K64" s="115">
        <v>131430</v>
      </c>
      <c r="L64" s="115">
        <v>2136</v>
      </c>
      <c r="M64" s="111">
        <f t="shared" si="24"/>
        <v>-98.37480027391007</v>
      </c>
      <c r="N64" s="112">
        <f>(L64/L$183)*100</f>
        <v>0.5437009848216808</v>
      </c>
      <c r="O64" s="114">
        <v>7455.947513800001</v>
      </c>
      <c r="P64" s="114">
        <v>34.120133499999994</v>
      </c>
      <c r="Q64" s="111">
        <f t="shared" si="25"/>
        <v>-99.54237696232641</v>
      </c>
      <c r="R64" s="112">
        <f>(P64/P$183)*100</f>
        <v>0.2409968873812598</v>
      </c>
    </row>
    <row r="65" spans="1:18" ht="12.75">
      <c r="A65" s="99"/>
      <c r="B65" s="101" t="s">
        <v>25</v>
      </c>
      <c r="C65" s="114">
        <v>0.44945437052213344</v>
      </c>
      <c r="D65" s="114">
        <v>2.3571810674243743</v>
      </c>
      <c r="E65" s="111">
        <f t="shared" si="23"/>
        <v>424.45392058064203</v>
      </c>
      <c r="F65" s="112">
        <f>(D65/D$184)*100</f>
        <v>0.6109328561300987</v>
      </c>
      <c r="G65" s="115">
        <v>0</v>
      </c>
      <c r="H65" s="115">
        <v>0</v>
      </c>
      <c r="I65" s="111" t="s">
        <v>59</v>
      </c>
      <c r="J65" s="112">
        <f>(H65/H$184)*100</f>
        <v>0</v>
      </c>
      <c r="K65" s="115">
        <v>20226</v>
      </c>
      <c r="L65" s="115">
        <v>63183</v>
      </c>
      <c r="M65" s="111">
        <f t="shared" si="24"/>
        <v>212.38504894690004</v>
      </c>
      <c r="N65" s="112">
        <f>(L65/L$184)*100</f>
        <v>1.349786358063501</v>
      </c>
      <c r="O65" s="114">
        <v>1018.5957366392</v>
      </c>
      <c r="P65" s="114">
        <v>3087.4514747000003</v>
      </c>
      <c r="Q65" s="111">
        <f t="shared" si="25"/>
        <v>203.10861941037325</v>
      </c>
      <c r="R65" s="112">
        <f>(P65/P$184)*100</f>
        <v>2.9470856897905957</v>
      </c>
    </row>
    <row r="66" spans="1:18" ht="12.75">
      <c r="A66" s="99"/>
      <c r="B66" s="101"/>
      <c r="C66" s="114"/>
      <c r="D66" s="114"/>
      <c r="E66" s="111"/>
      <c r="F66" s="112"/>
      <c r="G66" s="115"/>
      <c r="H66" s="115"/>
      <c r="I66" s="111"/>
      <c r="J66" s="112"/>
      <c r="K66" s="115"/>
      <c r="L66" s="115"/>
      <c r="M66" s="111"/>
      <c r="N66" s="112"/>
      <c r="O66" s="114"/>
      <c r="P66" s="114"/>
      <c r="Q66" s="111"/>
      <c r="R66" s="112"/>
    </row>
    <row r="67" spans="1:18" ht="15">
      <c r="A67" s="99">
        <v>10</v>
      </c>
      <c r="B67" s="100" t="s">
        <v>17</v>
      </c>
      <c r="C67" s="106">
        <f>C68+C69+C70+C71+C72</f>
        <v>22.954063013000003</v>
      </c>
      <c r="D67" s="106">
        <f>D68+D69+D70+D71+D72</f>
        <v>34.29975190400022</v>
      </c>
      <c r="E67" s="107">
        <f aca="true" t="shared" si="26" ref="E67:E72">((D67-C67)/C67)*100</f>
        <v>49.427802322293005</v>
      </c>
      <c r="F67" s="108">
        <f>(D67/D$179)*100</f>
        <v>0.3436202536875183</v>
      </c>
      <c r="G67" s="109">
        <f>G68+G69+G70+G71+G72</f>
        <v>2448</v>
      </c>
      <c r="H67" s="109">
        <f>H68+H69+H70+H71+H72</f>
        <v>160</v>
      </c>
      <c r="I67" s="107">
        <f aca="true" t="shared" si="27" ref="I67:I72">((H67-G67)/G67)*100</f>
        <v>-93.4640522875817</v>
      </c>
      <c r="J67" s="108">
        <f>(H67/H$179)*100</f>
        <v>0.012471947861021968</v>
      </c>
      <c r="K67" s="109">
        <f>K68+K69+K70+K71+K72</f>
        <v>37786</v>
      </c>
      <c r="L67" s="109">
        <f>L68+L69+L70+L71+L72</f>
        <v>39353</v>
      </c>
      <c r="M67" s="107">
        <f aca="true" t="shared" si="28" ref="M67:M72">((L67-K67)/K67)*100</f>
        <v>4.147038585719579</v>
      </c>
      <c r="N67" s="108">
        <f>(L67/L$179)*100</f>
        <v>0.3264046272768201</v>
      </c>
      <c r="O67" s="106">
        <f>O68+O69+O70+O71+O72</f>
        <v>3320.0141653</v>
      </c>
      <c r="P67" s="106">
        <f>P68+P69+P70+P71+P72</f>
        <v>3650.576457</v>
      </c>
      <c r="Q67" s="107">
        <f aca="true" t="shared" si="29" ref="Q67:Q72">((P67-O67)/O67)*100</f>
        <v>9.956653051512813</v>
      </c>
      <c r="R67" s="108">
        <f>(P67/P$179)*100</f>
        <v>1.3413934460380472</v>
      </c>
    </row>
    <row r="68" spans="1:18" ht="12.75">
      <c r="A68" s="99"/>
      <c r="B68" s="101" t="s">
        <v>3</v>
      </c>
      <c r="C68" s="114">
        <v>0.083928376</v>
      </c>
      <c r="D68" s="114">
        <v>0.14839722</v>
      </c>
      <c r="E68" s="111">
        <f t="shared" si="26"/>
        <v>76.81412064973114</v>
      </c>
      <c r="F68" s="112">
        <f>(D68/D$180)*100</f>
        <v>0.009606639461678675</v>
      </c>
      <c r="G68" s="115">
        <v>9</v>
      </c>
      <c r="H68" s="115">
        <v>14</v>
      </c>
      <c r="I68" s="111">
        <f t="shared" si="27"/>
        <v>55.55555555555556</v>
      </c>
      <c r="J68" s="112">
        <f>(H68/H$180)*100</f>
        <v>0.02032697389435781</v>
      </c>
      <c r="K68" s="115">
        <v>0</v>
      </c>
      <c r="L68" s="115">
        <v>0</v>
      </c>
      <c r="M68" s="111" t="s">
        <v>59</v>
      </c>
      <c r="N68" s="111" t="s">
        <v>59</v>
      </c>
      <c r="O68" s="114">
        <v>0.1474169</v>
      </c>
      <c r="P68" s="114">
        <v>0.36213530000000005</v>
      </c>
      <c r="Q68" s="111">
        <f t="shared" si="29"/>
        <v>145.65385651170257</v>
      </c>
      <c r="R68" s="112">
        <f>(P68/P$180)*100</f>
        <v>0.025669947636654603</v>
      </c>
    </row>
    <row r="69" spans="1:18" ht="12.75">
      <c r="A69" s="99"/>
      <c r="B69" s="101" t="s">
        <v>4</v>
      </c>
      <c r="C69" s="114">
        <v>11.9967745</v>
      </c>
      <c r="D69" s="114">
        <v>10.1151165</v>
      </c>
      <c r="E69" s="111">
        <f t="shared" si="26"/>
        <v>-15.684699249785861</v>
      </c>
      <c r="F69" s="112">
        <f>(D69/D$181)*100</f>
        <v>0.32849551093129653</v>
      </c>
      <c r="G69" s="115">
        <v>2434</v>
      </c>
      <c r="H69" s="115">
        <v>144</v>
      </c>
      <c r="I69" s="111">
        <f t="shared" si="27"/>
        <v>-94.08381265406737</v>
      </c>
      <c r="J69" s="112">
        <f>(H69/H$181)*100</f>
        <v>0.01187495670588701</v>
      </c>
      <c r="K69" s="115">
        <v>0</v>
      </c>
      <c r="L69" s="115">
        <v>0</v>
      </c>
      <c r="M69" s="111" t="s">
        <v>59</v>
      </c>
      <c r="N69" s="111" t="s">
        <v>59</v>
      </c>
      <c r="O69" s="114">
        <v>265.6650668</v>
      </c>
      <c r="P69" s="114">
        <v>82.2373622</v>
      </c>
      <c r="Q69" s="111">
        <f t="shared" si="29"/>
        <v>-69.04472116316649</v>
      </c>
      <c r="R69" s="112">
        <f>(P69/P$181)*100</f>
        <v>0.09016313972720919</v>
      </c>
    </row>
    <row r="70" spans="1:18" s="21" customFormat="1" ht="12.75">
      <c r="A70" s="99"/>
      <c r="B70" s="101" t="s">
        <v>5</v>
      </c>
      <c r="C70" s="110">
        <v>1.1888140279999997</v>
      </c>
      <c r="D70" s="110">
        <v>3.6299642910000007</v>
      </c>
      <c r="E70" s="111">
        <f t="shared" si="26"/>
        <v>205.3433258275786</v>
      </c>
      <c r="F70" s="112">
        <f>(D70/D$182)*100</f>
        <v>0.07537462912963654</v>
      </c>
      <c r="G70" s="113">
        <v>0</v>
      </c>
      <c r="H70" s="113">
        <v>2</v>
      </c>
      <c r="I70" s="111" t="s">
        <v>59</v>
      </c>
      <c r="J70" s="112">
        <f>(H70/H$182)*100</f>
        <v>1.8518518518518516</v>
      </c>
      <c r="K70" s="113">
        <v>685</v>
      </c>
      <c r="L70" s="113">
        <v>2876</v>
      </c>
      <c r="M70" s="111">
        <f t="shared" si="28"/>
        <v>319.8540145985402</v>
      </c>
      <c r="N70" s="112">
        <f>(L70/L$182)*100</f>
        <v>0.0411876124388881</v>
      </c>
      <c r="O70" s="110">
        <v>85.3125736</v>
      </c>
      <c r="P70" s="110">
        <v>317.6240331</v>
      </c>
      <c r="Q70" s="111">
        <f t="shared" si="29"/>
        <v>272.30623775250876</v>
      </c>
      <c r="R70" s="112">
        <f>(P70/P$182)*100</f>
        <v>0.5240711599475337</v>
      </c>
    </row>
    <row r="71" spans="1:18" ht="12.75">
      <c r="A71" s="99"/>
      <c r="B71" s="101" t="s">
        <v>6</v>
      </c>
      <c r="C71" s="110">
        <v>0</v>
      </c>
      <c r="D71" s="110">
        <v>0</v>
      </c>
      <c r="E71" s="111" t="s">
        <v>59</v>
      </c>
      <c r="F71" s="112">
        <f>(D71/D$183)*100</f>
        <v>0</v>
      </c>
      <c r="G71" s="113">
        <v>0</v>
      </c>
      <c r="H71" s="113">
        <v>0</v>
      </c>
      <c r="I71" s="111" t="s">
        <v>59</v>
      </c>
      <c r="J71" s="112">
        <f>(H71/H$183)*100</f>
        <v>0</v>
      </c>
      <c r="K71" s="113">
        <v>0</v>
      </c>
      <c r="L71" s="113">
        <v>0</v>
      </c>
      <c r="M71" s="111" t="s">
        <v>59</v>
      </c>
      <c r="N71" s="112">
        <f>(L71/L$183)*100</f>
        <v>0</v>
      </c>
      <c r="O71" s="110">
        <v>0</v>
      </c>
      <c r="P71" s="110">
        <v>0</v>
      </c>
      <c r="Q71" s="111" t="s">
        <v>59</v>
      </c>
      <c r="R71" s="112">
        <f>(P71/P$183)*100</f>
        <v>0</v>
      </c>
    </row>
    <row r="72" spans="1:18" ht="12.75">
      <c r="A72" s="99"/>
      <c r="B72" s="101" t="s">
        <v>25</v>
      </c>
      <c r="C72" s="110">
        <v>9.684546109000001</v>
      </c>
      <c r="D72" s="110">
        <v>20.406273893000215</v>
      </c>
      <c r="E72" s="111">
        <f t="shared" si="26"/>
        <v>110.70965704873193</v>
      </c>
      <c r="F72" s="112">
        <f>(D72/D$184)*100</f>
        <v>5.288886528367497</v>
      </c>
      <c r="G72" s="113">
        <v>5</v>
      </c>
      <c r="H72" s="113">
        <v>0</v>
      </c>
      <c r="I72" s="111">
        <f t="shared" si="27"/>
        <v>-100</v>
      </c>
      <c r="J72" s="112">
        <f>(H72/H$184)*100</f>
        <v>0</v>
      </c>
      <c r="K72" s="113">
        <v>37101</v>
      </c>
      <c r="L72" s="113">
        <v>36477</v>
      </c>
      <c r="M72" s="111">
        <f t="shared" si="28"/>
        <v>-1.681895366701706</v>
      </c>
      <c r="N72" s="112">
        <f>(L72/L$184)*100</f>
        <v>0.7792627286308395</v>
      </c>
      <c r="O72" s="110">
        <v>2968.8891080000003</v>
      </c>
      <c r="P72" s="110">
        <v>3250.3529264</v>
      </c>
      <c r="Q72" s="111">
        <f t="shared" si="29"/>
        <v>9.480442285350577</v>
      </c>
      <c r="R72" s="112">
        <f>(P72/P$184)*100</f>
        <v>3.10258110116312</v>
      </c>
    </row>
    <row r="73" spans="1:18" ht="12.75">
      <c r="A73" s="99"/>
      <c r="B73" s="101"/>
      <c r="C73" s="110"/>
      <c r="D73" s="110"/>
      <c r="E73" s="111"/>
      <c r="F73" s="112"/>
      <c r="G73" s="113"/>
      <c r="H73" s="113"/>
      <c r="I73" s="111"/>
      <c r="J73" s="112"/>
      <c r="K73" s="113"/>
      <c r="L73" s="113"/>
      <c r="M73" s="111"/>
      <c r="N73" s="112"/>
      <c r="O73" s="110"/>
      <c r="P73" s="110"/>
      <c r="Q73" s="111"/>
      <c r="R73" s="112"/>
    </row>
    <row r="74" spans="1:18" ht="15">
      <c r="A74" s="99">
        <v>11</v>
      </c>
      <c r="B74" s="100" t="s">
        <v>35</v>
      </c>
      <c r="C74" s="106">
        <f>C75+C76+C77+C78+C79</f>
        <v>764.7457934899992</v>
      </c>
      <c r="D74" s="106">
        <f>D75+D76+D77+D78+D79</f>
        <v>1422.2880511039948</v>
      </c>
      <c r="E74" s="107">
        <f aca="true" t="shared" si="30" ref="E74:E79">((D74-C74)/C74)*100</f>
        <v>85.98180770805305</v>
      </c>
      <c r="F74" s="108">
        <f>(D74/D$179)*100</f>
        <v>14.248703089892691</v>
      </c>
      <c r="G74" s="109">
        <f>G75+G76+G77+G78+G79</f>
        <v>51992</v>
      </c>
      <c r="H74" s="109">
        <f>H75+H76+H77+H78+H79</f>
        <v>46322</v>
      </c>
      <c r="I74" s="107">
        <f aca="true" t="shared" si="31" ref="I74:I79">((H74-G74)/G74)*100</f>
        <v>-10.905523926757962</v>
      </c>
      <c r="J74" s="108">
        <f>(H74/H$179)*100</f>
        <v>3.6107848051141223</v>
      </c>
      <c r="K74" s="109">
        <f>K75+K76+K77+K78+K79</f>
        <v>3348646</v>
      </c>
      <c r="L74" s="109">
        <f>L75+L76+L77+L78+L79</f>
        <v>3346594</v>
      </c>
      <c r="M74" s="107">
        <f aca="true" t="shared" si="32" ref="M74:M79">((L74-K74)/K74)*100</f>
        <v>-0.06127849883206525</v>
      </c>
      <c r="N74" s="108">
        <f>(L74/L$179)*100</f>
        <v>27.757572922441554</v>
      </c>
      <c r="O74" s="106">
        <f>O75+O76+O77+O78+O79</f>
        <v>37319.231555294</v>
      </c>
      <c r="P74" s="106">
        <f>P75+P76+P77+P78+P79</f>
        <v>47509.15535818</v>
      </c>
      <c r="Q74" s="107">
        <f aca="true" t="shared" si="33" ref="Q74:Q79">((P74-O74)/O74)*100</f>
        <v>27.304752478057097</v>
      </c>
      <c r="R74" s="108">
        <f>(P74/P$179)*100</f>
        <v>17.45709763236607</v>
      </c>
    </row>
    <row r="75" spans="1:18" ht="12.75">
      <c r="A75" s="99"/>
      <c r="B75" s="101" t="s">
        <v>3</v>
      </c>
      <c r="C75" s="110">
        <v>121.63017339999999</v>
      </c>
      <c r="D75" s="110">
        <v>174.59442928</v>
      </c>
      <c r="E75" s="111">
        <f t="shared" si="30"/>
        <v>43.54532629483206</v>
      </c>
      <c r="F75" s="112">
        <f>(D75/D$180)*100</f>
        <v>11.302541476926015</v>
      </c>
      <c r="G75" s="113">
        <v>2595</v>
      </c>
      <c r="H75" s="113">
        <v>2539</v>
      </c>
      <c r="I75" s="111">
        <f t="shared" si="31"/>
        <v>-2.157996146435453</v>
      </c>
      <c r="J75" s="112">
        <f>(H75/H$180)*100</f>
        <v>3.6864419084124633</v>
      </c>
      <c r="K75" s="113">
        <v>0</v>
      </c>
      <c r="L75" s="113">
        <v>0</v>
      </c>
      <c r="M75" s="111" t="s">
        <v>59</v>
      </c>
      <c r="N75" s="111" t="s">
        <v>59</v>
      </c>
      <c r="O75" s="110">
        <v>46.45203879999999</v>
      </c>
      <c r="P75" s="110">
        <v>63.0463838</v>
      </c>
      <c r="Q75" s="111">
        <f t="shared" si="33"/>
        <v>35.72360961689375</v>
      </c>
      <c r="R75" s="112">
        <f>(P75/P$180)*100</f>
        <v>4.469040634333159</v>
      </c>
    </row>
    <row r="76" spans="1:18" ht="12.75">
      <c r="A76" s="99"/>
      <c r="B76" s="101" t="s">
        <v>4</v>
      </c>
      <c r="C76" s="110">
        <v>192.925001903</v>
      </c>
      <c r="D76" s="110">
        <v>250.437252122</v>
      </c>
      <c r="E76" s="111">
        <f t="shared" si="30"/>
        <v>29.810677543969305</v>
      </c>
      <c r="F76" s="112">
        <f>(D76/D$181)*100</f>
        <v>8.1331256137333</v>
      </c>
      <c r="G76" s="113">
        <v>49367</v>
      </c>
      <c r="H76" s="113">
        <v>43752</v>
      </c>
      <c r="I76" s="111">
        <f t="shared" si="31"/>
        <v>-11.373994773836774</v>
      </c>
      <c r="J76" s="112">
        <f>(H76/H$181)*100</f>
        <v>3.6080076791386695</v>
      </c>
      <c r="K76" s="113">
        <v>0</v>
      </c>
      <c r="L76" s="113">
        <v>0</v>
      </c>
      <c r="M76" s="111" t="s">
        <v>59</v>
      </c>
      <c r="N76" s="111" t="s">
        <v>59</v>
      </c>
      <c r="O76" s="110">
        <v>10235.171457800001</v>
      </c>
      <c r="P76" s="110">
        <v>10639.8339319</v>
      </c>
      <c r="Q76" s="111">
        <f t="shared" si="33"/>
        <v>3.953646265413709</v>
      </c>
      <c r="R76" s="112">
        <f>(P76/P$181)*100</f>
        <v>11.665267559812383</v>
      </c>
    </row>
    <row r="77" spans="1:18" ht="12.75">
      <c r="A77" s="99"/>
      <c r="B77" s="101" t="s">
        <v>5</v>
      </c>
      <c r="C77" s="114">
        <v>429.6657476319991</v>
      </c>
      <c r="D77" s="114">
        <v>966.8932112319974</v>
      </c>
      <c r="E77" s="111">
        <f t="shared" si="30"/>
        <v>125.03381211111196</v>
      </c>
      <c r="F77" s="112">
        <f>(D77/D$182)*100</f>
        <v>20.077116842518027</v>
      </c>
      <c r="G77" s="115">
        <v>11</v>
      </c>
      <c r="H77" s="115">
        <v>12</v>
      </c>
      <c r="I77" s="111">
        <f t="shared" si="31"/>
        <v>9.090909090909092</v>
      </c>
      <c r="J77" s="112">
        <f>(H77/H$182)*100</f>
        <v>11.11111111111111</v>
      </c>
      <c r="K77" s="115">
        <v>2132751</v>
      </c>
      <c r="L77" s="115">
        <v>1981102</v>
      </c>
      <c r="M77" s="111">
        <f t="shared" si="32"/>
        <v>-7.110487815971016</v>
      </c>
      <c r="N77" s="112">
        <f>(L77/L$182)*100</f>
        <v>28.371648601497245</v>
      </c>
      <c r="O77" s="114">
        <v>19480.975149294</v>
      </c>
      <c r="P77" s="114">
        <v>17605.49144388</v>
      </c>
      <c r="Q77" s="111">
        <f t="shared" si="33"/>
        <v>-9.627257829965298</v>
      </c>
      <c r="R77" s="112">
        <f>(P77/P$182)*100</f>
        <v>29.048590033915072</v>
      </c>
    </row>
    <row r="78" spans="1:18" ht="12.75">
      <c r="A78" s="99"/>
      <c r="B78" s="101" t="s">
        <v>6</v>
      </c>
      <c r="C78" s="114">
        <v>0</v>
      </c>
      <c r="D78" s="114">
        <v>0</v>
      </c>
      <c r="E78" s="111" t="s">
        <v>59</v>
      </c>
      <c r="F78" s="112">
        <f>(D78/D$183)*100</f>
        <v>0</v>
      </c>
      <c r="G78" s="115">
        <v>0</v>
      </c>
      <c r="H78" s="115">
        <v>0</v>
      </c>
      <c r="I78" s="111" t="s">
        <v>59</v>
      </c>
      <c r="J78" s="112">
        <f>(H78/H$183)*100</f>
        <v>0</v>
      </c>
      <c r="K78" s="115">
        <v>0</v>
      </c>
      <c r="L78" s="115">
        <v>0</v>
      </c>
      <c r="M78" s="111" t="s">
        <v>59</v>
      </c>
      <c r="N78" s="112">
        <f>(L78/L$183)*100</f>
        <v>0</v>
      </c>
      <c r="O78" s="114">
        <v>0</v>
      </c>
      <c r="P78" s="114">
        <v>0</v>
      </c>
      <c r="Q78" s="111" t="s">
        <v>59</v>
      </c>
      <c r="R78" s="112">
        <f>(P78/P$183)*100</f>
        <v>0</v>
      </c>
    </row>
    <row r="79" spans="1:18" s="21" customFormat="1" ht="12.75">
      <c r="A79" s="99"/>
      <c r="B79" s="101" t="s">
        <v>25</v>
      </c>
      <c r="C79" s="114">
        <v>20.524870554999985</v>
      </c>
      <c r="D79" s="114">
        <v>30.363158469997344</v>
      </c>
      <c r="E79" s="111">
        <f t="shared" si="30"/>
        <v>47.93349555425426</v>
      </c>
      <c r="F79" s="112">
        <f>(D79/D$184)*100</f>
        <v>7.869506242672812</v>
      </c>
      <c r="G79" s="115">
        <v>19</v>
      </c>
      <c r="H79" s="115">
        <v>19</v>
      </c>
      <c r="I79" s="111">
        <f t="shared" si="31"/>
        <v>0</v>
      </c>
      <c r="J79" s="112">
        <f>(H79/H$184)*100</f>
        <v>1.6769638128861428</v>
      </c>
      <c r="K79" s="115">
        <v>1215895</v>
      </c>
      <c r="L79" s="115">
        <v>1365492</v>
      </c>
      <c r="M79" s="111">
        <f t="shared" si="32"/>
        <v>12.303447254902768</v>
      </c>
      <c r="N79" s="112">
        <f>(L79/L$184)*100</f>
        <v>29.17117695653651</v>
      </c>
      <c r="O79" s="114">
        <v>7556.632909399999</v>
      </c>
      <c r="P79" s="114">
        <v>19200.783598600003</v>
      </c>
      <c r="Q79" s="111">
        <f t="shared" si="33"/>
        <v>154.0917870274653</v>
      </c>
      <c r="R79" s="112">
        <f>(P79/P$184)*100</f>
        <v>18.327852288495773</v>
      </c>
    </row>
    <row r="80" spans="1:18" s="21" customFormat="1" ht="12.75">
      <c r="A80" s="99"/>
      <c r="B80" s="101"/>
      <c r="C80" s="114"/>
      <c r="D80" s="114"/>
      <c r="E80" s="111"/>
      <c r="F80" s="112"/>
      <c r="G80" s="115"/>
      <c r="H80" s="115"/>
      <c r="I80" s="111"/>
      <c r="J80" s="112"/>
      <c r="K80" s="115"/>
      <c r="L80" s="115"/>
      <c r="M80" s="111"/>
      <c r="N80" s="112"/>
      <c r="O80" s="114"/>
      <c r="P80" s="114"/>
      <c r="Q80" s="111"/>
      <c r="R80" s="112"/>
    </row>
    <row r="81" spans="1:18" s="21" customFormat="1" ht="15">
      <c r="A81" s="99">
        <v>12</v>
      </c>
      <c r="B81" s="100" t="s">
        <v>36</v>
      </c>
      <c r="C81" s="106">
        <f>C82+C83+C84+C85+C86</f>
        <v>464.34880858</v>
      </c>
      <c r="D81" s="106">
        <f>D82+D83+D84+D85+D86</f>
        <v>633.4141722700001</v>
      </c>
      <c r="E81" s="107">
        <f aca="true" t="shared" si="34" ref="E81:E86">((D81-C81)/C81)*100</f>
        <v>36.40913049976584</v>
      </c>
      <c r="F81" s="108">
        <f>(D81/D$179)*100</f>
        <v>6.345641775306919</v>
      </c>
      <c r="G81" s="109">
        <f>G82+G83+G84+G85+G86</f>
        <v>49170</v>
      </c>
      <c r="H81" s="109">
        <f>H82+H83+H84+H85+H86</f>
        <v>49054</v>
      </c>
      <c r="I81" s="107">
        <f aca="true" t="shared" si="35" ref="I81:I86">((H81-G81)/G81)*100</f>
        <v>-0.23591620907057148</v>
      </c>
      <c r="J81" s="108">
        <f>(H81/H$179)*100</f>
        <v>3.823743314841072</v>
      </c>
      <c r="K81" s="109">
        <f>K82+K83+K84+K85+K86</f>
        <v>299601</v>
      </c>
      <c r="L81" s="109">
        <f>L82+L83+L84+L85+L86</f>
        <v>1068652</v>
      </c>
      <c r="M81" s="107">
        <f aca="true" t="shared" si="36" ref="M81:M86">((L81-K81)/K81)*100</f>
        <v>256.69173333867377</v>
      </c>
      <c r="N81" s="108">
        <f>(L81/L$179)*100</f>
        <v>8.863694197357974</v>
      </c>
      <c r="O81" s="106">
        <f>O82+O83+O84+O85+O86</f>
        <v>22339.12703602</v>
      </c>
      <c r="P81" s="106">
        <f>P82+P83+P84+P85+P86</f>
        <v>31853.31470608</v>
      </c>
      <c r="Q81" s="107">
        <f aca="true" t="shared" si="37" ref="Q81:Q86">((P81-O81)/O81)*100</f>
        <v>42.58979169024447</v>
      </c>
      <c r="R81" s="108">
        <f>(P81/P$179)*100</f>
        <v>11.704405615006971</v>
      </c>
    </row>
    <row r="82" spans="1:18" ht="12.75">
      <c r="A82" s="99"/>
      <c r="B82" s="101" t="s">
        <v>3</v>
      </c>
      <c r="C82" s="114">
        <v>85.48366453999999</v>
      </c>
      <c r="D82" s="114">
        <v>77.41113826</v>
      </c>
      <c r="E82" s="111">
        <f t="shared" si="34"/>
        <v>-9.443355433391194</v>
      </c>
      <c r="F82" s="112">
        <f>(D82/D$180)*100</f>
        <v>5.011285895935112</v>
      </c>
      <c r="G82" s="115">
        <v>4216</v>
      </c>
      <c r="H82" s="115">
        <v>1295</v>
      </c>
      <c r="I82" s="111">
        <f t="shared" si="35"/>
        <v>-69.28368121442125</v>
      </c>
      <c r="J82" s="112">
        <f>(H82/H$180)*100</f>
        <v>1.8802450852280976</v>
      </c>
      <c r="K82" s="115">
        <v>0</v>
      </c>
      <c r="L82" s="115">
        <v>0</v>
      </c>
      <c r="M82" s="111" t="s">
        <v>59</v>
      </c>
      <c r="N82" s="111" t="s">
        <v>59</v>
      </c>
      <c r="O82" s="114">
        <v>1099.282657</v>
      </c>
      <c r="P82" s="114">
        <v>182.51331979999998</v>
      </c>
      <c r="Q82" s="111">
        <f t="shared" si="37"/>
        <v>-83.39705273818397</v>
      </c>
      <c r="R82" s="112">
        <f>(P82/P$180)*100</f>
        <v>12.93745006978882</v>
      </c>
    </row>
    <row r="83" spans="1:18" ht="12.75">
      <c r="A83" s="99"/>
      <c r="B83" s="101" t="s">
        <v>4</v>
      </c>
      <c r="C83" s="114">
        <v>330.44437032</v>
      </c>
      <c r="D83" s="114">
        <v>338.17504357000007</v>
      </c>
      <c r="E83" s="111">
        <f t="shared" si="34"/>
        <v>2.339477970986076</v>
      </c>
      <c r="F83" s="112">
        <f>(D83/D$181)*100</f>
        <v>10.982471998393756</v>
      </c>
      <c r="G83" s="115">
        <v>44912</v>
      </c>
      <c r="H83" s="115">
        <v>47666</v>
      </c>
      <c r="I83" s="111">
        <f t="shared" si="35"/>
        <v>6.131991449946563</v>
      </c>
      <c r="J83" s="112">
        <f>(H83/H$181)*100</f>
        <v>3.930775599602849</v>
      </c>
      <c r="K83" s="115">
        <v>0</v>
      </c>
      <c r="L83" s="115">
        <v>0</v>
      </c>
      <c r="M83" s="111" t="s">
        <v>59</v>
      </c>
      <c r="N83" s="111" t="s">
        <v>59</v>
      </c>
      <c r="O83" s="114">
        <v>13093.3298966</v>
      </c>
      <c r="P83" s="114">
        <v>16818.6405587</v>
      </c>
      <c r="Q83" s="111">
        <f t="shared" si="37"/>
        <v>28.451972809967675</v>
      </c>
      <c r="R83" s="112">
        <f>(P83/P$181)*100</f>
        <v>18.43956807646459</v>
      </c>
    </row>
    <row r="84" spans="1:18" ht="12.75">
      <c r="A84" s="99"/>
      <c r="B84" s="101" t="s">
        <v>5</v>
      </c>
      <c r="C84" s="114">
        <v>22.093091140000002</v>
      </c>
      <c r="D84" s="114">
        <v>98.29097911000001</v>
      </c>
      <c r="E84" s="111">
        <f t="shared" si="34"/>
        <v>344.89464370172334</v>
      </c>
      <c r="F84" s="112">
        <f>(D84/D$182)*100</f>
        <v>2.040969415477124</v>
      </c>
      <c r="G84" s="115">
        <v>11</v>
      </c>
      <c r="H84" s="115">
        <v>4</v>
      </c>
      <c r="I84" s="111">
        <f t="shared" si="35"/>
        <v>-63.63636363636363</v>
      </c>
      <c r="J84" s="112">
        <f>(H84/H$182)*100</f>
        <v>3.7037037037037033</v>
      </c>
      <c r="K84" s="115">
        <v>38266</v>
      </c>
      <c r="L84" s="115">
        <v>907444</v>
      </c>
      <c r="M84" s="111">
        <f t="shared" si="36"/>
        <v>2271.410651753515</v>
      </c>
      <c r="N84" s="112">
        <f>(L84/L$182)*100</f>
        <v>12.995636920025857</v>
      </c>
      <c r="O84" s="114">
        <v>1439.5000052999999</v>
      </c>
      <c r="P84" s="114">
        <v>6973.191467799999</v>
      </c>
      <c r="Q84" s="111">
        <f t="shared" si="37"/>
        <v>384.4176062609146</v>
      </c>
      <c r="R84" s="112">
        <f>(P84/P$182)*100</f>
        <v>11.505579427976198</v>
      </c>
    </row>
    <row r="85" spans="1:18" ht="12.75">
      <c r="A85" s="99"/>
      <c r="B85" s="101" t="s">
        <v>6</v>
      </c>
      <c r="C85" s="114">
        <v>0</v>
      </c>
      <c r="D85" s="114">
        <v>0</v>
      </c>
      <c r="E85" s="111" t="s">
        <v>59</v>
      </c>
      <c r="F85" s="112">
        <f>(D85/D$183)*100</f>
        <v>0</v>
      </c>
      <c r="G85" s="115">
        <v>0</v>
      </c>
      <c r="H85" s="115">
        <v>0</v>
      </c>
      <c r="I85" s="111" t="s">
        <v>59</v>
      </c>
      <c r="J85" s="112">
        <f>(H85/H$183)*100</f>
        <v>0</v>
      </c>
      <c r="K85" s="115">
        <v>0</v>
      </c>
      <c r="L85" s="115">
        <v>0</v>
      </c>
      <c r="M85" s="111" t="s">
        <v>59</v>
      </c>
      <c r="N85" s="112">
        <f>(L85/L$183)*100</f>
        <v>0</v>
      </c>
      <c r="O85" s="114">
        <v>0</v>
      </c>
      <c r="P85" s="114">
        <v>0</v>
      </c>
      <c r="Q85" s="111" t="s">
        <v>59</v>
      </c>
      <c r="R85" s="112">
        <f>(P85/P$183)*100</f>
        <v>0</v>
      </c>
    </row>
    <row r="86" spans="1:18" ht="12.75">
      <c r="A86" s="99"/>
      <c r="B86" s="101" t="s">
        <v>25</v>
      </c>
      <c r="C86" s="114">
        <v>26.32768258</v>
      </c>
      <c r="D86" s="114">
        <v>119.53701133</v>
      </c>
      <c r="E86" s="111">
        <f t="shared" si="34"/>
        <v>354.03544716391815</v>
      </c>
      <c r="F86" s="112">
        <f>(D86/D$184)*100</f>
        <v>30.981535001420024</v>
      </c>
      <c r="G86" s="115">
        <v>31</v>
      </c>
      <c r="H86" s="115">
        <v>89</v>
      </c>
      <c r="I86" s="111">
        <f t="shared" si="35"/>
        <v>187.09677419354838</v>
      </c>
      <c r="J86" s="112">
        <f>(H86/H$184)*100</f>
        <v>7.855251544571932</v>
      </c>
      <c r="K86" s="115">
        <v>261335</v>
      </c>
      <c r="L86" s="115">
        <v>161208</v>
      </c>
      <c r="M86" s="111">
        <f t="shared" si="36"/>
        <v>-38.313658713911266</v>
      </c>
      <c r="N86" s="112">
        <f>(L86/L$184)*100</f>
        <v>3.4439067345757697</v>
      </c>
      <c r="O86" s="114">
        <v>6707.01447712</v>
      </c>
      <c r="P86" s="114">
        <v>7878.969359780001</v>
      </c>
      <c r="Q86" s="111">
        <f t="shared" si="37"/>
        <v>17.473570195173323</v>
      </c>
      <c r="R86" s="112">
        <f>(P86/P$184)*100</f>
        <v>7.520765278671283</v>
      </c>
    </row>
    <row r="87" spans="1:18" ht="12.75">
      <c r="A87" s="99"/>
      <c r="B87" s="101"/>
      <c r="C87" s="114"/>
      <c r="D87" s="114"/>
      <c r="E87" s="111"/>
      <c r="F87" s="112"/>
      <c r="G87" s="115"/>
      <c r="H87" s="115"/>
      <c r="I87" s="111"/>
      <c r="J87" s="112"/>
      <c r="K87" s="115"/>
      <c r="L87" s="115"/>
      <c r="M87" s="111"/>
      <c r="N87" s="112"/>
      <c r="O87" s="114"/>
      <c r="P87" s="114"/>
      <c r="Q87" s="111"/>
      <c r="R87" s="112"/>
    </row>
    <row r="88" spans="1:18" ht="15">
      <c r="A88" s="99">
        <v>13</v>
      </c>
      <c r="B88" s="100" t="s">
        <v>37</v>
      </c>
      <c r="C88" s="106">
        <f>C89+C90+C91+C92+C93</f>
        <v>31.176798804000004</v>
      </c>
      <c r="D88" s="106">
        <f>D89+D90+D91+D92+D93</f>
        <v>21.442187237400006</v>
      </c>
      <c r="E88" s="107">
        <f>((D88-C88)/C88)*100</f>
        <v>-31.22389706460511</v>
      </c>
      <c r="F88" s="108">
        <f>(D88/D$179)*100</f>
        <v>0.21481116944380477</v>
      </c>
      <c r="G88" s="109">
        <f>G89+G90+G91+G92+G93</f>
        <v>4021</v>
      </c>
      <c r="H88" s="109">
        <f>H89+H90+H91+H92+H93</f>
        <v>1905</v>
      </c>
      <c r="I88" s="107">
        <f>((H88-G88)/G88)*100</f>
        <v>-52.62372544143248</v>
      </c>
      <c r="J88" s="108">
        <f>(H88/H$179)*100</f>
        <v>0.1484941292202928</v>
      </c>
      <c r="K88" s="109">
        <f>K89+K90+K91+K92+K93</f>
        <v>25925</v>
      </c>
      <c r="L88" s="109">
        <f>L89+L90+L91+L92+L93</f>
        <v>12566</v>
      </c>
      <c r="M88" s="107">
        <f>((L88-K88)/K88)*100</f>
        <v>-51.52941176470588</v>
      </c>
      <c r="N88" s="108">
        <f>(L88/L$179)*100</f>
        <v>0.1042258670586873</v>
      </c>
      <c r="O88" s="106">
        <f>O89+O90+O91+O92+O93</f>
        <v>702.8918126930002</v>
      </c>
      <c r="P88" s="106">
        <f>P89+P90+P91+P92+P93</f>
        <v>617.9499883686998</v>
      </c>
      <c r="Q88" s="107">
        <f>((P88-O88)/O88)*100</f>
        <v>-12.08462280971257</v>
      </c>
      <c r="R88" s="108">
        <f>(P88/P$179)*100</f>
        <v>0.2270638826883393</v>
      </c>
    </row>
    <row r="89" spans="1:18" s="21" customFormat="1" ht="12.75">
      <c r="A89" s="99"/>
      <c r="B89" s="101" t="s">
        <v>3</v>
      </c>
      <c r="C89" s="114">
        <v>11.308859023999998</v>
      </c>
      <c r="D89" s="114">
        <v>4.4510512</v>
      </c>
      <c r="E89" s="111">
        <f>((D89-C89)/C89)*100</f>
        <v>-60.6410231964706</v>
      </c>
      <c r="F89" s="112">
        <f>(D89/D$180)*100</f>
        <v>0.28814316133329326</v>
      </c>
      <c r="G89" s="115">
        <v>666</v>
      </c>
      <c r="H89" s="115">
        <v>218</v>
      </c>
      <c r="I89" s="111">
        <f>((H89-G89)/G89)*100</f>
        <v>-67.26726726726727</v>
      </c>
      <c r="J89" s="112">
        <f>(H89/H$180)*100</f>
        <v>0.3165200220692859</v>
      </c>
      <c r="K89" s="115">
        <v>0</v>
      </c>
      <c r="L89" s="115">
        <v>0</v>
      </c>
      <c r="M89" s="111" t="s">
        <v>59</v>
      </c>
      <c r="N89" s="111" t="s">
        <v>59</v>
      </c>
      <c r="O89" s="114">
        <v>51.647866699999994</v>
      </c>
      <c r="P89" s="114">
        <v>7.8865643</v>
      </c>
      <c r="Q89" s="111">
        <f>((P89-O89)/O89)*100</f>
        <v>-84.7301257459294</v>
      </c>
      <c r="R89" s="112">
        <f>(P89/P$180)*100</f>
        <v>0.5590388250306157</v>
      </c>
    </row>
    <row r="90" spans="1:18" ht="12.75">
      <c r="A90" s="99"/>
      <c r="B90" s="101" t="s">
        <v>4</v>
      </c>
      <c r="C90" s="114">
        <v>13.483513250000001</v>
      </c>
      <c r="D90" s="114">
        <v>7.986359609999999</v>
      </c>
      <c r="E90" s="111">
        <f>((D90-C90)/C90)*100</f>
        <v>-40.769445900904216</v>
      </c>
      <c r="F90" s="112">
        <f>(D90/D$181)*100</f>
        <v>0.25936263616617966</v>
      </c>
      <c r="G90" s="115">
        <v>3355</v>
      </c>
      <c r="H90" s="115">
        <v>1686</v>
      </c>
      <c r="I90" s="111">
        <f>((H90-G90)/G90)*100</f>
        <v>-49.746646795827125</v>
      </c>
      <c r="J90" s="112">
        <f>(H90/H$181)*100</f>
        <v>0.13903595143142708</v>
      </c>
      <c r="K90" s="115">
        <v>0</v>
      </c>
      <c r="L90" s="115">
        <v>0</v>
      </c>
      <c r="M90" s="111" t="s">
        <v>59</v>
      </c>
      <c r="N90" s="111" t="s">
        <v>59</v>
      </c>
      <c r="O90" s="114">
        <v>278.9185847</v>
      </c>
      <c r="P90" s="114">
        <v>195.79948230000002</v>
      </c>
      <c r="Q90" s="111">
        <f>((P90-O90)/O90)*100</f>
        <v>-29.800489088743028</v>
      </c>
      <c r="R90" s="112">
        <f>(P90/P$181)*100</f>
        <v>0.21467001869778018</v>
      </c>
    </row>
    <row r="91" spans="1:18" s="22" customFormat="1" ht="12.75">
      <c r="A91" s="99"/>
      <c r="B91" s="101" t="s">
        <v>5</v>
      </c>
      <c r="C91" s="114">
        <v>6.19688327</v>
      </c>
      <c r="D91" s="114">
        <v>8.932176700000007</v>
      </c>
      <c r="E91" s="111">
        <f>((D91-C91)/C91)*100</f>
        <v>44.13982498656953</v>
      </c>
      <c r="F91" s="112">
        <f>(D91/D$182)*100</f>
        <v>0.18547276284566655</v>
      </c>
      <c r="G91" s="115">
        <v>0</v>
      </c>
      <c r="H91" s="115">
        <v>1</v>
      </c>
      <c r="I91" s="111" t="s">
        <v>59</v>
      </c>
      <c r="J91" s="112">
        <f>(H91/H$182)*100</f>
        <v>0.9259259259259258</v>
      </c>
      <c r="K91" s="115">
        <v>1105</v>
      </c>
      <c r="L91" s="115">
        <v>1553</v>
      </c>
      <c r="M91" s="111">
        <f>((L91-K91)/K91)*100</f>
        <v>40.542986425339365</v>
      </c>
      <c r="N91" s="112">
        <f>(L91/L$182)*100</f>
        <v>0.02224073787120765</v>
      </c>
      <c r="O91" s="114">
        <v>308.1343612930002</v>
      </c>
      <c r="P91" s="114">
        <v>389.3957317686998</v>
      </c>
      <c r="Q91" s="111">
        <f>((P91-O91)/O91)*100</f>
        <v>26.372057350147138</v>
      </c>
      <c r="R91" s="112">
        <f>(P91/P$182)*100</f>
        <v>0.6424925432591304</v>
      </c>
    </row>
    <row r="92" spans="1:18" s="22" customFormat="1" ht="12.75">
      <c r="A92" s="99"/>
      <c r="B92" s="101" t="s">
        <v>6</v>
      </c>
      <c r="C92" s="114">
        <v>0.18754326000000002</v>
      </c>
      <c r="D92" s="114">
        <v>0.0725997274</v>
      </c>
      <c r="E92" s="111">
        <f>((D92-C92)/C92)*100</f>
        <v>-61.2890767708741</v>
      </c>
      <c r="F92" s="112">
        <f>(D92/D$183)*100</f>
        <v>0.046482793769517305</v>
      </c>
      <c r="G92" s="115">
        <v>0</v>
      </c>
      <c r="H92" s="115">
        <v>0</v>
      </c>
      <c r="I92" s="111" t="s">
        <v>59</v>
      </c>
      <c r="J92" s="112">
        <f>(H92/H$183)*100</f>
        <v>0</v>
      </c>
      <c r="K92" s="115">
        <v>24820</v>
      </c>
      <c r="L92" s="115">
        <v>11013</v>
      </c>
      <c r="M92" s="111">
        <f>((L92-K92)/K92)*100</f>
        <v>-55.628525382755846</v>
      </c>
      <c r="N92" s="112">
        <f>(L92/L$183)*100</f>
        <v>2.8032672967421215</v>
      </c>
      <c r="O92" s="114">
        <v>64.191</v>
      </c>
      <c r="P92" s="114">
        <v>24.868209999999998</v>
      </c>
      <c r="Q92" s="111">
        <f>((P92-O92)/O92)*100</f>
        <v>-61.259039429203476</v>
      </c>
      <c r="R92" s="112">
        <f>(P92/P$183)*100</f>
        <v>0.17564882050486463</v>
      </c>
    </row>
    <row r="93" spans="1:18" s="23" customFormat="1" ht="12.75">
      <c r="A93" s="99"/>
      <c r="B93" s="101" t="s">
        <v>25</v>
      </c>
      <c r="C93" s="114">
        <v>0</v>
      </c>
      <c r="D93" s="114">
        <v>0</v>
      </c>
      <c r="E93" s="111" t="s">
        <v>59</v>
      </c>
      <c r="F93" s="112">
        <f>(D93/D$184)*100</f>
        <v>0</v>
      </c>
      <c r="G93" s="115">
        <v>0</v>
      </c>
      <c r="H93" s="115">
        <v>0</v>
      </c>
      <c r="I93" s="111" t="s">
        <v>59</v>
      </c>
      <c r="J93" s="112">
        <f>(H93/H$184)*100</f>
        <v>0</v>
      </c>
      <c r="K93" s="115">
        <v>0</v>
      </c>
      <c r="L93" s="115">
        <v>0</v>
      </c>
      <c r="M93" s="111" t="s">
        <v>59</v>
      </c>
      <c r="N93" s="112">
        <f>(L93/L$184)*100</f>
        <v>0</v>
      </c>
      <c r="O93" s="114">
        <v>0</v>
      </c>
      <c r="P93" s="114">
        <v>0</v>
      </c>
      <c r="Q93" s="111" t="s">
        <v>59</v>
      </c>
      <c r="R93" s="112">
        <f>(P93/P$184)*100</f>
        <v>0</v>
      </c>
    </row>
    <row r="94" spans="1:18" s="23" customFormat="1" ht="12.75">
      <c r="A94" s="99"/>
      <c r="B94" s="101"/>
      <c r="C94" s="114"/>
      <c r="D94" s="114"/>
      <c r="E94" s="111"/>
      <c r="F94" s="112"/>
      <c r="G94" s="115"/>
      <c r="H94" s="115"/>
      <c r="I94" s="111"/>
      <c r="J94" s="112"/>
      <c r="K94" s="115"/>
      <c r="L94" s="115"/>
      <c r="M94" s="111"/>
      <c r="N94" s="112"/>
      <c r="O94" s="114"/>
      <c r="P94" s="114"/>
      <c r="Q94" s="111"/>
      <c r="R94" s="112"/>
    </row>
    <row r="95" spans="1:18" s="23" customFormat="1" ht="15">
      <c r="A95" s="99">
        <v>14</v>
      </c>
      <c r="B95" s="100" t="s">
        <v>38</v>
      </c>
      <c r="C95" s="106">
        <f>C96+C97+C98+C99+C100</f>
        <v>68.133008973</v>
      </c>
      <c r="D95" s="106">
        <f>D96+D97+D98+D99+D100</f>
        <v>149.0379951889997</v>
      </c>
      <c r="E95" s="107">
        <f>((D95-C95)/C95)*100</f>
        <v>118.74565271007043</v>
      </c>
      <c r="F95" s="108">
        <f>(D95/D$179)*100</f>
        <v>1.4930858351179659</v>
      </c>
      <c r="G95" s="109">
        <f>G96+G97+G98+G99+G100</f>
        <v>7167</v>
      </c>
      <c r="H95" s="109">
        <f>H96+H97+H98+H99+H100</f>
        <v>8743</v>
      </c>
      <c r="I95" s="107">
        <f>((H95-G95)/G95)*100</f>
        <v>21.989674898841916</v>
      </c>
      <c r="J95" s="108">
        <f>(H95/H$179)*100</f>
        <v>0.6815140009307191</v>
      </c>
      <c r="K95" s="109">
        <f>K96+K97+K98+K99+K100</f>
        <v>49962</v>
      </c>
      <c r="L95" s="109">
        <f>L96+L97+L98+L99+L100</f>
        <v>115116</v>
      </c>
      <c r="M95" s="107">
        <f>((L95-K95)/K95)*100</f>
        <v>130.4071094031464</v>
      </c>
      <c r="N95" s="108">
        <f>(L95/L$179)*100</f>
        <v>0.9548038287703206</v>
      </c>
      <c r="O95" s="106">
        <f>O96+O97+O98+O99+O100</f>
        <v>3091.0486270000006</v>
      </c>
      <c r="P95" s="106">
        <f>P96+P97+P98+P99+P100</f>
        <v>6180.754403</v>
      </c>
      <c r="Q95" s="107">
        <f>((P95-O95)/O95)*100</f>
        <v>99.95655678179011</v>
      </c>
      <c r="R95" s="108">
        <f>(P95/P$179)*100</f>
        <v>2.2710997962684236</v>
      </c>
    </row>
    <row r="96" spans="1:18" s="23" customFormat="1" ht="12.75">
      <c r="A96" s="99"/>
      <c r="B96" s="101" t="s">
        <v>3</v>
      </c>
      <c r="C96" s="110">
        <v>1.1517712</v>
      </c>
      <c r="D96" s="110">
        <v>1.0948962</v>
      </c>
      <c r="E96" s="111">
        <f>((D96-C96)/C96)*100</f>
        <v>-4.93804672316863</v>
      </c>
      <c r="F96" s="112">
        <f>(D96/D$180)*100</f>
        <v>0.07087917847357265</v>
      </c>
      <c r="G96" s="113">
        <v>763</v>
      </c>
      <c r="H96" s="113">
        <v>1053</v>
      </c>
      <c r="I96" s="111">
        <f>((H96-G96)/G96)*100</f>
        <v>38.00786369593709</v>
      </c>
      <c r="J96" s="112">
        <f>(H96/H$180)*100</f>
        <v>1.5288788221970555</v>
      </c>
      <c r="K96" s="113">
        <v>0</v>
      </c>
      <c r="L96" s="113">
        <v>0</v>
      </c>
      <c r="M96" s="111" t="s">
        <v>59</v>
      </c>
      <c r="N96" s="111" t="s">
        <v>59</v>
      </c>
      <c r="O96" s="110">
        <v>2.1975307</v>
      </c>
      <c r="P96" s="110">
        <v>1.7924477</v>
      </c>
      <c r="Q96" s="111">
        <f>((P96-O96)/O96)*100</f>
        <v>-18.433553624529573</v>
      </c>
      <c r="R96" s="112">
        <f>(P96/P$180)*100</f>
        <v>0.12705759035488112</v>
      </c>
    </row>
    <row r="97" spans="1:18" s="23" customFormat="1" ht="12.75">
      <c r="A97" s="99"/>
      <c r="B97" s="101" t="s">
        <v>4</v>
      </c>
      <c r="C97" s="110">
        <v>31.611417600000003</v>
      </c>
      <c r="D97" s="110">
        <v>36.3866325</v>
      </c>
      <c r="E97" s="111">
        <f>((D97-C97)/C97)*100</f>
        <v>15.105981517260378</v>
      </c>
      <c r="F97" s="112">
        <f>(D97/D$181)*100</f>
        <v>1.1816814402638685</v>
      </c>
      <c r="G97" s="113">
        <v>6395</v>
      </c>
      <c r="H97" s="113">
        <v>7685</v>
      </c>
      <c r="I97" s="111">
        <f>((H97-G97)/G97)*100</f>
        <v>20.172009382329943</v>
      </c>
      <c r="J97" s="112">
        <f>(H97/H$181)*100</f>
        <v>0.633743349199595</v>
      </c>
      <c r="K97" s="113">
        <v>0</v>
      </c>
      <c r="L97" s="113">
        <v>0</v>
      </c>
      <c r="M97" s="111" t="s">
        <v>59</v>
      </c>
      <c r="N97" s="111" t="s">
        <v>59</v>
      </c>
      <c r="O97" s="110">
        <v>411.93580240000006</v>
      </c>
      <c r="P97" s="110">
        <v>419.7372278</v>
      </c>
      <c r="Q97" s="111">
        <f>((P97-O97)/O97)*100</f>
        <v>1.8938449521861638</v>
      </c>
      <c r="R97" s="112">
        <f>(P97/P$181)*100</f>
        <v>0.46019017763245856</v>
      </c>
    </row>
    <row r="98" spans="1:18" s="22" customFormat="1" ht="12.75">
      <c r="A98" s="99"/>
      <c r="B98" s="101" t="s">
        <v>5</v>
      </c>
      <c r="C98" s="110">
        <v>35.369820173</v>
      </c>
      <c r="D98" s="110">
        <v>111.5410802949997</v>
      </c>
      <c r="E98" s="111">
        <f>((D98-C98)/C98)*100</f>
        <v>215.3566508097375</v>
      </c>
      <c r="F98" s="112">
        <f>(D98/D$182)*100</f>
        <v>2.31610200155399</v>
      </c>
      <c r="G98" s="113">
        <v>9</v>
      </c>
      <c r="H98" s="113">
        <v>5</v>
      </c>
      <c r="I98" s="111">
        <f>((H98-G98)/G98)*100</f>
        <v>-44.44444444444444</v>
      </c>
      <c r="J98" s="112">
        <f>(H98/H$182)*100</f>
        <v>4.62962962962963</v>
      </c>
      <c r="K98" s="113">
        <v>49962</v>
      </c>
      <c r="L98" s="113">
        <v>115044</v>
      </c>
      <c r="M98" s="111">
        <f>((L98-K98)/K98)*100</f>
        <v>130.26299987990873</v>
      </c>
      <c r="N98" s="112">
        <f>(L98/L$182)*100</f>
        <v>1.6475617821347155</v>
      </c>
      <c r="O98" s="110">
        <v>2676.9152939000005</v>
      </c>
      <c r="P98" s="110">
        <v>5750.5109635</v>
      </c>
      <c r="Q98" s="111">
        <f>((P98-O98)/O98)*100</f>
        <v>114.81856286614413</v>
      </c>
      <c r="R98" s="112">
        <f>(P98/P$182)*100</f>
        <v>9.488189295750287</v>
      </c>
    </row>
    <row r="99" spans="1:18" s="23" customFormat="1" ht="12.75">
      <c r="A99" s="99"/>
      <c r="B99" s="101" t="s">
        <v>6</v>
      </c>
      <c r="C99" s="110">
        <v>0</v>
      </c>
      <c r="D99" s="110">
        <v>0.015386193999999999</v>
      </c>
      <c r="E99" s="111" t="s">
        <v>59</v>
      </c>
      <c r="F99" s="112">
        <f>(D99/D$183)*100</f>
        <v>0.009851184132680152</v>
      </c>
      <c r="G99" s="113">
        <v>0</v>
      </c>
      <c r="H99" s="113">
        <v>0</v>
      </c>
      <c r="I99" s="111" t="s">
        <v>59</v>
      </c>
      <c r="J99" s="112">
        <f>(H99/H$183)*100</f>
        <v>0</v>
      </c>
      <c r="K99" s="113">
        <v>0</v>
      </c>
      <c r="L99" s="113">
        <v>72</v>
      </c>
      <c r="M99" s="111" t="s">
        <v>59</v>
      </c>
      <c r="N99" s="112">
        <f>(L99/L$183)*100</f>
        <v>0.018326999488371264</v>
      </c>
      <c r="O99" s="110">
        <v>0</v>
      </c>
      <c r="P99" s="110">
        <v>8.713764</v>
      </c>
      <c r="Q99" s="111" t="s">
        <v>59</v>
      </c>
      <c r="R99" s="112">
        <f>(P99/P$183)*100</f>
        <v>0.0615469456288873</v>
      </c>
    </row>
    <row r="100" spans="1:18" s="23" customFormat="1" ht="12.75">
      <c r="A100" s="99"/>
      <c r="B100" s="101" t="s">
        <v>25</v>
      </c>
      <c r="C100" s="110">
        <v>0</v>
      </c>
      <c r="D100" s="110">
        <v>0</v>
      </c>
      <c r="E100" s="111" t="s">
        <v>59</v>
      </c>
      <c r="F100" s="112">
        <f>(D100/D$184)*100</f>
        <v>0</v>
      </c>
      <c r="G100" s="113">
        <v>0</v>
      </c>
      <c r="H100" s="113">
        <v>0</v>
      </c>
      <c r="I100" s="111" t="s">
        <v>59</v>
      </c>
      <c r="J100" s="112">
        <f>(H100/H$184)*100</f>
        <v>0</v>
      </c>
      <c r="K100" s="113">
        <v>0</v>
      </c>
      <c r="L100" s="113">
        <v>0</v>
      </c>
      <c r="M100" s="111" t="s">
        <v>59</v>
      </c>
      <c r="N100" s="112">
        <f>(L100/L$184)*100</f>
        <v>0</v>
      </c>
      <c r="O100" s="110">
        <v>0</v>
      </c>
      <c r="P100" s="110">
        <v>0</v>
      </c>
      <c r="Q100" s="111" t="s">
        <v>59</v>
      </c>
      <c r="R100" s="112">
        <f>(P100/P$184)*100</f>
        <v>0</v>
      </c>
    </row>
    <row r="101" spans="1:18" s="23" customFormat="1" ht="12.75">
      <c r="A101" s="99"/>
      <c r="B101" s="101"/>
      <c r="C101" s="110"/>
      <c r="D101" s="110"/>
      <c r="E101" s="111"/>
      <c r="F101" s="112"/>
      <c r="G101" s="113"/>
      <c r="H101" s="113"/>
      <c r="I101" s="111"/>
      <c r="J101" s="112"/>
      <c r="K101" s="113"/>
      <c r="L101" s="113"/>
      <c r="M101" s="111"/>
      <c r="N101" s="112"/>
      <c r="O101" s="110"/>
      <c r="P101" s="110"/>
      <c r="Q101" s="111"/>
      <c r="R101" s="112"/>
    </row>
    <row r="102" spans="1:18" s="23" customFormat="1" ht="15">
      <c r="A102" s="99">
        <v>15</v>
      </c>
      <c r="B102" s="100" t="s">
        <v>50</v>
      </c>
      <c r="C102" s="106">
        <f>C103+C104+C105+C106+C107</f>
        <v>182.5437961840048</v>
      </c>
      <c r="D102" s="106">
        <f>D103+D104+D105+D106+D107</f>
        <v>319.8594061330013</v>
      </c>
      <c r="E102" s="107">
        <f aca="true" t="shared" si="38" ref="E102:E107">((D102-C102)/C102)*100</f>
        <v>75.22337807119003</v>
      </c>
      <c r="F102" s="108">
        <f>(D102/D$179)*100</f>
        <v>3.204401320084841</v>
      </c>
      <c r="G102" s="109">
        <f>G103+G104+G105+G106+G107</f>
        <v>8715</v>
      </c>
      <c r="H102" s="109">
        <f>H103+H104+H105+H106+H107</f>
        <v>17134</v>
      </c>
      <c r="I102" s="107">
        <f aca="true" t="shared" si="39" ref="I102:I107">((H102-G102)/G102)*100</f>
        <v>96.6035570854848</v>
      </c>
      <c r="J102" s="108">
        <f>(H102/H$179)*100</f>
        <v>1.3355897165671897</v>
      </c>
      <c r="K102" s="109">
        <f>K103+K104+K105+K106+K107</f>
        <v>989896</v>
      </c>
      <c r="L102" s="109">
        <f>L103+L104+L105+L106+L107</f>
        <v>1640009</v>
      </c>
      <c r="M102" s="107">
        <f aca="true" t="shared" si="40" ref="M102:M107">((L102-K102)/K102)*100</f>
        <v>65.67487897718549</v>
      </c>
      <c r="N102" s="108">
        <f>(L102/L$179)*100</f>
        <v>13.602686615394774</v>
      </c>
      <c r="O102" s="106">
        <f>O103+O104+O105+O106+O107</f>
        <v>13247.527015788997</v>
      </c>
      <c r="P102" s="106">
        <f>P103+P104+P105+P106+P107</f>
        <v>16719.983537227</v>
      </c>
      <c r="Q102" s="107">
        <f aca="true" t="shared" si="41" ref="Q102:Q107">((P102-O102)/O102)*100</f>
        <v>26.212111266498056</v>
      </c>
      <c r="R102" s="108">
        <f>(P102/P$179)*100</f>
        <v>6.1437081509947244</v>
      </c>
    </row>
    <row r="103" spans="1:18" s="24" customFormat="1" ht="12.75">
      <c r="A103" s="99"/>
      <c r="B103" s="101" t="s">
        <v>3</v>
      </c>
      <c r="C103" s="114">
        <v>36.4911099</v>
      </c>
      <c r="D103" s="114">
        <v>25.8237455</v>
      </c>
      <c r="E103" s="111">
        <f t="shared" si="38"/>
        <v>-29.232775953465858</v>
      </c>
      <c r="F103" s="112">
        <f>(D103/D$180)*100</f>
        <v>1.6717254714653489</v>
      </c>
      <c r="G103" s="115">
        <v>851</v>
      </c>
      <c r="H103" s="115">
        <v>9077</v>
      </c>
      <c r="I103" s="111">
        <f t="shared" si="39"/>
        <v>966.6274970622796</v>
      </c>
      <c r="J103" s="112">
        <f>(H103/H$180)*100</f>
        <v>13.179138717077562</v>
      </c>
      <c r="K103" s="115">
        <v>0</v>
      </c>
      <c r="L103" s="115">
        <v>0</v>
      </c>
      <c r="M103" s="111" t="s">
        <v>59</v>
      </c>
      <c r="N103" s="111" t="s">
        <v>59</v>
      </c>
      <c r="O103" s="114">
        <v>365.93361880000003</v>
      </c>
      <c r="P103" s="114">
        <v>230.8770537</v>
      </c>
      <c r="Q103" s="111">
        <f t="shared" si="41"/>
        <v>-36.90739471898995</v>
      </c>
      <c r="R103" s="112">
        <f>(P103/P$180)*100</f>
        <v>16.36571159725134</v>
      </c>
    </row>
    <row r="104" spans="1:18" ht="12.75">
      <c r="A104" s="99"/>
      <c r="B104" s="101" t="s">
        <v>4</v>
      </c>
      <c r="C104" s="114">
        <v>57.442699100001626</v>
      </c>
      <c r="D104" s="114">
        <v>50.84907643700074</v>
      </c>
      <c r="E104" s="111">
        <f t="shared" si="38"/>
        <v>-11.478608711478008</v>
      </c>
      <c r="F104" s="112">
        <f>(D104/D$181)*100</f>
        <v>1.651359462301508</v>
      </c>
      <c r="G104" s="115">
        <v>7789</v>
      </c>
      <c r="H104" s="115">
        <v>7985</v>
      </c>
      <c r="I104" s="111">
        <f t="shared" si="39"/>
        <v>2.516369238669919</v>
      </c>
      <c r="J104" s="112">
        <f>(H104/H$181)*100</f>
        <v>0.6584828423368595</v>
      </c>
      <c r="K104" s="115">
        <v>0</v>
      </c>
      <c r="L104" s="115">
        <v>0</v>
      </c>
      <c r="M104" s="111" t="s">
        <v>59</v>
      </c>
      <c r="N104" s="111" t="s">
        <v>59</v>
      </c>
      <c r="O104" s="114">
        <v>2445.4212341</v>
      </c>
      <c r="P104" s="114">
        <v>2102.1139752999998</v>
      </c>
      <c r="Q104" s="111">
        <f t="shared" si="41"/>
        <v>-14.038778023711298</v>
      </c>
      <c r="R104" s="112">
        <f>(P104/P$181)*100</f>
        <v>2.3047090885107817</v>
      </c>
    </row>
    <row r="105" spans="1:18" ht="12.75">
      <c r="A105" s="99"/>
      <c r="B105" s="101" t="s">
        <v>5</v>
      </c>
      <c r="C105" s="114">
        <v>77.31193048100319</v>
      </c>
      <c r="D105" s="114">
        <v>116.68417558800054</v>
      </c>
      <c r="E105" s="111">
        <f t="shared" si="38"/>
        <v>50.926480378952334</v>
      </c>
      <c r="F105" s="112">
        <f>(D105/D$182)*100</f>
        <v>2.4228961375870814</v>
      </c>
      <c r="G105" s="115">
        <v>12</v>
      </c>
      <c r="H105" s="115">
        <v>14</v>
      </c>
      <c r="I105" s="111">
        <f t="shared" si="39"/>
        <v>16.666666666666664</v>
      </c>
      <c r="J105" s="112">
        <f>(H105/H$182)*100</f>
        <v>12.962962962962962</v>
      </c>
      <c r="K105" s="115">
        <v>789094</v>
      </c>
      <c r="L105" s="115">
        <v>1513272</v>
      </c>
      <c r="M105" s="111">
        <f t="shared" si="40"/>
        <v>91.77335019655453</v>
      </c>
      <c r="N105" s="112">
        <f>(L105/L$182)*100</f>
        <v>21.671787430674918</v>
      </c>
      <c r="O105" s="114">
        <v>6697.260893799999</v>
      </c>
      <c r="P105" s="114">
        <v>9735.404154499998</v>
      </c>
      <c r="Q105" s="111">
        <f t="shared" si="41"/>
        <v>45.363967581322164</v>
      </c>
      <c r="R105" s="112">
        <f>(P105/P$182)*100</f>
        <v>16.06315648728173</v>
      </c>
    </row>
    <row r="106" spans="1:18" ht="12.75">
      <c r="A106" s="99"/>
      <c r="B106" s="101" t="s">
        <v>6</v>
      </c>
      <c r="C106" s="114">
        <v>2.8879003010000046</v>
      </c>
      <c r="D106" s="114">
        <v>0.626558587</v>
      </c>
      <c r="E106" s="111">
        <f t="shared" si="38"/>
        <v>-78.3040090828953</v>
      </c>
      <c r="F106" s="112">
        <f>(D106/D$183)*100</f>
        <v>0.40116119752869994</v>
      </c>
      <c r="G106" s="115">
        <v>3</v>
      </c>
      <c r="H106" s="115">
        <v>3</v>
      </c>
      <c r="I106" s="111">
        <f t="shared" si="39"/>
        <v>0</v>
      </c>
      <c r="J106" s="112">
        <f>(H106/H$183)*100</f>
        <v>2.34375</v>
      </c>
      <c r="K106" s="115">
        <v>137845</v>
      </c>
      <c r="L106" s="115">
        <v>44854</v>
      </c>
      <c r="M106" s="111">
        <f t="shared" si="40"/>
        <v>-67.46055352025826</v>
      </c>
      <c r="N106" s="112">
        <f>(L106/L$183)*100</f>
        <v>11.417211597936177</v>
      </c>
      <c r="O106" s="114">
        <v>713.4763189999996</v>
      </c>
      <c r="P106" s="114">
        <v>150.2885305</v>
      </c>
      <c r="Q106" s="111">
        <f t="shared" si="41"/>
        <v>-78.93573668840997</v>
      </c>
      <c r="R106" s="112">
        <f>(P106/P$183)*100</f>
        <v>1.0615160125209808</v>
      </c>
    </row>
    <row r="107" spans="1:18" s="21" customFormat="1" ht="12.75">
      <c r="A107" s="99"/>
      <c r="B107" s="101" t="s">
        <v>25</v>
      </c>
      <c r="C107" s="114">
        <v>8.410156401999998</v>
      </c>
      <c r="D107" s="114">
        <v>125.87585002099999</v>
      </c>
      <c r="E107" s="111">
        <f t="shared" si="38"/>
        <v>1396.7123559208217</v>
      </c>
      <c r="F107" s="112">
        <f>(D107/D$184)*100</f>
        <v>32.62443162890401</v>
      </c>
      <c r="G107" s="115">
        <v>60</v>
      </c>
      <c r="H107" s="115">
        <v>55</v>
      </c>
      <c r="I107" s="111">
        <f t="shared" si="39"/>
        <v>-8.333333333333332</v>
      </c>
      <c r="J107" s="112">
        <f>(H107/H$184)*100</f>
        <v>4.854368932038835</v>
      </c>
      <c r="K107" s="115">
        <v>62957</v>
      </c>
      <c r="L107" s="115">
        <v>81883</v>
      </c>
      <c r="M107" s="111">
        <f t="shared" si="40"/>
        <v>30.061788204647616</v>
      </c>
      <c r="N107" s="112">
        <f>(L107/L$184)*100</f>
        <v>1.749276804794227</v>
      </c>
      <c r="O107" s="114">
        <v>3025.4349500889994</v>
      </c>
      <c r="P107" s="114">
        <v>4501.299823227001</v>
      </c>
      <c r="Q107" s="111">
        <f t="shared" si="41"/>
        <v>48.78190731202422</v>
      </c>
      <c r="R107" s="112">
        <f>(P107/P$184)*100</f>
        <v>4.296655802753379</v>
      </c>
    </row>
    <row r="108" spans="1:18" s="21" customFormat="1" ht="12.75">
      <c r="A108" s="99"/>
      <c r="B108" s="101"/>
      <c r="C108" s="114"/>
      <c r="D108" s="114"/>
      <c r="E108" s="111"/>
      <c r="F108" s="112"/>
      <c r="G108" s="115"/>
      <c r="H108" s="115"/>
      <c r="I108" s="111"/>
      <c r="J108" s="112"/>
      <c r="K108" s="115"/>
      <c r="L108" s="115"/>
      <c r="M108" s="111"/>
      <c r="N108" s="112"/>
      <c r="O108" s="114"/>
      <c r="P108" s="114"/>
      <c r="Q108" s="111"/>
      <c r="R108" s="112"/>
    </row>
    <row r="109" spans="1:18" s="21" customFormat="1" ht="15">
      <c r="A109" s="99">
        <v>16</v>
      </c>
      <c r="B109" s="100" t="s">
        <v>19</v>
      </c>
      <c r="C109" s="106">
        <f>C110+C111+C112+C113+C114</f>
        <v>166.05420841499998</v>
      </c>
      <c r="D109" s="106">
        <f>D110+D111+D112+D113+D114</f>
        <v>201.55271259699998</v>
      </c>
      <c r="E109" s="107">
        <f aca="true" t="shared" si="42" ref="E109:E114">((D109-C109)/C109)*100</f>
        <v>21.377660055012107</v>
      </c>
      <c r="F109" s="108">
        <f>(D109/D$179)*100</f>
        <v>2.019186448573449</v>
      </c>
      <c r="G109" s="109">
        <f>G110+G111+G112+G113+G114</f>
        <v>21125</v>
      </c>
      <c r="H109" s="109">
        <f>H110+H111+H112+H113+H114</f>
        <v>25266</v>
      </c>
      <c r="I109" s="107">
        <f aca="true" t="shared" si="43" ref="I109:I114">((H109-G109)/G109)*100</f>
        <v>19.602366863905328</v>
      </c>
      <c r="J109" s="108">
        <f>(H109/H$179)*100</f>
        <v>1.9694764666036313</v>
      </c>
      <c r="K109" s="109">
        <f>K110+K111+K112+K113+K114</f>
        <v>278931</v>
      </c>
      <c r="L109" s="109">
        <f>L110+L111+L112+L113+L114</f>
        <v>223294</v>
      </c>
      <c r="M109" s="107">
        <f aca="true" t="shared" si="44" ref="M109:M114">((L109-K109)/K109)*100</f>
        <v>-19.946510068798375</v>
      </c>
      <c r="N109" s="108">
        <f>(L109/L$179)*100</f>
        <v>1.8520619735001211</v>
      </c>
      <c r="O109" s="106">
        <f>O110+O111+O112+O113+O114</f>
        <v>20446.701705058003</v>
      </c>
      <c r="P109" s="106">
        <f>P110+P111+P112+P113+P114</f>
        <v>18572.396516104</v>
      </c>
      <c r="Q109" s="107">
        <f aca="true" t="shared" si="45" ref="Q109:Q114">((P109-O109)/O109)*100</f>
        <v>-9.166785019856516</v>
      </c>
      <c r="R109" s="108">
        <f>(P109/P$179)*100</f>
        <v>6.8243717827498624</v>
      </c>
    </row>
    <row r="110" spans="1:18" ht="12.75">
      <c r="A110" s="99"/>
      <c r="B110" s="101" t="s">
        <v>3</v>
      </c>
      <c r="C110" s="114">
        <v>42.03355302399982</v>
      </c>
      <c r="D110" s="114">
        <v>47.78127174200001</v>
      </c>
      <c r="E110" s="111">
        <f t="shared" si="42"/>
        <v>13.67412056439393</v>
      </c>
      <c r="F110" s="112">
        <f>(D110/D$180)*100</f>
        <v>3.0931674504811437</v>
      </c>
      <c r="G110" s="115">
        <v>56</v>
      </c>
      <c r="H110" s="115">
        <v>86</v>
      </c>
      <c r="I110" s="111">
        <f t="shared" si="43"/>
        <v>53.57142857142857</v>
      </c>
      <c r="J110" s="112">
        <f>(H110/H$180)*100</f>
        <v>0.12486569677962656</v>
      </c>
      <c r="K110" s="115">
        <v>0</v>
      </c>
      <c r="L110" s="115">
        <v>0</v>
      </c>
      <c r="M110" s="111" t="s">
        <v>59</v>
      </c>
      <c r="N110" s="111" t="s">
        <v>59</v>
      </c>
      <c r="O110" s="114">
        <v>116.0343320370001</v>
      </c>
      <c r="P110" s="114">
        <v>121.07507322699985</v>
      </c>
      <c r="Q110" s="111">
        <f t="shared" si="45"/>
        <v>4.3441808139959806</v>
      </c>
      <c r="R110" s="112">
        <f>(P110/P$180)*100</f>
        <v>8.58240218460119</v>
      </c>
    </row>
    <row r="111" spans="1:18" ht="12.75">
      <c r="A111" s="99"/>
      <c r="B111" s="101" t="s">
        <v>4</v>
      </c>
      <c r="C111" s="114">
        <v>98.94656582000016</v>
      </c>
      <c r="D111" s="114">
        <v>126.96656861999998</v>
      </c>
      <c r="E111" s="111">
        <f t="shared" si="42"/>
        <v>28.31831763719091</v>
      </c>
      <c r="F111" s="112">
        <f>(D111/D$181)*100</f>
        <v>4.123328468833791</v>
      </c>
      <c r="G111" s="115">
        <v>20924</v>
      </c>
      <c r="H111" s="115">
        <v>25035</v>
      </c>
      <c r="I111" s="111">
        <f t="shared" si="43"/>
        <v>19.647294972280633</v>
      </c>
      <c r="J111" s="112">
        <f>(H111/H$181)*100</f>
        <v>2.0645107023047315</v>
      </c>
      <c r="K111" s="115">
        <v>0</v>
      </c>
      <c r="L111" s="115">
        <v>0</v>
      </c>
      <c r="M111" s="111" t="s">
        <v>59</v>
      </c>
      <c r="N111" s="111" t="s">
        <v>59</v>
      </c>
      <c r="O111" s="114">
        <v>7088.005652921001</v>
      </c>
      <c r="P111" s="114">
        <v>9715.312278737001</v>
      </c>
      <c r="Q111" s="111">
        <f t="shared" si="45"/>
        <v>37.06693750636719</v>
      </c>
      <c r="R111" s="112">
        <f>(P111/P$181)*100</f>
        <v>10.651643426389414</v>
      </c>
    </row>
    <row r="112" spans="1:18" ht="12.75">
      <c r="A112" s="99"/>
      <c r="B112" s="101" t="s">
        <v>5</v>
      </c>
      <c r="C112" s="114">
        <v>13.859061096</v>
      </c>
      <c r="D112" s="114">
        <v>21.106544288</v>
      </c>
      <c r="E112" s="111">
        <f t="shared" si="42"/>
        <v>52.29418603322101</v>
      </c>
      <c r="F112" s="112">
        <f>(D112/D$182)*100</f>
        <v>0.43826820882526635</v>
      </c>
      <c r="G112" s="115">
        <v>27</v>
      </c>
      <c r="H112" s="115">
        <v>46</v>
      </c>
      <c r="I112" s="111">
        <f t="shared" si="43"/>
        <v>70.37037037037037</v>
      </c>
      <c r="J112" s="112">
        <f>(H112/H$182)*100</f>
        <v>42.592592592592595</v>
      </c>
      <c r="K112" s="115">
        <v>7603</v>
      </c>
      <c r="L112" s="115">
        <v>8566</v>
      </c>
      <c r="M112" s="111">
        <f t="shared" si="44"/>
        <v>12.66605287386558</v>
      </c>
      <c r="N112" s="112">
        <f>(L112/L$182)*100</f>
        <v>0.12267492633919173</v>
      </c>
      <c r="O112" s="114">
        <v>861.6201944000001</v>
      </c>
      <c r="P112" s="114">
        <v>1254.5313555999999</v>
      </c>
      <c r="Q112" s="111">
        <f t="shared" si="45"/>
        <v>45.60143364253532</v>
      </c>
      <c r="R112" s="112">
        <f>(P112/P$182)*100</f>
        <v>2.069943185038676</v>
      </c>
    </row>
    <row r="113" spans="1:18" s="21" customFormat="1" ht="12.75">
      <c r="A113" s="99"/>
      <c r="B113" s="101" t="s">
        <v>6</v>
      </c>
      <c r="C113" s="114">
        <v>0</v>
      </c>
      <c r="D113" s="114">
        <v>0</v>
      </c>
      <c r="E113" s="111" t="s">
        <v>59</v>
      </c>
      <c r="F113" s="112">
        <f>(D113/D$183)*100</f>
        <v>0</v>
      </c>
      <c r="G113" s="115">
        <v>0</v>
      </c>
      <c r="H113" s="115">
        <v>0</v>
      </c>
      <c r="I113" s="111" t="s">
        <v>59</v>
      </c>
      <c r="J113" s="112">
        <f>(H113/H$183)*100</f>
        <v>0</v>
      </c>
      <c r="K113" s="115">
        <v>0</v>
      </c>
      <c r="L113" s="115">
        <v>0</v>
      </c>
      <c r="M113" s="111" t="s">
        <v>59</v>
      </c>
      <c r="N113" s="112">
        <f>(L113/L$183)*100</f>
        <v>0</v>
      </c>
      <c r="O113" s="114">
        <v>0</v>
      </c>
      <c r="P113" s="114">
        <v>0</v>
      </c>
      <c r="Q113" s="111" t="s">
        <v>59</v>
      </c>
      <c r="R113" s="112">
        <f>(P113/P$183)*100</f>
        <v>0</v>
      </c>
    </row>
    <row r="114" spans="1:18" ht="12.75">
      <c r="A114" s="99"/>
      <c r="B114" s="101" t="s">
        <v>25</v>
      </c>
      <c r="C114" s="114">
        <v>11.215028475000004</v>
      </c>
      <c r="D114" s="114">
        <v>5.698327947000001</v>
      </c>
      <c r="E114" s="111">
        <f t="shared" si="42"/>
        <v>-49.190249853556445</v>
      </c>
      <c r="F114" s="112">
        <f>(D114/D$184)*100</f>
        <v>1.476889415046332</v>
      </c>
      <c r="G114" s="115">
        <v>118</v>
      </c>
      <c r="H114" s="115">
        <v>99</v>
      </c>
      <c r="I114" s="111">
        <f t="shared" si="43"/>
        <v>-16.101694915254235</v>
      </c>
      <c r="J114" s="112">
        <f>(H114/H$184)*100</f>
        <v>8.737864077669903</v>
      </c>
      <c r="K114" s="115">
        <v>271328</v>
      </c>
      <c r="L114" s="115">
        <v>214728</v>
      </c>
      <c r="M114" s="111">
        <f t="shared" si="44"/>
        <v>-20.860360891614576</v>
      </c>
      <c r="N114" s="112">
        <f>(L114/L$184)*100</f>
        <v>4.587261210994405</v>
      </c>
      <c r="O114" s="114">
        <v>12381.041525700002</v>
      </c>
      <c r="P114" s="114">
        <v>7481.477808539999</v>
      </c>
      <c r="Q114" s="111">
        <f t="shared" si="45"/>
        <v>-39.57311432151901</v>
      </c>
      <c r="R114" s="112">
        <f>(P114/P$184)*100</f>
        <v>7.141345011803478</v>
      </c>
    </row>
    <row r="115" spans="1:18" ht="12.75">
      <c r="A115" s="99"/>
      <c r="B115" s="101"/>
      <c r="C115" s="114"/>
      <c r="D115" s="114"/>
      <c r="E115" s="111"/>
      <c r="F115" s="112"/>
      <c r="G115" s="115"/>
      <c r="H115" s="115"/>
      <c r="I115" s="111"/>
      <c r="J115" s="112"/>
      <c r="K115" s="115"/>
      <c r="L115" s="115"/>
      <c r="M115" s="111"/>
      <c r="N115" s="112"/>
      <c r="O115" s="114"/>
      <c r="P115" s="114"/>
      <c r="Q115" s="111"/>
      <c r="R115" s="112"/>
    </row>
    <row r="116" spans="1:18" ht="15">
      <c r="A116" s="99">
        <v>17</v>
      </c>
      <c r="B116" s="100" t="s">
        <v>21</v>
      </c>
      <c r="C116" s="106">
        <f>C117+C118+C119+C120+C121</f>
        <v>57.98392910799999</v>
      </c>
      <c r="D116" s="106">
        <f>D117+D118+D119+D120+D121</f>
        <v>72.558810728</v>
      </c>
      <c r="E116" s="107">
        <f aca="true" t="shared" si="46" ref="E116:E121">((D116-C116)/C116)*100</f>
        <v>25.13607105315863</v>
      </c>
      <c r="F116" s="108">
        <f>(D116/D$179)*100</f>
        <v>0.7269054604069075</v>
      </c>
      <c r="G116" s="109">
        <f>G117+G118+G119+G120+G121</f>
        <v>7667</v>
      </c>
      <c r="H116" s="109">
        <f>H117+H118+H119+H120+H121</f>
        <v>8178</v>
      </c>
      <c r="I116" s="107">
        <f>((H116-G116)/G116)*100</f>
        <v>6.6649276118429635</v>
      </c>
      <c r="J116" s="108">
        <f>(H116/H$179)*100</f>
        <v>0.6374724350464852</v>
      </c>
      <c r="K116" s="109">
        <f>K117+K118+K119+K120+K121</f>
        <v>82199</v>
      </c>
      <c r="L116" s="109">
        <f>L117+L118+L119+L120+L121</f>
        <v>131553</v>
      </c>
      <c r="M116" s="107">
        <f aca="true" t="shared" si="47" ref="M116:M121">((L116-K116)/K116)*100</f>
        <v>60.04209296950085</v>
      </c>
      <c r="N116" s="108">
        <f>(L116/L$179)*100</f>
        <v>1.0911368366362797</v>
      </c>
      <c r="O116" s="106">
        <f>O117+O118+O119+O120+O121</f>
        <v>6119.142411999999</v>
      </c>
      <c r="P116" s="106">
        <f>P117+P118+P119+P120+P121</f>
        <v>15487.2231919</v>
      </c>
      <c r="Q116" s="107">
        <f aca="true" t="shared" si="48" ref="Q116:Q121">((P116-O116)/O116)*100</f>
        <v>153.0946683235978</v>
      </c>
      <c r="R116" s="108">
        <f>(P116/P$179)*100</f>
        <v>5.690734033828539</v>
      </c>
    </row>
    <row r="117" spans="1:18" ht="12.75">
      <c r="A117" s="99"/>
      <c r="B117" s="101" t="s">
        <v>3</v>
      </c>
      <c r="C117" s="114">
        <v>2.2989221</v>
      </c>
      <c r="D117" s="114">
        <v>0.7804974</v>
      </c>
      <c r="E117" s="111">
        <f t="shared" si="46"/>
        <v>-66.04941942138883</v>
      </c>
      <c r="F117" s="112">
        <f>(D117/D$180)*100</f>
        <v>0.05052626405385225</v>
      </c>
      <c r="G117" s="115">
        <v>53</v>
      </c>
      <c r="H117" s="115">
        <v>25</v>
      </c>
      <c r="I117" s="111">
        <f>((H117-G117)/G117)*100</f>
        <v>-52.83018867924528</v>
      </c>
      <c r="J117" s="112">
        <f>(H117/H$180)*100</f>
        <v>0.0362981676684961</v>
      </c>
      <c r="K117" s="115">
        <v>0</v>
      </c>
      <c r="L117" s="115">
        <v>0</v>
      </c>
      <c r="M117" s="111" t="s">
        <v>59</v>
      </c>
      <c r="N117" s="111" t="s">
        <v>59</v>
      </c>
      <c r="O117" s="114">
        <v>2.4146518</v>
      </c>
      <c r="P117" s="114">
        <v>0.37986089999999995</v>
      </c>
      <c r="Q117" s="111">
        <f t="shared" si="48"/>
        <v>-84.2685019844269</v>
      </c>
      <c r="R117" s="112">
        <f>(P117/P$180)*100</f>
        <v>0.026926426151254762</v>
      </c>
    </row>
    <row r="118" spans="1:18" s="21" customFormat="1" ht="12.75">
      <c r="A118" s="99"/>
      <c r="B118" s="101" t="s">
        <v>4</v>
      </c>
      <c r="C118" s="114">
        <v>45.70651773099999</v>
      </c>
      <c r="D118" s="114">
        <v>52.48355123099999</v>
      </c>
      <c r="E118" s="111">
        <f t="shared" si="46"/>
        <v>14.827280301434003</v>
      </c>
      <c r="F118" s="112">
        <f>(D118/D$181)*100</f>
        <v>1.7044401789258898</v>
      </c>
      <c r="G118" s="115">
        <v>7597</v>
      </c>
      <c r="H118" s="115">
        <v>8131</v>
      </c>
      <c r="I118" s="111">
        <f>((H118-G118)/G118)*100</f>
        <v>7.029090430433066</v>
      </c>
      <c r="J118" s="112">
        <f>(H118/H$181)*100</f>
        <v>0.6705227289969949</v>
      </c>
      <c r="K118" s="115">
        <v>0</v>
      </c>
      <c r="L118" s="115">
        <v>0</v>
      </c>
      <c r="M118" s="111" t="s">
        <v>59</v>
      </c>
      <c r="N118" s="111" t="s">
        <v>59</v>
      </c>
      <c r="O118" s="114">
        <v>1449.1043976</v>
      </c>
      <c r="P118" s="114">
        <v>1514.8781792999998</v>
      </c>
      <c r="Q118" s="111">
        <f t="shared" si="48"/>
        <v>4.538926374727312</v>
      </c>
      <c r="R118" s="112">
        <f>(P118/P$181)*100</f>
        <v>1.660877359098054</v>
      </c>
    </row>
    <row r="119" spans="1:18" ht="12.75">
      <c r="A119" s="99"/>
      <c r="B119" s="101" t="s">
        <v>5</v>
      </c>
      <c r="C119" s="114">
        <v>6.7534464000000005</v>
      </c>
      <c r="D119" s="114">
        <v>11.807026218</v>
      </c>
      <c r="E119" s="111">
        <f t="shared" si="46"/>
        <v>74.82964280282138</v>
      </c>
      <c r="F119" s="112">
        <f>(D119/D$182)*100</f>
        <v>0.24516776225930234</v>
      </c>
      <c r="G119" s="115">
        <v>0</v>
      </c>
      <c r="H119" s="115">
        <v>2</v>
      </c>
      <c r="I119" s="111" t="s">
        <v>59</v>
      </c>
      <c r="J119" s="112">
        <f>(H119/H$182)*100</f>
        <v>1.8518518518518516</v>
      </c>
      <c r="K119" s="115">
        <v>4829</v>
      </c>
      <c r="L119" s="115">
        <v>6450</v>
      </c>
      <c r="M119" s="111">
        <f t="shared" si="47"/>
        <v>33.56802650652309</v>
      </c>
      <c r="N119" s="112">
        <f>(L119/L$182)*100</f>
        <v>0.09237138394674138</v>
      </c>
      <c r="O119" s="114">
        <v>394.0943361</v>
      </c>
      <c r="P119" s="114">
        <v>519.0902414</v>
      </c>
      <c r="Q119" s="111">
        <f t="shared" si="48"/>
        <v>31.71725494382205</v>
      </c>
      <c r="R119" s="112">
        <f>(P119/P$182)*100</f>
        <v>0.8564850155475948</v>
      </c>
    </row>
    <row r="120" spans="1:18" ht="12.75">
      <c r="A120" s="99"/>
      <c r="B120" s="101" t="s">
        <v>6</v>
      </c>
      <c r="C120" s="114">
        <v>0.041021414</v>
      </c>
      <c r="D120" s="114">
        <v>0.0458385</v>
      </c>
      <c r="E120" s="111">
        <f t="shared" si="46"/>
        <v>11.742857035596087</v>
      </c>
      <c r="F120" s="112">
        <f>(D120/D$183)*100</f>
        <v>0.029348616289763357</v>
      </c>
      <c r="G120" s="115">
        <v>17</v>
      </c>
      <c r="H120" s="115">
        <v>20</v>
      </c>
      <c r="I120" s="111">
        <f>((H120-G120)/G120)*100</f>
        <v>17.647058823529413</v>
      </c>
      <c r="J120" s="112">
        <f>(H120/H$183)*100</f>
        <v>15.625</v>
      </c>
      <c r="K120" s="115">
        <v>73651</v>
      </c>
      <c r="L120" s="115">
        <v>123724</v>
      </c>
      <c r="M120" s="111">
        <f t="shared" si="47"/>
        <v>67.98685693337497</v>
      </c>
      <c r="N120" s="112">
        <f>(L120/L$183)*100</f>
        <v>31.49291228748953</v>
      </c>
      <c r="O120" s="114">
        <v>3700.4182587999994</v>
      </c>
      <c r="P120" s="114">
        <v>13175.598587800001</v>
      </c>
      <c r="Q120" s="111">
        <f t="shared" si="48"/>
        <v>256.05700940608506</v>
      </c>
      <c r="R120" s="112">
        <f>(P120/P$183)*100</f>
        <v>93.061718209418</v>
      </c>
    </row>
    <row r="121" spans="1:18" ht="12.75">
      <c r="A121" s="99"/>
      <c r="B121" s="101" t="s">
        <v>25</v>
      </c>
      <c r="C121" s="114">
        <v>3.1840214629999997</v>
      </c>
      <c r="D121" s="114">
        <v>7.441897379</v>
      </c>
      <c r="E121" s="111">
        <f t="shared" si="46"/>
        <v>133.72635723341546</v>
      </c>
      <c r="F121" s="112">
        <f>(D121/D$184)*100</f>
        <v>1.9287867544886566</v>
      </c>
      <c r="G121" s="115">
        <v>0</v>
      </c>
      <c r="H121" s="115">
        <v>0</v>
      </c>
      <c r="I121" s="111" t="s">
        <v>59</v>
      </c>
      <c r="J121" s="112">
        <f>(H121/H$184)*100</f>
        <v>0</v>
      </c>
      <c r="K121" s="115">
        <v>3719</v>
      </c>
      <c r="L121" s="115">
        <v>1379</v>
      </c>
      <c r="M121" s="111">
        <f t="shared" si="47"/>
        <v>-62.92013982253294</v>
      </c>
      <c r="N121" s="112">
        <f>(L121/L$184)*100</f>
        <v>0.029459750055704347</v>
      </c>
      <c r="O121" s="114">
        <v>573.1107677</v>
      </c>
      <c r="P121" s="114">
        <v>277.2763225</v>
      </c>
      <c r="Q121" s="111">
        <f t="shared" si="48"/>
        <v>-51.61906944921635</v>
      </c>
      <c r="R121" s="112">
        <f>(P121/P$184)*100</f>
        <v>0.26467042117217837</v>
      </c>
    </row>
    <row r="122" spans="1:18" ht="12.75">
      <c r="A122" s="99"/>
      <c r="B122" s="101"/>
      <c r="C122" s="114"/>
      <c r="D122" s="114"/>
      <c r="E122" s="111"/>
      <c r="F122" s="112"/>
      <c r="G122" s="115"/>
      <c r="H122" s="115"/>
      <c r="I122" s="111"/>
      <c r="J122" s="112"/>
      <c r="K122" s="115"/>
      <c r="L122" s="115"/>
      <c r="M122" s="111"/>
      <c r="N122" s="112"/>
      <c r="O122" s="114"/>
      <c r="P122" s="114"/>
      <c r="Q122" s="111"/>
      <c r="R122" s="112"/>
    </row>
    <row r="123" spans="1:18" ht="15">
      <c r="A123" s="99">
        <v>18</v>
      </c>
      <c r="B123" s="100" t="s">
        <v>40</v>
      </c>
      <c r="C123" s="106">
        <f>C124+C125+C126+C127+C128</f>
        <v>68.09258212800015</v>
      </c>
      <c r="D123" s="106">
        <f>D124+D125+D126+D127+D128</f>
        <v>97.51722861199998</v>
      </c>
      <c r="E123" s="107">
        <f aca="true" t="shared" si="49" ref="E123:E128">((D123-C123)/C123)*100</f>
        <v>43.21270476817506</v>
      </c>
      <c r="F123" s="108">
        <f>(D123/D$179)*100</f>
        <v>0.9769427758062345</v>
      </c>
      <c r="G123" s="109">
        <f>G124+G125+G126+G127+G128</f>
        <v>15744</v>
      </c>
      <c r="H123" s="109">
        <f>H124+H125+H126+H127+H128</f>
        <v>22016</v>
      </c>
      <c r="I123" s="107">
        <f aca="true" t="shared" si="50" ref="I123:I128">((H123-G123)/G123)*100</f>
        <v>39.83739837398374</v>
      </c>
      <c r="J123" s="108">
        <f>(H123/H$179)*100</f>
        <v>1.7161400256766226</v>
      </c>
      <c r="K123" s="109">
        <f>K124+K125+K126+K127+K128</f>
        <v>138001</v>
      </c>
      <c r="L123" s="109">
        <f>L124+L125+L126+L127+L128</f>
        <v>35400</v>
      </c>
      <c r="M123" s="107">
        <f aca="true" t="shared" si="51" ref="M123:M128">((L123-K123)/K123)*100</f>
        <v>-74.34801197092776</v>
      </c>
      <c r="N123" s="108">
        <f>(L123/L$179)*100</f>
        <v>0.2936173558712025</v>
      </c>
      <c r="O123" s="106">
        <f>O124+O125+O126+O127+O128</f>
        <v>2455.9589871</v>
      </c>
      <c r="P123" s="106">
        <f>P124+P125+P126+P127+P128</f>
        <v>2466.2070687</v>
      </c>
      <c r="Q123" s="107">
        <f aca="true" t="shared" si="52" ref="Q123:Q128">((P123-O123)/O123)*100</f>
        <v>0.41727413421105847</v>
      </c>
      <c r="R123" s="108">
        <f>(P123/P$179)*100</f>
        <v>0.9062004419010266</v>
      </c>
    </row>
    <row r="124" spans="1:18" s="21" customFormat="1" ht="12.75">
      <c r="A124" s="99"/>
      <c r="B124" s="101" t="s">
        <v>3</v>
      </c>
      <c r="C124" s="114">
        <v>1.8378032</v>
      </c>
      <c r="D124" s="114">
        <v>4.1740075999999995</v>
      </c>
      <c r="E124" s="111">
        <f t="shared" si="49"/>
        <v>127.11939994445541</v>
      </c>
      <c r="F124" s="112">
        <f>(D124/D$180)*100</f>
        <v>0.2702084723925872</v>
      </c>
      <c r="G124" s="115">
        <v>62</v>
      </c>
      <c r="H124" s="115">
        <v>126</v>
      </c>
      <c r="I124" s="111">
        <f t="shared" si="50"/>
        <v>103.2258064516129</v>
      </c>
      <c r="J124" s="112">
        <f>(H124/H$180)*100</f>
        <v>0.1829427650492203</v>
      </c>
      <c r="K124" s="115">
        <v>0</v>
      </c>
      <c r="L124" s="115">
        <v>0</v>
      </c>
      <c r="M124" s="111" t="s">
        <v>59</v>
      </c>
      <c r="N124" s="111" t="s">
        <v>59</v>
      </c>
      <c r="O124" s="114">
        <v>3.1939608999999995</v>
      </c>
      <c r="P124" s="114">
        <v>2.3393132</v>
      </c>
      <c r="Q124" s="111">
        <f t="shared" si="52"/>
        <v>-26.75823927587842</v>
      </c>
      <c r="R124" s="112">
        <f>(P124/P$180)*100</f>
        <v>0.16582213153408384</v>
      </c>
    </row>
    <row r="125" spans="1:18" s="21" customFormat="1" ht="12.75">
      <c r="A125" s="99"/>
      <c r="B125" s="101" t="s">
        <v>4</v>
      </c>
      <c r="C125" s="114">
        <v>59.120385728</v>
      </c>
      <c r="D125" s="114">
        <v>88.505426319</v>
      </c>
      <c r="E125" s="111">
        <f t="shared" si="49"/>
        <v>49.70373624792327</v>
      </c>
      <c r="F125" s="112">
        <f>(D125/D$181)*100</f>
        <v>2.8742758661110948</v>
      </c>
      <c r="G125" s="115">
        <v>15671</v>
      </c>
      <c r="H125" s="115">
        <v>21882</v>
      </c>
      <c r="I125" s="111">
        <f t="shared" si="50"/>
        <v>39.63371833322698</v>
      </c>
      <c r="J125" s="112">
        <f>(H125/H$181)*100</f>
        <v>1.8044986294320804</v>
      </c>
      <c r="K125" s="115">
        <v>0</v>
      </c>
      <c r="L125" s="115">
        <v>0</v>
      </c>
      <c r="M125" s="111" t="s">
        <v>59</v>
      </c>
      <c r="N125" s="111" t="s">
        <v>59</v>
      </c>
      <c r="O125" s="114">
        <v>773.8034651999999</v>
      </c>
      <c r="P125" s="114">
        <v>1205.6767493</v>
      </c>
      <c r="Q125" s="111">
        <f t="shared" si="52"/>
        <v>55.81175369748139</v>
      </c>
      <c r="R125" s="112">
        <f>(P125/P$181)*100</f>
        <v>1.3218760707403046</v>
      </c>
    </row>
    <row r="126" spans="1:18" s="21" customFormat="1" ht="12.75">
      <c r="A126" s="99"/>
      <c r="B126" s="101" t="s">
        <v>5</v>
      </c>
      <c r="C126" s="114">
        <v>2.22048678</v>
      </c>
      <c r="D126" s="114">
        <v>0.19653991699999998</v>
      </c>
      <c r="E126" s="111">
        <f t="shared" si="49"/>
        <v>-91.14879139248917</v>
      </c>
      <c r="F126" s="112">
        <f>(D126/D$182)*100</f>
        <v>0.004081065863312797</v>
      </c>
      <c r="G126" s="115">
        <v>1</v>
      </c>
      <c r="H126" s="115">
        <v>0</v>
      </c>
      <c r="I126" s="111">
        <f t="shared" si="50"/>
        <v>-100</v>
      </c>
      <c r="J126" s="112">
        <f>(H126/H$182)*100</f>
        <v>0</v>
      </c>
      <c r="K126" s="115">
        <v>-129</v>
      </c>
      <c r="L126" s="115">
        <v>296</v>
      </c>
      <c r="M126" s="111">
        <f t="shared" si="51"/>
        <v>-329.4573643410853</v>
      </c>
      <c r="N126" s="112">
        <f>(L126/L$182)*100</f>
        <v>0.0042390588601915425</v>
      </c>
      <c r="O126" s="114">
        <v>-2.2016388</v>
      </c>
      <c r="P126" s="114">
        <v>15.73827</v>
      </c>
      <c r="Q126" s="111">
        <f t="shared" si="52"/>
        <v>-814.8434157319539</v>
      </c>
      <c r="R126" s="112">
        <f>(P126/P$182)*100</f>
        <v>0.025967724589249515</v>
      </c>
    </row>
    <row r="127" spans="1:18" s="21" customFormat="1" ht="12.75">
      <c r="A127" s="99"/>
      <c r="B127" s="101" t="s">
        <v>6</v>
      </c>
      <c r="C127" s="114">
        <v>2.290611409</v>
      </c>
      <c r="D127" s="114">
        <v>2.850602221</v>
      </c>
      <c r="E127" s="111">
        <f t="shared" si="49"/>
        <v>24.44722006533934</v>
      </c>
      <c r="F127" s="112">
        <f>(D127/D$183)*100</f>
        <v>1.8251302023163107</v>
      </c>
      <c r="G127" s="115">
        <v>2</v>
      </c>
      <c r="H127" s="115">
        <v>2</v>
      </c>
      <c r="I127" s="111">
        <f t="shared" si="50"/>
        <v>0</v>
      </c>
      <c r="J127" s="112">
        <f>(H127/H$183)*100</f>
        <v>1.5625</v>
      </c>
      <c r="K127" s="115">
        <v>34</v>
      </c>
      <c r="L127" s="115">
        <v>-35</v>
      </c>
      <c r="M127" s="111">
        <f t="shared" si="51"/>
        <v>-202.94117647058823</v>
      </c>
      <c r="N127" s="112">
        <f>(L127/L$183)*100</f>
        <v>-0.00890895808462492</v>
      </c>
      <c r="O127" s="114">
        <v>2.4235264</v>
      </c>
      <c r="P127" s="114">
        <v>-13.5013238</v>
      </c>
      <c r="Q127" s="111">
        <f t="shared" si="52"/>
        <v>-657.0941500781671</v>
      </c>
      <c r="R127" s="112">
        <f>(P127/P$183)*100</f>
        <v>-0.09536237633204228</v>
      </c>
    </row>
    <row r="128" spans="1:18" ht="12.75">
      <c r="A128" s="99"/>
      <c r="B128" s="101" t="s">
        <v>25</v>
      </c>
      <c r="C128" s="114">
        <v>2.623295011000141</v>
      </c>
      <c r="D128" s="114">
        <v>1.7906525549999994</v>
      </c>
      <c r="E128" s="111">
        <f t="shared" si="49"/>
        <v>-31.7403285756524</v>
      </c>
      <c r="F128" s="112">
        <f>(D128/D$184)*100</f>
        <v>0.4641003166371759</v>
      </c>
      <c r="G128" s="115">
        <v>8</v>
      </c>
      <c r="H128" s="115">
        <v>6</v>
      </c>
      <c r="I128" s="111">
        <f t="shared" si="50"/>
        <v>-25</v>
      </c>
      <c r="J128" s="112">
        <f>(H128/H$184)*100</f>
        <v>0.529567519858782</v>
      </c>
      <c r="K128" s="115">
        <v>138096</v>
      </c>
      <c r="L128" s="115">
        <v>35139</v>
      </c>
      <c r="M128" s="111">
        <f t="shared" si="51"/>
        <v>-74.55465762947514</v>
      </c>
      <c r="N128" s="112">
        <f>(L128/L$184)*100</f>
        <v>0.7506788667203735</v>
      </c>
      <c r="O128" s="114">
        <v>1678.7396733999997</v>
      </c>
      <c r="P128" s="114">
        <v>1255.9540599999998</v>
      </c>
      <c r="Q128" s="111">
        <f t="shared" si="52"/>
        <v>-25.184703745263853</v>
      </c>
      <c r="R128" s="112">
        <f>(P128/P$184)*100</f>
        <v>1.1988542225169885</v>
      </c>
    </row>
    <row r="129" spans="1:18" ht="12.75">
      <c r="A129" s="99"/>
      <c r="B129" s="101"/>
      <c r="C129" s="114"/>
      <c r="D129" s="114"/>
      <c r="E129" s="111"/>
      <c r="F129" s="112"/>
      <c r="G129" s="115"/>
      <c r="H129" s="115"/>
      <c r="I129" s="111"/>
      <c r="J129" s="112"/>
      <c r="K129" s="115"/>
      <c r="L129" s="115"/>
      <c r="M129" s="111"/>
      <c r="N129" s="112"/>
      <c r="O129" s="114"/>
      <c r="P129" s="114"/>
      <c r="Q129" s="111"/>
      <c r="R129" s="112"/>
    </row>
    <row r="130" spans="1:18" ht="15">
      <c r="A130" s="99">
        <v>19</v>
      </c>
      <c r="B130" s="100" t="s">
        <v>12</v>
      </c>
      <c r="C130" s="106">
        <f>C131+C132+C133+C134+C135</f>
        <v>0.011453300000000001</v>
      </c>
      <c r="D130" s="106">
        <f>D131+D132+D133+D134+D135</f>
        <v>0.001833</v>
      </c>
      <c r="E130" s="107">
        <f>((D130-C130)/C130)*100</f>
        <v>-83.99587891699336</v>
      </c>
      <c r="F130" s="108">
        <f>(D130/D$179)*100</f>
        <v>1.8363279325520833E-05</v>
      </c>
      <c r="G130" s="109">
        <f>G131+G132+G133+G134+G135</f>
        <v>0</v>
      </c>
      <c r="H130" s="109">
        <f>H131+H132+H133+H134+H135</f>
        <v>0</v>
      </c>
      <c r="I130" s="118" t="s">
        <v>59</v>
      </c>
      <c r="J130" s="108">
        <f>(H130/H$179)*100</f>
        <v>0</v>
      </c>
      <c r="K130" s="109">
        <f>K131+K132+K133+K134+K135</f>
        <v>0</v>
      </c>
      <c r="L130" s="109">
        <f>L131+L132+L133+L134+L135</f>
        <v>0</v>
      </c>
      <c r="M130" s="118" t="s">
        <v>59</v>
      </c>
      <c r="N130" s="108">
        <f>(L130/L$179)*100</f>
        <v>0</v>
      </c>
      <c r="O130" s="106">
        <f>O131+O132+O133+O134+O135</f>
        <v>0</v>
      </c>
      <c r="P130" s="106">
        <f>P131+P132+P133+P134+P135</f>
        <v>0</v>
      </c>
      <c r="Q130" s="118" t="s">
        <v>59</v>
      </c>
      <c r="R130" s="108">
        <f>(P130/P$179)*100</f>
        <v>0</v>
      </c>
    </row>
    <row r="131" spans="1:18" ht="12.75">
      <c r="A131" s="99"/>
      <c r="B131" s="101" t="s">
        <v>3</v>
      </c>
      <c r="C131" s="114">
        <v>0</v>
      </c>
      <c r="D131" s="114">
        <v>0</v>
      </c>
      <c r="E131" s="111" t="s">
        <v>59</v>
      </c>
      <c r="F131" s="112">
        <f>(D131/D$180)*100</f>
        <v>0</v>
      </c>
      <c r="G131" s="115">
        <v>0</v>
      </c>
      <c r="H131" s="115">
        <v>0</v>
      </c>
      <c r="I131" s="111" t="s">
        <v>59</v>
      </c>
      <c r="J131" s="112">
        <f>(H131/H$180)*100</f>
        <v>0</v>
      </c>
      <c r="K131" s="115">
        <v>0</v>
      </c>
      <c r="L131" s="115">
        <v>0</v>
      </c>
      <c r="M131" s="111" t="s">
        <v>59</v>
      </c>
      <c r="N131" s="111" t="s">
        <v>59</v>
      </c>
      <c r="O131" s="114">
        <v>0</v>
      </c>
      <c r="P131" s="114">
        <v>0</v>
      </c>
      <c r="Q131" s="111" t="s">
        <v>59</v>
      </c>
      <c r="R131" s="112">
        <f>(P131/P$180)*100</f>
        <v>0</v>
      </c>
    </row>
    <row r="132" spans="1:18" ht="12.75">
      <c r="A132" s="99"/>
      <c r="B132" s="101" t="s">
        <v>4</v>
      </c>
      <c r="C132" s="114">
        <v>0.011453300000000001</v>
      </c>
      <c r="D132" s="114">
        <v>0.001833</v>
      </c>
      <c r="E132" s="111">
        <f>((D132-C132)/C132)*100</f>
        <v>-83.99587891699336</v>
      </c>
      <c r="F132" s="112">
        <f>(D132/D$181)*100</f>
        <v>5.952796208892568E-05</v>
      </c>
      <c r="G132" s="115">
        <v>0</v>
      </c>
      <c r="H132" s="115">
        <v>0</v>
      </c>
      <c r="I132" s="111" t="s">
        <v>59</v>
      </c>
      <c r="J132" s="112">
        <f>(H132/H$181)*100</f>
        <v>0</v>
      </c>
      <c r="K132" s="115">
        <v>0</v>
      </c>
      <c r="L132" s="115">
        <v>0</v>
      </c>
      <c r="M132" s="111" t="s">
        <v>59</v>
      </c>
      <c r="N132" s="111" t="s">
        <v>59</v>
      </c>
      <c r="O132" s="114">
        <v>0</v>
      </c>
      <c r="P132" s="114">
        <v>0</v>
      </c>
      <c r="Q132" s="111" t="s">
        <v>59</v>
      </c>
      <c r="R132" s="112">
        <f>(P132/P$181)*100</f>
        <v>0</v>
      </c>
    </row>
    <row r="133" spans="1:18" ht="12.75">
      <c r="A133" s="99"/>
      <c r="B133" s="101" t="s">
        <v>5</v>
      </c>
      <c r="C133" s="114">
        <v>0</v>
      </c>
      <c r="D133" s="114">
        <v>0</v>
      </c>
      <c r="E133" s="111" t="s">
        <v>59</v>
      </c>
      <c r="F133" s="112">
        <f>(D133/D$182)*100</f>
        <v>0</v>
      </c>
      <c r="G133" s="115">
        <v>0</v>
      </c>
      <c r="H133" s="115">
        <v>0</v>
      </c>
      <c r="I133" s="111" t="s">
        <v>59</v>
      </c>
      <c r="J133" s="112">
        <f>(H133/H$182)*100</f>
        <v>0</v>
      </c>
      <c r="K133" s="115">
        <v>0</v>
      </c>
      <c r="L133" s="115">
        <v>0</v>
      </c>
      <c r="M133" s="111" t="s">
        <v>59</v>
      </c>
      <c r="N133" s="112">
        <f>(L133/L$182)*100</f>
        <v>0</v>
      </c>
      <c r="O133" s="114">
        <v>0</v>
      </c>
      <c r="P133" s="114">
        <v>0</v>
      </c>
      <c r="Q133" s="111" t="s">
        <v>59</v>
      </c>
      <c r="R133" s="112">
        <f>(P133/P$182)*100</f>
        <v>0</v>
      </c>
    </row>
    <row r="134" spans="1:18" ht="12.75">
      <c r="A134" s="99"/>
      <c r="B134" s="101" t="s">
        <v>6</v>
      </c>
      <c r="C134" s="114">
        <v>0</v>
      </c>
      <c r="D134" s="114">
        <v>0</v>
      </c>
      <c r="E134" s="111" t="s">
        <v>59</v>
      </c>
      <c r="F134" s="112">
        <f>(D134/D$183)*100</f>
        <v>0</v>
      </c>
      <c r="G134" s="115">
        <v>0</v>
      </c>
      <c r="H134" s="115">
        <v>0</v>
      </c>
      <c r="I134" s="111" t="s">
        <v>59</v>
      </c>
      <c r="J134" s="112">
        <f>(H134/H$183)*100</f>
        <v>0</v>
      </c>
      <c r="K134" s="115">
        <v>0</v>
      </c>
      <c r="L134" s="115">
        <v>0</v>
      </c>
      <c r="M134" s="111" t="s">
        <v>59</v>
      </c>
      <c r="N134" s="112">
        <f>(L134/L$183)*100</f>
        <v>0</v>
      </c>
      <c r="O134" s="114">
        <v>0</v>
      </c>
      <c r="P134" s="114">
        <v>0</v>
      </c>
      <c r="Q134" s="111" t="s">
        <v>59</v>
      </c>
      <c r="R134" s="112">
        <f>(P134/P$183)*100</f>
        <v>0</v>
      </c>
    </row>
    <row r="135" spans="1:18" ht="12.75">
      <c r="A135" s="99"/>
      <c r="B135" s="101" t="s">
        <v>25</v>
      </c>
      <c r="C135" s="114">
        <v>0</v>
      </c>
      <c r="D135" s="114">
        <v>0</v>
      </c>
      <c r="E135" s="111" t="s">
        <v>59</v>
      </c>
      <c r="F135" s="112">
        <f>(D135/D$184)*100</f>
        <v>0</v>
      </c>
      <c r="G135" s="115">
        <v>0</v>
      </c>
      <c r="H135" s="115">
        <v>0</v>
      </c>
      <c r="I135" s="111" t="s">
        <v>59</v>
      </c>
      <c r="J135" s="112">
        <f>(H135/H$184)*100</f>
        <v>0</v>
      </c>
      <c r="K135" s="115">
        <v>0</v>
      </c>
      <c r="L135" s="115">
        <v>0</v>
      </c>
      <c r="M135" s="111" t="s">
        <v>59</v>
      </c>
      <c r="N135" s="112">
        <f>(L135/L$184)*100</f>
        <v>0</v>
      </c>
      <c r="O135" s="114">
        <v>0</v>
      </c>
      <c r="P135" s="114">
        <v>0</v>
      </c>
      <c r="Q135" s="111" t="s">
        <v>59</v>
      </c>
      <c r="R135" s="112">
        <f>(P135/P$184)*100</f>
        <v>0</v>
      </c>
    </row>
    <row r="136" spans="1:18" ht="12.75">
      <c r="A136" s="99"/>
      <c r="B136" s="101"/>
      <c r="C136" s="114"/>
      <c r="D136" s="114"/>
      <c r="E136" s="111"/>
      <c r="F136" s="112"/>
      <c r="G136" s="115"/>
      <c r="H136" s="115"/>
      <c r="I136" s="111"/>
      <c r="J136" s="112"/>
      <c r="K136" s="115"/>
      <c r="L136" s="115"/>
      <c r="M136" s="111"/>
      <c r="N136" s="112"/>
      <c r="O136" s="114"/>
      <c r="P136" s="114"/>
      <c r="Q136" s="111"/>
      <c r="R136" s="112"/>
    </row>
    <row r="137" spans="1:18" s="21" customFormat="1" ht="15">
      <c r="A137" s="102">
        <v>20</v>
      </c>
      <c r="B137" s="100" t="s">
        <v>7</v>
      </c>
      <c r="C137" s="106">
        <f>C138+C139+C140+C141+C142</f>
        <v>410.98698276400035</v>
      </c>
      <c r="D137" s="106">
        <f>D138+D139+D140+D141+D142</f>
        <v>913.1017460840005</v>
      </c>
      <c r="E137" s="107">
        <f aca="true" t="shared" si="53" ref="E137:E142">((D137-C137)/C137)*100</f>
        <v>122.17291164385315</v>
      </c>
      <c r="F137" s="108">
        <f>(D137/D$179)*100</f>
        <v>9.147595426056355</v>
      </c>
      <c r="G137" s="109">
        <f>G138+G139+G140+G141+G142</f>
        <v>52583</v>
      </c>
      <c r="H137" s="109">
        <f>H138+H139+H140+H141+H142</f>
        <v>74348</v>
      </c>
      <c r="I137" s="107">
        <f aca="true" t="shared" si="54" ref="I137:I142">((H137-G137)/G137)*100</f>
        <v>41.391704543293464</v>
      </c>
      <c r="J137" s="108">
        <f>(H137/H$179)*100</f>
        <v>5.795402372320383</v>
      </c>
      <c r="K137" s="109">
        <f>K138+K139+K140+K141+K142</f>
        <v>176008</v>
      </c>
      <c r="L137" s="109">
        <f>L138+L139+L140+L141+L142</f>
        <v>609608</v>
      </c>
      <c r="M137" s="107">
        <f aca="true" t="shared" si="55" ref="M137:M142">((L137-K137)/K137)*100</f>
        <v>246.35243852552156</v>
      </c>
      <c r="N137" s="108">
        <f>(L137/L$179)*100</f>
        <v>5.056256753613899</v>
      </c>
      <c r="O137" s="106">
        <f>O138+O139+O140+O141+O142</f>
        <v>9405.7688765</v>
      </c>
      <c r="P137" s="106">
        <f>P138+P139+P140+P141+P142</f>
        <v>33999.032116</v>
      </c>
      <c r="Q137" s="107">
        <f aca="true" t="shared" si="56" ref="Q137:Q142">((P137-O137)/O137)*100</f>
        <v>261.46999317562916</v>
      </c>
      <c r="R137" s="108">
        <f>(P137/P$179)*100</f>
        <v>12.492843086354096</v>
      </c>
    </row>
    <row r="138" spans="1:18" s="23" customFormat="1" ht="12.75">
      <c r="A138" s="102"/>
      <c r="B138" s="103" t="s">
        <v>3</v>
      </c>
      <c r="C138" s="114">
        <v>27.771280509000004</v>
      </c>
      <c r="D138" s="114">
        <v>42.553926751</v>
      </c>
      <c r="E138" s="111">
        <f t="shared" si="53"/>
        <v>53.22997705204588</v>
      </c>
      <c r="F138" s="112">
        <f>(D138/D$180)*100</f>
        <v>2.754770149842028</v>
      </c>
      <c r="G138" s="115">
        <v>1005</v>
      </c>
      <c r="H138" s="115">
        <v>1173</v>
      </c>
      <c r="I138" s="111">
        <f t="shared" si="54"/>
        <v>16.716417910447763</v>
      </c>
      <c r="J138" s="112">
        <f>(H138/H$180)*100</f>
        <v>1.7031100270058368</v>
      </c>
      <c r="K138" s="115">
        <v>0</v>
      </c>
      <c r="L138" s="115">
        <v>0</v>
      </c>
      <c r="M138" s="111" t="s">
        <v>59</v>
      </c>
      <c r="N138" s="111" t="s">
        <v>59</v>
      </c>
      <c r="O138" s="114">
        <v>30.284906</v>
      </c>
      <c r="P138" s="114">
        <v>54.441182</v>
      </c>
      <c r="Q138" s="111">
        <f t="shared" si="56"/>
        <v>79.76341745950937</v>
      </c>
      <c r="R138" s="112">
        <f>(P138/P$180)*100</f>
        <v>3.859061216118901</v>
      </c>
    </row>
    <row r="139" spans="1:18" ht="12.75">
      <c r="A139" s="102"/>
      <c r="B139" s="103" t="s">
        <v>4</v>
      </c>
      <c r="C139" s="114">
        <v>255.09070792200032</v>
      </c>
      <c r="D139" s="114">
        <v>385.5221039240004</v>
      </c>
      <c r="E139" s="111">
        <f t="shared" si="53"/>
        <v>51.1313787415112</v>
      </c>
      <c r="F139" s="112">
        <f>(D139/D$181)*100</f>
        <v>12.520101029367575</v>
      </c>
      <c r="G139" s="115">
        <v>51528</v>
      </c>
      <c r="H139" s="115">
        <v>73117</v>
      </c>
      <c r="I139" s="111">
        <f t="shared" si="54"/>
        <v>41.897609066915074</v>
      </c>
      <c r="J139" s="112">
        <f>(H139/H$181)*100</f>
        <v>6.029591732391253</v>
      </c>
      <c r="K139" s="115">
        <v>0</v>
      </c>
      <c r="L139" s="115">
        <v>0</v>
      </c>
      <c r="M139" s="111" t="s">
        <v>59</v>
      </c>
      <c r="N139" s="111" t="s">
        <v>59</v>
      </c>
      <c r="O139" s="114">
        <v>3458.982992</v>
      </c>
      <c r="P139" s="114">
        <v>6599.946945</v>
      </c>
      <c r="Q139" s="111">
        <f t="shared" si="56"/>
        <v>90.80599587406122</v>
      </c>
      <c r="R139" s="112">
        <f>(P139/P$181)*100</f>
        <v>7.236029010110958</v>
      </c>
    </row>
    <row r="140" spans="1:18" ht="12.75">
      <c r="A140" s="102"/>
      <c r="B140" s="103" t="s">
        <v>5</v>
      </c>
      <c r="C140" s="114">
        <v>121.1416547</v>
      </c>
      <c r="D140" s="114">
        <v>469.805016259</v>
      </c>
      <c r="E140" s="111">
        <f t="shared" si="53"/>
        <v>287.8145939333946</v>
      </c>
      <c r="F140" s="112">
        <f>(D140/D$182)*100</f>
        <v>9.755296753624451</v>
      </c>
      <c r="G140" s="115">
        <v>3</v>
      </c>
      <c r="H140" s="115">
        <v>3</v>
      </c>
      <c r="I140" s="111">
        <f t="shared" si="54"/>
        <v>0</v>
      </c>
      <c r="J140" s="112">
        <f>(H140/H$182)*100</f>
        <v>2.7777777777777777</v>
      </c>
      <c r="K140" s="115">
        <v>14207</v>
      </c>
      <c r="L140" s="115">
        <v>36622</v>
      </c>
      <c r="M140" s="111">
        <f t="shared" si="55"/>
        <v>157.77433659463645</v>
      </c>
      <c r="N140" s="112">
        <f>(L140/L$182)*100</f>
        <v>0.5244689647903198</v>
      </c>
      <c r="O140" s="114">
        <v>1842.608144</v>
      </c>
      <c r="P140" s="114">
        <v>2794.5998950000003</v>
      </c>
      <c r="Q140" s="111">
        <f t="shared" si="56"/>
        <v>51.66544791956592</v>
      </c>
      <c r="R140" s="112">
        <f>(P140/P$182)*100</f>
        <v>4.61101508682375</v>
      </c>
    </row>
    <row r="141" spans="1:18" ht="12.75">
      <c r="A141" s="102"/>
      <c r="B141" s="103" t="s">
        <v>6</v>
      </c>
      <c r="C141" s="114">
        <v>0.4540303</v>
      </c>
      <c r="D141" s="114">
        <v>0.24211819000000057</v>
      </c>
      <c r="E141" s="111">
        <f t="shared" si="53"/>
        <v>-46.673561213866</v>
      </c>
      <c r="F141" s="112">
        <f>(D141/D$183)*100</f>
        <v>0.15501890016213524</v>
      </c>
      <c r="G141" s="115">
        <v>0</v>
      </c>
      <c r="H141" s="115">
        <v>0</v>
      </c>
      <c r="I141" s="111" t="s">
        <v>59</v>
      </c>
      <c r="J141" s="112">
        <f>(H141/H$183)*100</f>
        <v>0</v>
      </c>
      <c r="K141" s="115">
        <v>949</v>
      </c>
      <c r="L141" s="115">
        <v>1294</v>
      </c>
      <c r="M141" s="111">
        <f t="shared" si="55"/>
        <v>36.35405690200211</v>
      </c>
      <c r="N141" s="112">
        <f>(L141/L$183)*100</f>
        <v>0.32937690747156134</v>
      </c>
      <c r="O141" s="114">
        <v>65.059089</v>
      </c>
      <c r="P141" s="114">
        <v>-3.020906</v>
      </c>
      <c r="Q141" s="111">
        <f t="shared" si="56"/>
        <v>-104.64332662266452</v>
      </c>
      <c r="R141" s="112">
        <f>(P141/P$183)*100</f>
        <v>-0.02133722434208448</v>
      </c>
    </row>
    <row r="142" spans="1:18" ht="12.75">
      <c r="A142" s="102"/>
      <c r="B142" s="101" t="s">
        <v>25</v>
      </c>
      <c r="C142" s="114">
        <v>6.529309333</v>
      </c>
      <c r="D142" s="114">
        <v>14.978580959999999</v>
      </c>
      <c r="E142" s="111">
        <f t="shared" si="53"/>
        <v>129.40528922862106</v>
      </c>
      <c r="F142" s="112">
        <f>(D142/D$184)*100</f>
        <v>3.882140143212526</v>
      </c>
      <c r="G142" s="115">
        <v>47</v>
      </c>
      <c r="H142" s="115">
        <v>55</v>
      </c>
      <c r="I142" s="111">
        <f t="shared" si="54"/>
        <v>17.02127659574468</v>
      </c>
      <c r="J142" s="112">
        <f>(H142/H$184)*100</f>
        <v>4.854368932038835</v>
      </c>
      <c r="K142" s="115">
        <v>160852</v>
      </c>
      <c r="L142" s="115">
        <v>571692</v>
      </c>
      <c r="M142" s="111">
        <f t="shared" si="55"/>
        <v>255.41491557456544</v>
      </c>
      <c r="N142" s="112">
        <f>(L142/L$184)*100</f>
        <v>12.213127939699588</v>
      </c>
      <c r="O142" s="114">
        <v>4008.8337455</v>
      </c>
      <c r="P142" s="114">
        <v>24553.065</v>
      </c>
      <c r="Q142" s="111">
        <f t="shared" si="56"/>
        <v>512.474015106297</v>
      </c>
      <c r="R142" s="112">
        <f>(P142/P$184)*100</f>
        <v>23.436801224229562</v>
      </c>
    </row>
    <row r="143" spans="1:18" ht="12.75">
      <c r="A143" s="102"/>
      <c r="B143" s="101"/>
      <c r="C143" s="114"/>
      <c r="D143" s="114"/>
      <c r="E143" s="111"/>
      <c r="F143" s="112"/>
      <c r="G143" s="115"/>
      <c r="H143" s="115"/>
      <c r="I143" s="111"/>
      <c r="J143" s="112"/>
      <c r="K143" s="115"/>
      <c r="L143" s="115"/>
      <c r="M143" s="111"/>
      <c r="N143" s="112"/>
      <c r="O143" s="114"/>
      <c r="P143" s="114"/>
      <c r="Q143" s="111"/>
      <c r="R143" s="112"/>
    </row>
    <row r="144" spans="1:18" ht="15">
      <c r="A144" s="102">
        <v>21</v>
      </c>
      <c r="B144" s="100" t="s">
        <v>13</v>
      </c>
      <c r="C144" s="106">
        <f>C145+C146+C147+C148+C149</f>
        <v>29.96845276339775</v>
      </c>
      <c r="D144" s="106">
        <f>D145+D146+D147+D148+D149</f>
        <v>26.29451383252405</v>
      </c>
      <c r="E144" s="107">
        <f aca="true" t="shared" si="57" ref="E144:E149">((D144-C144)/C144)*100</f>
        <v>-12.259354728385908</v>
      </c>
      <c r="F144" s="108">
        <f>(D144/D$179)*100</f>
        <v>0.2634225325888764</v>
      </c>
      <c r="G144" s="109">
        <f>G145+G146+G147+G148+G149</f>
        <v>11268</v>
      </c>
      <c r="H144" s="109">
        <f>H145+H146+H147+H148+H149</f>
        <v>9168</v>
      </c>
      <c r="I144" s="107">
        <f aca="true" t="shared" si="58" ref="I144:I149">((H144-G144)/G144)*100</f>
        <v>-18.636847710330137</v>
      </c>
      <c r="J144" s="108">
        <f>(H144/H$179)*100</f>
        <v>0.7146426124365587</v>
      </c>
      <c r="K144" s="109">
        <f>K145+K146+K147+K148+K149</f>
        <v>316731</v>
      </c>
      <c r="L144" s="109">
        <f>L145+L146+L147+L148+L149</f>
        <v>102541</v>
      </c>
      <c r="M144" s="107">
        <f aca="true" t="shared" si="59" ref="M144:M149">((L144-K144)/K144)*100</f>
        <v>-67.6252087733755</v>
      </c>
      <c r="N144" s="108">
        <f>(L144/L$179)*100</f>
        <v>0.850503313231327</v>
      </c>
      <c r="O144" s="106">
        <f>O145+O146+O147+O148+O149</f>
        <v>2924.4607465</v>
      </c>
      <c r="P144" s="106">
        <f>P145+P146+P147+P148+P149</f>
        <v>2127.8356219</v>
      </c>
      <c r="Q144" s="107">
        <f aca="true" t="shared" si="60" ref="Q144:Q149">((P144-O144)/O144)*100</f>
        <v>-27.24006897864511</v>
      </c>
      <c r="R144" s="108">
        <f>(P144/P$179)*100</f>
        <v>0.7818668615993193</v>
      </c>
    </row>
    <row r="145" spans="1:18" ht="12.75">
      <c r="A145" s="102"/>
      <c r="B145" s="103" t="s">
        <v>3</v>
      </c>
      <c r="C145" s="114">
        <v>0.9863</v>
      </c>
      <c r="D145" s="114">
        <v>1.5398745</v>
      </c>
      <c r="E145" s="111">
        <f t="shared" si="57"/>
        <v>56.12638142552977</v>
      </c>
      <c r="F145" s="112">
        <f>(D145/D$180)*100</f>
        <v>0.09968528478992206</v>
      </c>
      <c r="G145" s="115">
        <v>70</v>
      </c>
      <c r="H145" s="115">
        <v>98</v>
      </c>
      <c r="I145" s="111">
        <f t="shared" si="58"/>
        <v>40</v>
      </c>
      <c r="J145" s="112">
        <f>(H145/H$180)*100</f>
        <v>0.14228881726050469</v>
      </c>
      <c r="K145" s="115">
        <v>0</v>
      </c>
      <c r="L145" s="115">
        <v>0</v>
      </c>
      <c r="M145" s="111" t="s">
        <v>59</v>
      </c>
      <c r="N145" s="111" t="s">
        <v>59</v>
      </c>
      <c r="O145" s="114">
        <v>1.348222</v>
      </c>
      <c r="P145" s="114">
        <v>2.109659</v>
      </c>
      <c r="Q145" s="111">
        <f t="shared" si="60"/>
        <v>56.477123203745386</v>
      </c>
      <c r="R145" s="112">
        <f>(P145/P$180)*100</f>
        <v>0.14954310187710812</v>
      </c>
    </row>
    <row r="146" spans="1:18" s="21" customFormat="1" ht="12.75">
      <c r="A146" s="102"/>
      <c r="B146" s="103" t="s">
        <v>4</v>
      </c>
      <c r="C146" s="114">
        <v>12.993504907397748</v>
      </c>
      <c r="D146" s="114">
        <v>14.246820553642687</v>
      </c>
      <c r="E146" s="111">
        <f t="shared" si="57"/>
        <v>9.64570879972019</v>
      </c>
      <c r="F146" s="112">
        <f>(D146/D$181)*100</f>
        <v>0.46267550125748447</v>
      </c>
      <c r="G146" s="115">
        <v>11195</v>
      </c>
      <c r="H146" s="115">
        <v>9069</v>
      </c>
      <c r="I146" s="111">
        <f t="shared" si="58"/>
        <v>-18.990620812862886</v>
      </c>
      <c r="J146" s="112">
        <f>(H146/H$181)*100</f>
        <v>0.747874877539509</v>
      </c>
      <c r="K146" s="115">
        <v>0</v>
      </c>
      <c r="L146" s="115">
        <v>0</v>
      </c>
      <c r="M146" s="111" t="s">
        <v>59</v>
      </c>
      <c r="N146" s="111" t="s">
        <v>59</v>
      </c>
      <c r="O146" s="114">
        <v>376.03738</v>
      </c>
      <c r="P146" s="114">
        <v>463.96010500000006</v>
      </c>
      <c r="Q146" s="111">
        <f t="shared" si="60"/>
        <v>23.38137900014091</v>
      </c>
      <c r="R146" s="112">
        <f>(P146/P$181)*100</f>
        <v>0.5086751162230937</v>
      </c>
    </row>
    <row r="147" spans="1:18" s="21" customFormat="1" ht="12.75">
      <c r="A147" s="102"/>
      <c r="B147" s="103" t="s">
        <v>5</v>
      </c>
      <c r="C147" s="114">
        <v>11.931109633000004</v>
      </c>
      <c r="D147" s="114">
        <v>9.865274322000007</v>
      </c>
      <c r="E147" s="111">
        <f t="shared" si="57"/>
        <v>-17.314695569355486</v>
      </c>
      <c r="F147" s="112">
        <f>(D147/D$182)*100</f>
        <v>0.20484812898201504</v>
      </c>
      <c r="G147" s="115">
        <v>0</v>
      </c>
      <c r="H147" s="115">
        <v>0</v>
      </c>
      <c r="I147" s="111" t="s">
        <v>59</v>
      </c>
      <c r="J147" s="112">
        <f>(H147/H$182)*100</f>
        <v>0</v>
      </c>
      <c r="K147" s="115">
        <v>66642</v>
      </c>
      <c r="L147" s="115">
        <v>77202</v>
      </c>
      <c r="M147" s="111">
        <f t="shared" si="59"/>
        <v>15.84586296929864</v>
      </c>
      <c r="N147" s="112">
        <f>(L147/L$182)*100</f>
        <v>1.1056210206909036</v>
      </c>
      <c r="O147" s="114">
        <v>1404.8635906000002</v>
      </c>
      <c r="P147" s="114">
        <v>1146.5237237000001</v>
      </c>
      <c r="Q147" s="111">
        <f t="shared" si="60"/>
        <v>-18.38896449652213</v>
      </c>
      <c r="R147" s="112">
        <f>(P147/P$182)*100</f>
        <v>1.8917334810041007</v>
      </c>
    </row>
    <row r="148" spans="1:18" ht="12.75">
      <c r="A148" s="102"/>
      <c r="B148" s="103" t="s">
        <v>6</v>
      </c>
      <c r="C148" s="114">
        <v>0</v>
      </c>
      <c r="D148" s="114">
        <v>0</v>
      </c>
      <c r="E148" s="111" t="s">
        <v>59</v>
      </c>
      <c r="F148" s="112">
        <f>(D148/D$183)*100</f>
        <v>0</v>
      </c>
      <c r="G148" s="115">
        <v>0</v>
      </c>
      <c r="H148" s="115">
        <v>0</v>
      </c>
      <c r="I148" s="111" t="s">
        <v>59</v>
      </c>
      <c r="J148" s="112">
        <f>(H148/H$183)*100</f>
        <v>0</v>
      </c>
      <c r="K148" s="115">
        <v>0</v>
      </c>
      <c r="L148" s="115">
        <v>0</v>
      </c>
      <c r="M148" s="111" t="s">
        <v>59</v>
      </c>
      <c r="N148" s="112">
        <f>(L148/L$183)*100</f>
        <v>0</v>
      </c>
      <c r="O148" s="114">
        <v>0</v>
      </c>
      <c r="P148" s="114">
        <v>0</v>
      </c>
      <c r="Q148" s="111" t="s">
        <v>59</v>
      </c>
      <c r="R148" s="112">
        <f>(P148/P$183)*100</f>
        <v>0</v>
      </c>
    </row>
    <row r="149" spans="1:18" ht="12.75">
      <c r="A149" s="102"/>
      <c r="B149" s="101" t="s">
        <v>25</v>
      </c>
      <c r="C149" s="114">
        <v>4.057538223</v>
      </c>
      <c r="D149" s="114">
        <v>0.6425444568813561</v>
      </c>
      <c r="E149" s="111">
        <f t="shared" si="57"/>
        <v>-84.16417981624629</v>
      </c>
      <c r="F149" s="112">
        <f>(D149/D$184)*100</f>
        <v>0.16653430899223198</v>
      </c>
      <c r="G149" s="115">
        <v>3</v>
      </c>
      <c r="H149" s="115">
        <v>1</v>
      </c>
      <c r="I149" s="111">
        <f t="shared" si="58"/>
        <v>-66.66666666666666</v>
      </c>
      <c r="J149" s="112">
        <f>(H149/H$184)*100</f>
        <v>0.088261253309797</v>
      </c>
      <c r="K149" s="115">
        <v>250089</v>
      </c>
      <c r="L149" s="115">
        <v>25339</v>
      </c>
      <c r="M149" s="111">
        <f t="shared" si="59"/>
        <v>-89.86800698951173</v>
      </c>
      <c r="N149" s="112">
        <f>(L149/L$184)*100</f>
        <v>0.5413202368828808</v>
      </c>
      <c r="O149" s="114">
        <v>1142.2115539</v>
      </c>
      <c r="P149" s="114">
        <v>515.2421342</v>
      </c>
      <c r="Q149" s="111">
        <f t="shared" si="60"/>
        <v>-54.8908315240953</v>
      </c>
      <c r="R149" s="112">
        <f>(P149/P$184)*100</f>
        <v>0.4918175177556534</v>
      </c>
    </row>
    <row r="150" spans="1:18" ht="12.75">
      <c r="A150" s="102"/>
      <c r="B150" s="101"/>
      <c r="C150" s="114"/>
      <c r="D150" s="114"/>
      <c r="E150" s="111"/>
      <c r="F150" s="112"/>
      <c r="G150" s="115"/>
      <c r="H150" s="115"/>
      <c r="I150" s="111"/>
      <c r="J150" s="112"/>
      <c r="K150" s="115"/>
      <c r="L150" s="115"/>
      <c r="M150" s="111"/>
      <c r="N150" s="112"/>
      <c r="O150" s="114"/>
      <c r="P150" s="114"/>
      <c r="Q150" s="111"/>
      <c r="R150" s="112"/>
    </row>
    <row r="151" spans="1:18" ht="15">
      <c r="A151" s="102">
        <v>22</v>
      </c>
      <c r="B151" s="100" t="s">
        <v>58</v>
      </c>
      <c r="C151" s="106">
        <f>C152+C153+C154+C155+C156</f>
        <v>15.427342269</v>
      </c>
      <c r="D151" s="106">
        <f>D152+D153+D154+D155+D156</f>
        <v>16.784211987000003</v>
      </c>
      <c r="E151" s="107">
        <f aca="true" t="shared" si="61" ref="E151:E156">((D151-C151)/C151)*100</f>
        <v>8.795226645917635</v>
      </c>
      <c r="F151" s="108">
        <f>(D151/D$179)*100</f>
        <v>0.16814684832298749</v>
      </c>
      <c r="G151" s="109">
        <f>G152+G153+G154+G155+G156</f>
        <v>2809</v>
      </c>
      <c r="H151" s="109">
        <f>H152+H153+H154+H155+H156</f>
        <v>2388</v>
      </c>
      <c r="I151" s="107">
        <f>((H151-G151)/G151)*100</f>
        <v>-14.9875400498398</v>
      </c>
      <c r="J151" s="108">
        <f>(H151/H$179)*100</f>
        <v>0.18614382182575287</v>
      </c>
      <c r="K151" s="109">
        <f>K152+K153+K154+K155+K156</f>
        <v>11829</v>
      </c>
      <c r="L151" s="109">
        <f>L152+L153+L154+L155+L156</f>
        <v>44778</v>
      </c>
      <c r="M151" s="107">
        <f aca="true" t="shared" si="62" ref="M151:M156">((L151-K151)/K151)*100</f>
        <v>278.5442556429115</v>
      </c>
      <c r="N151" s="108">
        <f>(L151/L$179)*100</f>
        <v>0.3714010723503024</v>
      </c>
      <c r="O151" s="106">
        <f>O152+O153+O154+O155+O156</f>
        <v>512.6904807000001</v>
      </c>
      <c r="P151" s="106">
        <f>P152+P153+P154+P155+P156</f>
        <v>1175.6007886</v>
      </c>
      <c r="Q151" s="107">
        <f aca="true" t="shared" si="63" ref="Q151:Q156">((P151-O151)/O151)*100</f>
        <v>129.3002957642002</v>
      </c>
      <c r="R151" s="108">
        <f>(P151/P$179)*100</f>
        <v>0.4319710082941566</v>
      </c>
    </row>
    <row r="152" spans="1:18" ht="12.75">
      <c r="A152" s="102"/>
      <c r="B152" s="103" t="s">
        <v>3</v>
      </c>
      <c r="C152" s="114">
        <v>2.6302869999999996</v>
      </c>
      <c r="D152" s="114">
        <v>2.191599</v>
      </c>
      <c r="E152" s="111">
        <f t="shared" si="61"/>
        <v>-16.67833206034169</v>
      </c>
      <c r="F152" s="112">
        <f>(D152/D$180)*100</f>
        <v>0.14187530896856101</v>
      </c>
      <c r="G152" s="115">
        <v>82</v>
      </c>
      <c r="H152" s="115">
        <v>73</v>
      </c>
      <c r="I152" s="111">
        <f>((H152-G152)/G152)*100</f>
        <v>-10.975609756097562</v>
      </c>
      <c r="J152" s="112">
        <f>(H152/H$180)*100</f>
        <v>0.1059906495920086</v>
      </c>
      <c r="K152" s="115">
        <v>0</v>
      </c>
      <c r="L152" s="115">
        <v>0</v>
      </c>
      <c r="M152" s="111" t="s">
        <v>59</v>
      </c>
      <c r="N152" s="111" t="s">
        <v>59</v>
      </c>
      <c r="O152" s="114">
        <v>3.3444948</v>
      </c>
      <c r="P152" s="114">
        <v>3.1924742000000004</v>
      </c>
      <c r="Q152" s="111">
        <f t="shared" si="63"/>
        <v>-4.5453980074957725</v>
      </c>
      <c r="R152" s="112">
        <f>(P152/P$180)*100</f>
        <v>0.2262984181475012</v>
      </c>
    </row>
    <row r="153" spans="1:18" ht="12.75">
      <c r="A153" s="102"/>
      <c r="B153" s="103" t="s">
        <v>4</v>
      </c>
      <c r="C153" s="114">
        <v>10.177855300000001</v>
      </c>
      <c r="D153" s="114">
        <v>12.50495562</v>
      </c>
      <c r="E153" s="111">
        <f t="shared" si="61"/>
        <v>22.864348641309522</v>
      </c>
      <c r="F153" s="112">
        <f>(D153/D$181)*100</f>
        <v>0.4061072144413847</v>
      </c>
      <c r="G153" s="115">
        <v>2727</v>
      </c>
      <c r="H153" s="115">
        <v>2314</v>
      </c>
      <c r="I153" s="111">
        <f>((H153-G153)/G153)*100</f>
        <v>-15.144847818115146</v>
      </c>
      <c r="J153" s="112">
        <f>(H153/H$181)*100</f>
        <v>0.1908239570654343</v>
      </c>
      <c r="K153" s="115">
        <v>0</v>
      </c>
      <c r="L153" s="115">
        <v>0</v>
      </c>
      <c r="M153" s="111" t="s">
        <v>59</v>
      </c>
      <c r="N153" s="111" t="s">
        <v>59</v>
      </c>
      <c r="O153" s="114">
        <v>137.92293180000001</v>
      </c>
      <c r="P153" s="114">
        <v>190.0226134</v>
      </c>
      <c r="Q153" s="111">
        <f t="shared" si="63"/>
        <v>37.77448820153342</v>
      </c>
      <c r="R153" s="112">
        <f>(P153/P$181)*100</f>
        <v>0.20833639339800772</v>
      </c>
    </row>
    <row r="154" spans="1:18" ht="12.75">
      <c r="A154" s="102"/>
      <c r="B154" s="103" t="s">
        <v>5</v>
      </c>
      <c r="C154" s="114">
        <v>2.1502103</v>
      </c>
      <c r="D154" s="114">
        <v>1.6631311</v>
      </c>
      <c r="E154" s="111">
        <f t="shared" si="61"/>
        <v>-22.65263076825555</v>
      </c>
      <c r="F154" s="112">
        <f>(D154/D$182)*100</f>
        <v>0.03453419367437641</v>
      </c>
      <c r="G154" s="115">
        <v>0</v>
      </c>
      <c r="H154" s="115">
        <v>0</v>
      </c>
      <c r="I154" s="111" t="s">
        <v>59</v>
      </c>
      <c r="J154" s="112">
        <f>(H154/H$182)*100</f>
        <v>0</v>
      </c>
      <c r="K154" s="115">
        <v>1039</v>
      </c>
      <c r="L154" s="115">
        <v>884</v>
      </c>
      <c r="M154" s="111">
        <f t="shared" si="62"/>
        <v>-14.918190567853706</v>
      </c>
      <c r="N154" s="112">
        <f>(L154/L$182)*100</f>
        <v>0.012659892001382851</v>
      </c>
      <c r="O154" s="114">
        <v>101.6493</v>
      </c>
      <c r="P154" s="114">
        <v>84.8176</v>
      </c>
      <c r="Q154" s="111">
        <f t="shared" si="63"/>
        <v>-16.558599026259895</v>
      </c>
      <c r="R154" s="112">
        <f>(P154/P$182)*100</f>
        <v>0.13994677160330388</v>
      </c>
    </row>
    <row r="155" spans="1:18" s="21" customFormat="1" ht="12.75">
      <c r="A155" s="102"/>
      <c r="B155" s="103" t="s">
        <v>6</v>
      </c>
      <c r="C155" s="114">
        <v>0.13013232500000002</v>
      </c>
      <c r="D155" s="114">
        <v>0.043502608</v>
      </c>
      <c r="E155" s="111">
        <f t="shared" si="61"/>
        <v>-66.57048277589755</v>
      </c>
      <c r="F155" s="112">
        <f>(D155/D$183)*100</f>
        <v>0.027853035107954876</v>
      </c>
      <c r="G155" s="115">
        <v>0</v>
      </c>
      <c r="H155" s="115">
        <v>0</v>
      </c>
      <c r="I155" s="111" t="s">
        <v>59</v>
      </c>
      <c r="J155" s="112">
        <f>(H155/H$183)*100</f>
        <v>0</v>
      </c>
      <c r="K155" s="115">
        <v>86</v>
      </c>
      <c r="L155" s="115">
        <v>30</v>
      </c>
      <c r="M155" s="111">
        <f t="shared" si="62"/>
        <v>-65.11627906976744</v>
      </c>
      <c r="N155" s="112">
        <f>(L155/L$183)*100</f>
        <v>0.00763624978682136</v>
      </c>
      <c r="O155" s="114">
        <v>21.3537</v>
      </c>
      <c r="P155" s="114">
        <v>6.44</v>
      </c>
      <c r="Q155" s="111">
        <f t="shared" si="63"/>
        <v>-69.84129214140874</v>
      </c>
      <c r="R155" s="112">
        <f>(P155/P$183)*100</f>
        <v>0.0454869250360733</v>
      </c>
    </row>
    <row r="156" spans="1:18" ht="12.75">
      <c r="A156" s="102"/>
      <c r="B156" s="101" t="s">
        <v>25</v>
      </c>
      <c r="C156" s="114">
        <v>0.33885734400000006</v>
      </c>
      <c r="D156" s="114">
        <v>0.38102365899999996</v>
      </c>
      <c r="E156" s="111">
        <f t="shared" si="61"/>
        <v>12.44367747862649</v>
      </c>
      <c r="F156" s="112">
        <f>(D156/D$184)*100</f>
        <v>0.0987534964805919</v>
      </c>
      <c r="G156" s="115">
        <v>0</v>
      </c>
      <c r="H156" s="115">
        <v>1</v>
      </c>
      <c r="I156" s="111" t="s">
        <v>59</v>
      </c>
      <c r="J156" s="112">
        <f>(H156/H$184)*100</f>
        <v>0.088261253309797</v>
      </c>
      <c r="K156" s="115">
        <v>10704</v>
      </c>
      <c r="L156" s="115">
        <v>43864</v>
      </c>
      <c r="M156" s="111">
        <f t="shared" si="62"/>
        <v>309.79073243647235</v>
      </c>
      <c r="N156" s="112">
        <f>(L156/L$184)*100</f>
        <v>0.9370721366522231</v>
      </c>
      <c r="O156" s="114">
        <v>248.42005410000002</v>
      </c>
      <c r="P156" s="114">
        <v>891.128101</v>
      </c>
      <c r="Q156" s="111">
        <f t="shared" si="63"/>
        <v>258.71826219041145</v>
      </c>
      <c r="R156" s="112">
        <f>(P156/P$184)*100</f>
        <v>0.8506144617163749</v>
      </c>
    </row>
    <row r="157" spans="1:18" ht="12.75">
      <c r="A157" s="102"/>
      <c r="B157" s="101"/>
      <c r="C157" s="114"/>
      <c r="D157" s="114"/>
      <c r="E157" s="111"/>
      <c r="F157" s="112"/>
      <c r="G157" s="115"/>
      <c r="H157" s="115"/>
      <c r="I157" s="111"/>
      <c r="J157" s="112"/>
      <c r="K157" s="115"/>
      <c r="L157" s="115"/>
      <c r="M157" s="111"/>
      <c r="N157" s="112"/>
      <c r="O157" s="114"/>
      <c r="P157" s="114"/>
      <c r="Q157" s="111"/>
      <c r="R157" s="112"/>
    </row>
    <row r="158" spans="1:18" ht="15">
      <c r="A158" s="102">
        <v>23</v>
      </c>
      <c r="B158" s="100" t="s">
        <v>42</v>
      </c>
      <c r="C158" s="106">
        <f>C159+C160+C161+C162+C163</f>
        <v>57.42826277900001</v>
      </c>
      <c r="D158" s="106">
        <f>D159+D160+D161+D162+D163</f>
        <v>122.19285672800004</v>
      </c>
      <c r="E158" s="107">
        <f aca="true" t="shared" si="64" ref="E158:E163">((D158-C158)/C158)*100</f>
        <v>112.77477467537591</v>
      </c>
      <c r="F158" s="108">
        <f>(D158/D$179)*100</f>
        <v>1.2241470592905686</v>
      </c>
      <c r="G158" s="109">
        <f>G159+G160+G161+G162+G163</f>
        <v>7445</v>
      </c>
      <c r="H158" s="109">
        <f>H159+H160+H161+H162+H163</f>
        <v>19026</v>
      </c>
      <c r="I158" s="107">
        <f aca="true" t="shared" si="65" ref="I158:I163">((H158-G158)/G158)*100</f>
        <v>155.5540631296172</v>
      </c>
      <c r="J158" s="108">
        <f>(H158/H$179)*100</f>
        <v>1.4830705000237747</v>
      </c>
      <c r="K158" s="109">
        <f>K159+K160+K161+K162+K163</f>
        <v>14183</v>
      </c>
      <c r="L158" s="109">
        <f>L159+L160+L161+L162+L163</f>
        <v>53001</v>
      </c>
      <c r="M158" s="107">
        <f aca="true" t="shared" si="66" ref="M158:M163">((L158-K158)/K158)*100</f>
        <v>273.69385884509626</v>
      </c>
      <c r="N158" s="108">
        <f>(L158/L$179)*100</f>
        <v>0.4396049005234351</v>
      </c>
      <c r="O158" s="106">
        <f>O159+O160+O161+O162+O163</f>
        <v>3125.987360565</v>
      </c>
      <c r="P158" s="106">
        <f>P159+P160+P161+P162+P163</f>
        <v>13930.684610919998</v>
      </c>
      <c r="Q158" s="107">
        <f aca="true" t="shared" si="67" ref="Q158:Q163">((P158-O158)/O158)*100</f>
        <v>345.6411048444587</v>
      </c>
      <c r="R158" s="108">
        <f>(P158/P$179)*100</f>
        <v>5.118788568331352</v>
      </c>
    </row>
    <row r="159" spans="1:18" s="21" customFormat="1" ht="12.75">
      <c r="A159" s="102"/>
      <c r="B159" s="103" t="s">
        <v>3</v>
      </c>
      <c r="C159" s="114">
        <v>0.4729540000000001</v>
      </c>
      <c r="D159" s="114">
        <v>18.5412264</v>
      </c>
      <c r="E159" s="111">
        <f t="shared" si="64"/>
        <v>3820.3022704110745</v>
      </c>
      <c r="F159" s="112">
        <f>(D159/D$180)*100</f>
        <v>1.2002844608690004</v>
      </c>
      <c r="G159" s="115">
        <v>13</v>
      </c>
      <c r="H159" s="115">
        <v>205</v>
      </c>
      <c r="I159" s="111">
        <f t="shared" si="65"/>
        <v>1476.923076923077</v>
      </c>
      <c r="J159" s="112">
        <f>(H159/H$180)*100</f>
        <v>0.29764497488166797</v>
      </c>
      <c r="K159" s="115">
        <v>0</v>
      </c>
      <c r="L159" s="115">
        <v>0</v>
      </c>
      <c r="M159" s="111" t="s">
        <v>59</v>
      </c>
      <c r="N159" s="111" t="s">
        <v>59</v>
      </c>
      <c r="O159" s="114">
        <v>0.475</v>
      </c>
      <c r="P159" s="114">
        <v>21.426398</v>
      </c>
      <c r="Q159" s="111">
        <f t="shared" si="67"/>
        <v>4410.8206315789475</v>
      </c>
      <c r="R159" s="112">
        <f>(P159/P$180)*100</f>
        <v>1.518809446916997</v>
      </c>
    </row>
    <row r="160" spans="1:18" ht="12.75">
      <c r="A160" s="102"/>
      <c r="B160" s="103" t="s">
        <v>4</v>
      </c>
      <c r="C160" s="114">
        <v>43.78218611300001</v>
      </c>
      <c r="D160" s="114">
        <v>96.64588103700002</v>
      </c>
      <c r="E160" s="111">
        <f t="shared" si="64"/>
        <v>120.74247454789261</v>
      </c>
      <c r="F160" s="112">
        <f>(D160/D$181)*100</f>
        <v>3.1386428491114886</v>
      </c>
      <c r="G160" s="115">
        <v>7411</v>
      </c>
      <c r="H160" s="115">
        <v>18788</v>
      </c>
      <c r="I160" s="111">
        <f t="shared" si="65"/>
        <v>153.5150452030765</v>
      </c>
      <c r="J160" s="112">
        <f>(H160/H$181)*100</f>
        <v>1.549351990209758</v>
      </c>
      <c r="K160" s="115">
        <v>0</v>
      </c>
      <c r="L160" s="115">
        <v>0</v>
      </c>
      <c r="M160" s="111" t="s">
        <v>59</v>
      </c>
      <c r="N160" s="111" t="s">
        <v>59</v>
      </c>
      <c r="O160" s="114">
        <v>3031.414972</v>
      </c>
      <c r="P160" s="114">
        <v>7710.886854999999</v>
      </c>
      <c r="Q160" s="111">
        <f t="shared" si="67"/>
        <v>154.3659289876991</v>
      </c>
      <c r="R160" s="112">
        <f>(P160/P$181)*100</f>
        <v>8.454037803854382</v>
      </c>
    </row>
    <row r="161" spans="1:18" ht="12.75">
      <c r="A161" s="102"/>
      <c r="B161" s="103" t="s">
        <v>5</v>
      </c>
      <c r="C161" s="114">
        <v>0</v>
      </c>
      <c r="D161" s="114">
        <v>2.413171261</v>
      </c>
      <c r="E161" s="111" t="s">
        <v>59</v>
      </c>
      <c r="F161" s="112">
        <f>(D161/D$182)*100</f>
        <v>0.05010845128012646</v>
      </c>
      <c r="G161" s="115">
        <v>0</v>
      </c>
      <c r="H161" s="115">
        <v>0</v>
      </c>
      <c r="I161" s="111" t="s">
        <v>59</v>
      </c>
      <c r="J161" s="112">
        <f>(H161/H$182)*100</f>
        <v>0</v>
      </c>
      <c r="K161" s="115">
        <v>0</v>
      </c>
      <c r="L161" s="115">
        <v>3000</v>
      </c>
      <c r="M161" s="111" t="s">
        <v>59</v>
      </c>
      <c r="N161" s="112">
        <f>(L161/L$182)*100</f>
        <v>0.0429634343938332</v>
      </c>
      <c r="O161" s="114">
        <v>0</v>
      </c>
      <c r="P161" s="114">
        <v>196.3933717</v>
      </c>
      <c r="Q161" s="111" t="s">
        <v>59</v>
      </c>
      <c r="R161" s="112">
        <f>(P161/P$182)*100</f>
        <v>0.3240438108800846</v>
      </c>
    </row>
    <row r="162" spans="1:18" ht="12.75">
      <c r="A162" s="102"/>
      <c r="B162" s="103" t="s">
        <v>6</v>
      </c>
      <c r="C162" s="114">
        <v>13.073505124999999</v>
      </c>
      <c r="D162" s="114">
        <v>2.1317835730000003</v>
      </c>
      <c r="E162" s="111">
        <f t="shared" si="64"/>
        <v>-83.69386363781305</v>
      </c>
      <c r="F162" s="112">
        <f>(D162/D$183)*100</f>
        <v>1.3648984608309116</v>
      </c>
      <c r="G162" s="115">
        <v>17</v>
      </c>
      <c r="H162" s="115">
        <v>20</v>
      </c>
      <c r="I162" s="111">
        <f t="shared" si="65"/>
        <v>17.647058823529413</v>
      </c>
      <c r="J162" s="112">
        <f>(H162/H$183)*100</f>
        <v>15.625</v>
      </c>
      <c r="K162" s="115">
        <v>13733</v>
      </c>
      <c r="L162" s="115">
        <v>12325</v>
      </c>
      <c r="M162" s="111">
        <f t="shared" si="66"/>
        <v>-10.252676035826113</v>
      </c>
      <c r="N162" s="112">
        <f>(L162/L$183)*100</f>
        <v>3.137225954085775</v>
      </c>
      <c r="O162" s="114">
        <v>6.723699999999999</v>
      </c>
      <c r="P162" s="114">
        <v>1.0455</v>
      </c>
      <c r="Q162" s="111">
        <f t="shared" si="67"/>
        <v>-84.45052575219</v>
      </c>
      <c r="R162" s="112">
        <f>(P162/P$183)*100</f>
        <v>0.007384562131244509</v>
      </c>
    </row>
    <row r="163" spans="1:18" ht="12.75">
      <c r="A163" s="102"/>
      <c r="B163" s="101" t="s">
        <v>25</v>
      </c>
      <c r="C163" s="114">
        <v>0.099617541</v>
      </c>
      <c r="D163" s="114">
        <v>2.460794457000012</v>
      </c>
      <c r="E163" s="111">
        <f t="shared" si="64"/>
        <v>2370.2421203109316</v>
      </c>
      <c r="F163" s="112">
        <f>(D163/D$184)*100</f>
        <v>0.6377873158496196</v>
      </c>
      <c r="G163" s="115">
        <v>4</v>
      </c>
      <c r="H163" s="115">
        <v>13</v>
      </c>
      <c r="I163" s="111">
        <f t="shared" si="65"/>
        <v>225</v>
      </c>
      <c r="J163" s="112">
        <f>(H163/H$184)*100</f>
        <v>1.1473962930273611</v>
      </c>
      <c r="K163" s="115">
        <v>450</v>
      </c>
      <c r="L163" s="115">
        <v>37676</v>
      </c>
      <c r="M163" s="111">
        <f t="shared" si="66"/>
        <v>8272.444444444445</v>
      </c>
      <c r="N163" s="112">
        <f>(L163/L$184)*100</f>
        <v>0.8048771160976919</v>
      </c>
      <c r="O163" s="114">
        <v>87.373688565</v>
      </c>
      <c r="P163" s="114">
        <v>6000.93248622</v>
      </c>
      <c r="Q163" s="111">
        <f t="shared" si="67"/>
        <v>6768.123098357832</v>
      </c>
      <c r="R163" s="112">
        <f>(P163/P$184)*100</f>
        <v>5.728110190705717</v>
      </c>
    </row>
    <row r="164" spans="1:18" ht="12.75">
      <c r="A164" s="102"/>
      <c r="B164" s="101"/>
      <c r="C164" s="114"/>
      <c r="D164" s="114"/>
      <c r="E164" s="111"/>
      <c r="F164" s="112"/>
      <c r="G164" s="115"/>
      <c r="H164" s="115"/>
      <c r="I164" s="111"/>
      <c r="J164" s="112"/>
      <c r="K164" s="115"/>
      <c r="L164" s="115"/>
      <c r="M164" s="111"/>
      <c r="N164" s="112"/>
      <c r="O164" s="114"/>
      <c r="P164" s="114"/>
      <c r="Q164" s="111"/>
      <c r="R164" s="112"/>
    </row>
    <row r="165" spans="1:18" s="26" customFormat="1" ht="15">
      <c r="A165" s="101"/>
      <c r="B165" s="100" t="s">
        <v>10</v>
      </c>
      <c r="C165" s="106">
        <f>C166+C167+C168+C169+C170</f>
        <v>2924.714284244941</v>
      </c>
      <c r="D165" s="106">
        <f>D166+D167+D168+D169+D170</f>
        <v>4713.934166357623</v>
      </c>
      <c r="E165" s="107">
        <f aca="true" t="shared" si="68" ref="E165:E170">((D165-C165)/C165)*100</f>
        <v>61.17588619684935</v>
      </c>
      <c r="F165" s="108">
        <f>(D165/D$179)*100</f>
        <v>47.224926251468204</v>
      </c>
      <c r="G165" s="109">
        <f>G166+G167+G168+G169+G170</f>
        <v>307660</v>
      </c>
      <c r="H165" s="109">
        <f>H166+H167+H168+H169+H170</f>
        <v>349155</v>
      </c>
      <c r="I165" s="107">
        <f aca="true" t="shared" si="69" ref="I165:I170">((H165-G165)/G165)*100</f>
        <v>13.487291165572385</v>
      </c>
      <c r="J165" s="108">
        <f>(H165/H$179)*100</f>
        <v>27.216518471344532</v>
      </c>
      <c r="K165" s="109">
        <f>K166+K167+K168+K169+K170</f>
        <v>9312773</v>
      </c>
      <c r="L165" s="109">
        <f>L166+L167+L168+L169+L170</f>
        <v>10993059</v>
      </c>
      <c r="M165" s="107">
        <f aca="true" t="shared" si="70" ref="M165:M170">((L165-K165)/K165)*100</f>
        <v>18.04281066444978</v>
      </c>
      <c r="N165" s="108">
        <f>(L165/L$179)*100</f>
        <v>91.17946091853462</v>
      </c>
      <c r="O165" s="106">
        <f>O166+O167+O168+O169+O170</f>
        <v>182392.05127191555</v>
      </c>
      <c r="P165" s="106">
        <f>P166+P167+P168+P169+P170</f>
        <v>242253.07756909262</v>
      </c>
      <c r="Q165" s="107">
        <f aca="true" t="shared" si="71" ref="Q165:Q170">((P165-O165)/O165)*100</f>
        <v>32.81997536610543</v>
      </c>
      <c r="R165" s="108">
        <f>(P165/P$179)*100</f>
        <v>89.01517181228222</v>
      </c>
    </row>
    <row r="166" spans="1:18" s="26" customFormat="1" ht="12.75">
      <c r="A166" s="101"/>
      <c r="B166" s="101" t="s">
        <v>3</v>
      </c>
      <c r="C166" s="116">
        <f>C5+C12+C19+C26+C33+C40+C47+C54+C61+C68+C75+C82+C89+C96+C103+C110+C117+C124+C131+C138+C145+C152+C159</f>
        <v>354.2663569542003</v>
      </c>
      <c r="D166" s="116">
        <f>D5+D12+D19+D26+D33+D40+D47+D54+D61+D68+D75+D82+D89+D96+D103+D110+D117+D124+D131+D138+D145+D152+D159</f>
        <v>438.147615708</v>
      </c>
      <c r="E166" s="111">
        <f t="shared" si="68"/>
        <v>23.677455425055747</v>
      </c>
      <c r="F166" s="112">
        <f>(D166/D$180)*100</f>
        <v>28.36391527483396</v>
      </c>
      <c r="G166" s="117">
        <f>G5+G12+G19+G26+G33+G40+G47+G54+G61+G68+G75+G82+G89+G96+G103+G110+G117+G124+G131+G138+G145+G152+G159</f>
        <v>13385</v>
      </c>
      <c r="H166" s="117">
        <f>H5+H12+H19+H26+H33+H40+H47+H54+H61+H68+H75+H82+H89+H96+H103+H110+H117+H124+H131+H138+H145+H152+H159</f>
        <v>22572</v>
      </c>
      <c r="I166" s="111">
        <f t="shared" si="69"/>
        <v>68.63653343294733</v>
      </c>
      <c r="J166" s="112">
        <f>(H166/H$180)*100</f>
        <v>32.77288962453176</v>
      </c>
      <c r="K166" s="117">
        <f>K5+K12+K19+K26+K33+K40+K47+K54+K61+K68+K75+K82+K89+K96+K103+K110+K117+K124+K131+K138+K145+K152+K159</f>
        <v>0</v>
      </c>
      <c r="L166" s="117">
        <f>L5+L12+L19+L26+L33+L40+L47+L54+L61+L68+L75+L82+L89+L96+L103+L110+L117+L124+L131+L138+L145+L152+L159</f>
        <v>0</v>
      </c>
      <c r="M166" s="111" t="s">
        <v>59</v>
      </c>
      <c r="N166" s="111" t="s">
        <v>59</v>
      </c>
      <c r="O166" s="116">
        <f>O5+O12+O19+O26+O33+O40+O47+O54+O61+O68+O75+O82+O89+O96+O103+O110+O117+O124+O131+O138+O145+O152+O159</f>
        <v>1774.797439938</v>
      </c>
      <c r="P166" s="116">
        <f>P5+P12+P19+P26+P33+P40+P47+P54+P61+P68+P75+P82+P89+P96+P103+P110+P117+P124+P131+P138+P145+P152+P159</f>
        <v>799.9575098109998</v>
      </c>
      <c r="Q166" s="111">
        <f t="shared" si="71"/>
        <v>-54.92682760242514</v>
      </c>
      <c r="R166" s="112">
        <f>(P166/P$180)*100</f>
        <v>56.70495913653536</v>
      </c>
    </row>
    <row r="167" spans="1:18" s="25" customFormat="1" ht="12.75">
      <c r="A167" s="101"/>
      <c r="B167" s="101" t="s">
        <v>4</v>
      </c>
      <c r="C167" s="116">
        <f aca="true" t="shared" si="72" ref="C167:D170">C6+C13+C20+C27+C34+C41+C48+C55+C62+C69+C76+C83+C90+C97+C104+C111+C118+C125+C132+C139+C146+C153+C160</f>
        <v>1453.7550978779175</v>
      </c>
      <c r="D167" s="116">
        <f t="shared" si="72"/>
        <v>1720.0119776242107</v>
      </c>
      <c r="E167" s="111">
        <f t="shared" si="68"/>
        <v>18.315112368992203</v>
      </c>
      <c r="F167" s="112">
        <f>(D167/D$181)*100</f>
        <v>55.85859672477474</v>
      </c>
      <c r="G167" s="117">
        <f aca="true" t="shared" si="73" ref="G167:H170">G6+G13+G20+G27+G34+G41+G48+G55+G62+G69+G76+G83+G90+G97+G104+G111+G118+G125+G132+G139+G146+G153+G160</f>
        <v>293678</v>
      </c>
      <c r="H167" s="117">
        <f t="shared" si="73"/>
        <v>325943</v>
      </c>
      <c r="I167" s="111">
        <f t="shared" si="69"/>
        <v>10.986522654063293</v>
      </c>
      <c r="J167" s="112">
        <f>(H167/H$181)*100</f>
        <v>26.878882038798125</v>
      </c>
      <c r="K167" s="117">
        <f aca="true" t="shared" si="74" ref="K167:L170">K6+K13+K20+K27+K34+K41+K48+K55+K62+K69+K76+K83+K90+K97+K104+K111+K118+K125+K132+K139+K146+K153+K160</f>
        <v>0</v>
      </c>
      <c r="L167" s="117">
        <f t="shared" si="74"/>
        <v>0</v>
      </c>
      <c r="M167" s="111" t="s">
        <v>59</v>
      </c>
      <c r="N167" s="111" t="s">
        <v>59</v>
      </c>
      <c r="O167" s="116">
        <f aca="true" t="shared" si="75" ref="O167:P170">O6+O13+O20+O27+O34+O41+O48+O55+O62+O69+O76+O83+O90+O97+O104+O111+O118+O125+O132+O139+O146+O153+O160</f>
        <v>51466.56437565899</v>
      </c>
      <c r="P167" s="116">
        <f t="shared" si="75"/>
        <v>65976.296625333</v>
      </c>
      <c r="Q167" s="111">
        <f t="shared" si="71"/>
        <v>28.192540974303597</v>
      </c>
      <c r="R167" s="112">
        <f>(P167/P$181)*100</f>
        <v>72.33488395270658</v>
      </c>
    </row>
    <row r="168" spans="1:18" s="25" customFormat="1" ht="12.75">
      <c r="A168" s="101"/>
      <c r="B168" s="101" t="s">
        <v>5</v>
      </c>
      <c r="C168" s="116">
        <f t="shared" si="72"/>
        <v>904.4608007969875</v>
      </c>
      <c r="D168" s="116">
        <f t="shared" si="72"/>
        <v>2176.2079391179645</v>
      </c>
      <c r="E168" s="111">
        <f t="shared" si="68"/>
        <v>140.60832013950701</v>
      </c>
      <c r="F168" s="112">
        <f>(D168/D$182)*100</f>
        <v>45.188011002389</v>
      </c>
      <c r="G168" s="117">
        <f t="shared" si="73"/>
        <v>84</v>
      </c>
      <c r="H168" s="117">
        <f t="shared" si="73"/>
        <v>101</v>
      </c>
      <c r="I168" s="111">
        <f t="shared" si="69"/>
        <v>20.238095238095237</v>
      </c>
      <c r="J168" s="112">
        <f>(H168/H$182)*100</f>
        <v>93.51851851851852</v>
      </c>
      <c r="K168" s="117">
        <f t="shared" si="74"/>
        <v>4674164</v>
      </c>
      <c r="L168" s="117">
        <f t="shared" si="74"/>
        <v>6980946</v>
      </c>
      <c r="M168" s="111">
        <f t="shared" si="70"/>
        <v>49.35175573642688</v>
      </c>
      <c r="N168" s="112">
        <f>(L168/L$182)*100</f>
        <v>99.97513849263076</v>
      </c>
      <c r="O168" s="116">
        <f t="shared" si="75"/>
        <v>44533.16079127554</v>
      </c>
      <c r="P168" s="116">
        <f t="shared" si="75"/>
        <v>60558.308976769695</v>
      </c>
      <c r="Q168" s="111">
        <f t="shared" si="71"/>
        <v>35.98475361001914</v>
      </c>
      <c r="R168" s="112">
        <f>(P168/P$182)*100</f>
        <v>99.9195902154069</v>
      </c>
    </row>
    <row r="169" spans="1:18" s="26" customFormat="1" ht="12.75">
      <c r="A169" s="101"/>
      <c r="B169" s="101" t="s">
        <v>6</v>
      </c>
      <c r="C169" s="116">
        <f t="shared" si="72"/>
        <v>37.165355809602396</v>
      </c>
      <c r="D169" s="116">
        <f t="shared" si="72"/>
        <v>6.992170161957901</v>
      </c>
      <c r="E169" s="111">
        <f t="shared" si="68"/>
        <v>-81.18632255862505</v>
      </c>
      <c r="F169" s="112">
        <f>(D169/D$183)*100</f>
        <v>4.476815757846241</v>
      </c>
      <c r="G169" s="117">
        <f t="shared" si="73"/>
        <v>73</v>
      </c>
      <c r="H169" s="117">
        <f t="shared" si="73"/>
        <v>46</v>
      </c>
      <c r="I169" s="111">
        <f t="shared" si="69"/>
        <v>-36.986301369863014</v>
      </c>
      <c r="J169" s="112">
        <f>(H169/H$183)*100</f>
        <v>35.9375</v>
      </c>
      <c r="K169" s="117">
        <f t="shared" si="74"/>
        <v>454566</v>
      </c>
      <c r="L169" s="117">
        <f t="shared" si="74"/>
        <v>195977</v>
      </c>
      <c r="M169" s="111">
        <f t="shared" si="70"/>
        <v>-56.887008707206434</v>
      </c>
      <c r="N169" s="112">
        <f>(L169/L$183)*100</f>
        <v>49.884310815729656</v>
      </c>
      <c r="O169" s="116">
        <f t="shared" si="75"/>
        <v>14225.071806100003</v>
      </c>
      <c r="P169" s="116">
        <f t="shared" si="75"/>
        <v>13499.851958200003</v>
      </c>
      <c r="Q169" s="111">
        <f t="shared" si="71"/>
        <v>-5.098180577120256</v>
      </c>
      <c r="R169" s="112">
        <f>(P169/P$183)*100</f>
        <v>95.35198043800168</v>
      </c>
    </row>
    <row r="170" spans="1:18" s="25" customFormat="1" ht="12.75">
      <c r="A170" s="101"/>
      <c r="B170" s="101" t="s">
        <v>25</v>
      </c>
      <c r="C170" s="116">
        <f t="shared" si="72"/>
        <v>175.06667280623324</v>
      </c>
      <c r="D170" s="116">
        <f t="shared" si="72"/>
        <v>372.5744637454913</v>
      </c>
      <c r="E170" s="111">
        <f t="shared" si="68"/>
        <v>112.81861234540227</v>
      </c>
      <c r="F170" s="112">
        <f>(D170/D$184)*100</f>
        <v>96.5636388323298</v>
      </c>
      <c r="G170" s="117">
        <f t="shared" si="73"/>
        <v>440</v>
      </c>
      <c r="H170" s="117">
        <f t="shared" si="73"/>
        <v>493</v>
      </c>
      <c r="I170" s="111">
        <f t="shared" si="69"/>
        <v>12.045454545454545</v>
      </c>
      <c r="J170" s="112">
        <f>(H170/H$184)*100</f>
        <v>43.51279788172992</v>
      </c>
      <c r="K170" s="117">
        <f t="shared" si="74"/>
        <v>4184043</v>
      </c>
      <c r="L170" s="117">
        <f t="shared" si="74"/>
        <v>3816136</v>
      </c>
      <c r="M170" s="111">
        <f t="shared" si="70"/>
        <v>-8.79309796768341</v>
      </c>
      <c r="N170" s="112">
        <f>(L170/L$184)*100</f>
        <v>81.52459226872762</v>
      </c>
      <c r="O170" s="116">
        <f t="shared" si="75"/>
        <v>70392.456858943</v>
      </c>
      <c r="P170" s="116">
        <f t="shared" si="75"/>
        <v>101418.66249897893</v>
      </c>
      <c r="Q170" s="111">
        <f t="shared" si="71"/>
        <v>44.07603743993233</v>
      </c>
      <c r="R170" s="112">
        <f>(P170/P$184)*100</f>
        <v>96.80783370287148</v>
      </c>
    </row>
    <row r="171" spans="1:18" s="25" customFormat="1" ht="12.75">
      <c r="A171" s="101"/>
      <c r="B171" s="101"/>
      <c r="C171" s="116"/>
      <c r="D171" s="116"/>
      <c r="E171" s="111"/>
      <c r="F171" s="112"/>
      <c r="G171" s="117"/>
      <c r="H171" s="117"/>
      <c r="I171" s="111"/>
      <c r="J171" s="112"/>
      <c r="K171" s="117"/>
      <c r="L171" s="117"/>
      <c r="M171" s="111"/>
      <c r="N171" s="112"/>
      <c r="O171" s="116"/>
      <c r="P171" s="116"/>
      <c r="Q171" s="111"/>
      <c r="R171" s="112"/>
    </row>
    <row r="172" spans="1:18" s="25" customFormat="1" ht="15">
      <c r="A172" s="99">
        <v>24</v>
      </c>
      <c r="B172" s="100" t="s">
        <v>52</v>
      </c>
      <c r="C172" s="106">
        <f>C173+C174+C175+C176+C177</f>
        <v>4355.268672699</v>
      </c>
      <c r="D172" s="106">
        <f>D173+D174+D175+D176+D177</f>
        <v>5267.9430763010005</v>
      </c>
      <c r="E172" s="107">
        <f aca="true" t="shared" si="76" ref="E172:E177">((D172-C172)/C172)*100</f>
        <v>20.95563952972867</v>
      </c>
      <c r="F172" s="108">
        <f>(D172/D$179)*100</f>
        <v>52.775073748531796</v>
      </c>
      <c r="G172" s="109">
        <f>G173+G174+G175+G176+G177</f>
        <v>805171</v>
      </c>
      <c r="H172" s="109">
        <f>H173+H174+H175+H176+H177</f>
        <v>933724</v>
      </c>
      <c r="I172" s="107">
        <f aca="true" t="shared" si="77" ref="I172:I177">((H172-G172)/G172)*100</f>
        <v>15.965925250661039</v>
      </c>
      <c r="J172" s="108">
        <f>(H172/H$179)*100</f>
        <v>72.78348152865547</v>
      </c>
      <c r="K172" s="109">
        <f>K173+K174+K175+K176+K177</f>
        <v>685815</v>
      </c>
      <c r="L172" s="109">
        <f>L173+L174+L175+L176+L177</f>
        <v>1063449</v>
      </c>
      <c r="M172" s="107">
        <f aca="true" t="shared" si="78" ref="M172:M177">((L172-K172)/K172)*100</f>
        <v>55.06353754292338</v>
      </c>
      <c r="N172" s="108">
        <f>(L172/L$179)*100</f>
        <v>8.82053908146538</v>
      </c>
      <c r="O172" s="106">
        <f>O173+O174+O175+O176+O177</f>
        <v>28121.8989727</v>
      </c>
      <c r="P172" s="106">
        <f>P173+P174+P175+P176+P177</f>
        <v>29894.998581300002</v>
      </c>
      <c r="Q172" s="107">
        <f aca="true" t="shared" si="79" ref="Q172:Q177">((P172-O172)/O172)*100</f>
        <v>6.305049350761411</v>
      </c>
      <c r="R172" s="108">
        <f>(P172/P$179)*100</f>
        <v>10.98482818771779</v>
      </c>
    </row>
    <row r="173" spans="1:18" s="25" customFormat="1" ht="12.75">
      <c r="A173" s="101"/>
      <c r="B173" s="101" t="s">
        <v>3</v>
      </c>
      <c r="C173" s="114">
        <v>926.8278101000001</v>
      </c>
      <c r="D173" s="114">
        <v>1106.5884035</v>
      </c>
      <c r="E173" s="111">
        <f t="shared" si="76"/>
        <v>19.39525243427952</v>
      </c>
      <c r="F173" s="112">
        <f>(D173/D$180)*100</f>
        <v>71.63608472516603</v>
      </c>
      <c r="G173" s="115">
        <v>46650</v>
      </c>
      <c r="H173" s="115">
        <v>46302</v>
      </c>
      <c r="I173" s="111">
        <f t="shared" si="77"/>
        <v>-0.7459807073954984</v>
      </c>
      <c r="J173" s="112">
        <f>(H173/H$180)*100</f>
        <v>67.22711037546824</v>
      </c>
      <c r="K173" s="115">
        <v>0</v>
      </c>
      <c r="L173" s="115">
        <v>0</v>
      </c>
      <c r="M173" s="111" t="s">
        <v>59</v>
      </c>
      <c r="N173" s="111" t="s">
        <v>59</v>
      </c>
      <c r="O173" s="114">
        <v>740.9522999999999</v>
      </c>
      <c r="P173" s="114">
        <v>610.778909</v>
      </c>
      <c r="Q173" s="111">
        <f t="shared" si="79"/>
        <v>-17.568390164926935</v>
      </c>
      <c r="R173" s="112">
        <f>(P173/P$180)*100</f>
        <v>43.29504086346464</v>
      </c>
    </row>
    <row r="174" spans="1:18" s="25" customFormat="1" ht="12.75">
      <c r="A174" s="101"/>
      <c r="B174" s="101" t="s">
        <v>4</v>
      </c>
      <c r="C174" s="114">
        <v>1146.7780794999999</v>
      </c>
      <c r="D174" s="114">
        <v>1359.2132060999998</v>
      </c>
      <c r="E174" s="111">
        <f t="shared" si="76"/>
        <v>18.524519294319134</v>
      </c>
      <c r="F174" s="112">
        <f>(D174/D$181)*100</f>
        <v>44.141403275225265</v>
      </c>
      <c r="G174" s="115">
        <v>757719</v>
      </c>
      <c r="H174" s="115">
        <v>886693</v>
      </c>
      <c r="I174" s="111">
        <f t="shared" si="77"/>
        <v>17.021349603217022</v>
      </c>
      <c r="J174" s="112">
        <f>(H174/H$181)*100</f>
        <v>73.12111796120188</v>
      </c>
      <c r="K174" s="115">
        <v>0</v>
      </c>
      <c r="L174" s="115">
        <v>0</v>
      </c>
      <c r="M174" s="111" t="s">
        <v>59</v>
      </c>
      <c r="N174" s="111" t="s">
        <v>59</v>
      </c>
      <c r="O174" s="114">
        <v>20893.276299999998</v>
      </c>
      <c r="P174" s="114">
        <v>25233.218093000003</v>
      </c>
      <c r="Q174" s="111">
        <f t="shared" si="79"/>
        <v>20.771954243480742</v>
      </c>
      <c r="R174" s="112">
        <f>(P174/P$181)*100</f>
        <v>27.665116047293424</v>
      </c>
    </row>
    <row r="175" spans="1:18" s="104" customFormat="1" ht="12.75">
      <c r="A175" s="101"/>
      <c r="B175" s="101" t="s">
        <v>5</v>
      </c>
      <c r="C175" s="114">
        <v>2177.0190595990002</v>
      </c>
      <c r="D175" s="114">
        <v>2639.6887796</v>
      </c>
      <c r="E175" s="111">
        <f t="shared" si="76"/>
        <v>21.25244232295431</v>
      </c>
      <c r="F175" s="112">
        <f>(D175/D$182)*100</f>
        <v>54.811988997611</v>
      </c>
      <c r="G175" s="115">
        <v>7</v>
      </c>
      <c r="H175" s="115">
        <v>7</v>
      </c>
      <c r="I175" s="111">
        <f t="shared" si="77"/>
        <v>0</v>
      </c>
      <c r="J175" s="112">
        <f>(H175/H$182)*100</f>
        <v>6.481481481481481</v>
      </c>
      <c r="K175" s="115">
        <v>5383</v>
      </c>
      <c r="L175" s="115">
        <v>1736</v>
      </c>
      <c r="M175" s="111">
        <f t="shared" si="78"/>
        <v>-67.75032509752926</v>
      </c>
      <c r="N175" s="112">
        <f>(L175/L$182)*100</f>
        <v>0.024861507369231477</v>
      </c>
      <c r="O175" s="114">
        <v>21.932</v>
      </c>
      <c r="P175" s="114">
        <v>48.7339927</v>
      </c>
      <c r="Q175" s="111">
        <f t="shared" si="79"/>
        <v>122.20496397957325</v>
      </c>
      <c r="R175" s="112">
        <f>(P175/P$182)*100</f>
        <v>0.08040978459310308</v>
      </c>
    </row>
    <row r="176" spans="1:18" s="25" customFormat="1" ht="12.75">
      <c r="A176" s="101"/>
      <c r="B176" s="101" t="s">
        <v>6</v>
      </c>
      <c r="C176" s="114">
        <v>92.15664319299998</v>
      </c>
      <c r="D176" s="114">
        <v>149.19406890099998</v>
      </c>
      <c r="E176" s="111">
        <f t="shared" si="76"/>
        <v>61.89182215388293</v>
      </c>
      <c r="F176" s="112">
        <f>(D176/D$183)*100</f>
        <v>95.52318424215375</v>
      </c>
      <c r="G176" s="115">
        <v>135</v>
      </c>
      <c r="H176" s="115">
        <v>82</v>
      </c>
      <c r="I176" s="111">
        <f t="shared" si="77"/>
        <v>-39.25925925925926</v>
      </c>
      <c r="J176" s="112">
        <f>(H176/H$183)*100</f>
        <v>64.0625</v>
      </c>
      <c r="K176" s="115">
        <v>151900</v>
      </c>
      <c r="L176" s="115">
        <v>196886</v>
      </c>
      <c r="M176" s="111">
        <f t="shared" si="78"/>
        <v>29.615536537195524</v>
      </c>
      <c r="N176" s="112">
        <f>(L176/L$183)*100</f>
        <v>50.11568918427034</v>
      </c>
      <c r="O176" s="114">
        <v>820.7173674999999</v>
      </c>
      <c r="P176" s="114">
        <v>658.0626401</v>
      </c>
      <c r="Q176" s="111">
        <f t="shared" si="79"/>
        <v>-19.818604289496772</v>
      </c>
      <c r="R176" s="112">
        <f>(P176/P$183)*100</f>
        <v>4.64801956199832</v>
      </c>
    </row>
    <row r="177" spans="1:18" s="25" customFormat="1" ht="12.75">
      <c r="A177" s="101"/>
      <c r="B177" s="101" t="s">
        <v>25</v>
      </c>
      <c r="C177" s="114">
        <v>12.487080307000001</v>
      </c>
      <c r="D177" s="114">
        <v>13.2586182</v>
      </c>
      <c r="E177" s="111">
        <f t="shared" si="76"/>
        <v>6.178689285496877</v>
      </c>
      <c r="F177" s="112">
        <f>(D177/D$184)*100</f>
        <v>3.436361167670199</v>
      </c>
      <c r="G177" s="115">
        <v>660</v>
      </c>
      <c r="H177" s="115">
        <v>640</v>
      </c>
      <c r="I177" s="111">
        <f t="shared" si="77"/>
        <v>-3.0303030303030303</v>
      </c>
      <c r="J177" s="112">
        <f>(H177/H$184)*100</f>
        <v>56.487202118270076</v>
      </c>
      <c r="K177" s="115">
        <v>528532</v>
      </c>
      <c r="L177" s="115">
        <v>864827</v>
      </c>
      <c r="M177" s="111">
        <f t="shared" si="78"/>
        <v>63.62812469254463</v>
      </c>
      <c r="N177" s="112">
        <f>(L177/L$184)*100</f>
        <v>18.47540773127239</v>
      </c>
      <c r="O177" s="114">
        <v>5645.0210052</v>
      </c>
      <c r="P177" s="114">
        <v>3344.2049464999996</v>
      </c>
      <c r="Q177" s="111">
        <f t="shared" si="79"/>
        <v>-40.758325904909256</v>
      </c>
      <c r="R177" s="112">
        <f>(P177/P$184)*100</f>
        <v>3.1921662971285154</v>
      </c>
    </row>
    <row r="178" spans="1:18" s="25" customFormat="1" ht="12.75">
      <c r="A178" s="101"/>
      <c r="B178" s="101"/>
      <c r="C178" s="114"/>
      <c r="D178" s="114"/>
      <c r="E178" s="111"/>
      <c r="F178" s="112"/>
      <c r="G178" s="115"/>
      <c r="H178" s="115"/>
      <c r="I178" s="111"/>
      <c r="J178" s="112"/>
      <c r="K178" s="115"/>
      <c r="L178" s="115"/>
      <c r="M178" s="111"/>
      <c r="N178" s="112"/>
      <c r="O178" s="114"/>
      <c r="P178" s="114"/>
      <c r="Q178" s="111"/>
      <c r="R178" s="112"/>
    </row>
    <row r="179" spans="1:18" s="25" customFormat="1" ht="15">
      <c r="A179" s="101"/>
      <c r="B179" s="100" t="s">
        <v>11</v>
      </c>
      <c r="C179" s="106">
        <f>C180+C181+C182+C183+C184</f>
        <v>7279.982956943942</v>
      </c>
      <c r="D179" s="106">
        <f>D180+D181+D182+D183+D184</f>
        <v>9981.877242658624</v>
      </c>
      <c r="E179" s="107">
        <f aca="true" t="shared" si="80" ref="E179:E184">((D179-C179)/C179)*100</f>
        <v>37.11401938293697</v>
      </c>
      <c r="F179" s="108">
        <f>(D179/D$179)*100</f>
        <v>100</v>
      </c>
      <c r="G179" s="109">
        <f>G180+G181+G182+G183+G184</f>
        <v>1112831</v>
      </c>
      <c r="H179" s="109">
        <f>H180+H181+H182+H183+H184</f>
        <v>1282879</v>
      </c>
      <c r="I179" s="107">
        <f aca="true" t="shared" si="81" ref="I179:I184">((H179-G179)/G179)*100</f>
        <v>15.280667055464846</v>
      </c>
      <c r="J179" s="108">
        <f>(H179/H$179)*100</f>
        <v>100</v>
      </c>
      <c r="K179" s="109">
        <f>K180+K181+K182+K183+K184</f>
        <v>9998588</v>
      </c>
      <c r="L179" s="109">
        <f>L180+L181+L182+L183+L184</f>
        <v>12056508</v>
      </c>
      <c r="M179" s="107">
        <f aca="true" t="shared" si="82" ref="M179:M184">((L179-K179)/K179)*100</f>
        <v>20.582106193394505</v>
      </c>
      <c r="N179" s="108">
        <f>(L179/L$179)*100</f>
        <v>100</v>
      </c>
      <c r="O179" s="106">
        <f>O180+O181+O182+O183+O184</f>
        <v>210513.95024461552</v>
      </c>
      <c r="P179" s="106">
        <f>P180+P181+P182+P183+P184</f>
        <v>272148.0761503926</v>
      </c>
      <c r="Q179" s="107">
        <f aca="true" t="shared" si="83" ref="Q179:Q184">((P179-O179)/O179)*100</f>
        <v>29.27792948360843</v>
      </c>
      <c r="R179" s="108">
        <f>(P179/P$179)*100</f>
        <v>100</v>
      </c>
    </row>
    <row r="180" spans="1:18" s="26" customFormat="1" ht="12.75">
      <c r="A180" s="101"/>
      <c r="B180" s="101" t="s">
        <v>3</v>
      </c>
      <c r="C180" s="119">
        <f>C166+C173</f>
        <v>1281.0941670542004</v>
      </c>
      <c r="D180" s="119">
        <f>D166+D173</f>
        <v>1544.736019208</v>
      </c>
      <c r="E180" s="111">
        <f t="shared" si="80"/>
        <v>20.57942803377431</v>
      </c>
      <c r="F180" s="112">
        <f>(D180/D$180)*100</f>
        <v>100</v>
      </c>
      <c r="G180" s="120">
        <f>G166+G173</f>
        <v>60035</v>
      </c>
      <c r="H180" s="120">
        <f>H166+H173</f>
        <v>68874</v>
      </c>
      <c r="I180" s="111">
        <f t="shared" si="81"/>
        <v>14.723078204380776</v>
      </c>
      <c r="J180" s="112">
        <f>(H180/H$180)*100</f>
        <v>100</v>
      </c>
      <c r="K180" s="120">
        <f>K166+K173</f>
        <v>0</v>
      </c>
      <c r="L180" s="120">
        <f>L166+L173</f>
        <v>0</v>
      </c>
      <c r="M180" s="111" t="s">
        <v>59</v>
      </c>
      <c r="N180" s="111" t="s">
        <v>59</v>
      </c>
      <c r="O180" s="119">
        <f>O166+O173</f>
        <v>2515.749739938</v>
      </c>
      <c r="P180" s="119">
        <f>P166+P173</f>
        <v>1410.7364188109998</v>
      </c>
      <c r="Q180" s="111">
        <f t="shared" si="83"/>
        <v>-43.923817364847785</v>
      </c>
      <c r="R180" s="112">
        <f>(P180/P$180)*100</f>
        <v>100</v>
      </c>
    </row>
    <row r="181" spans="1:18" s="25" customFormat="1" ht="12.75">
      <c r="A181" s="101"/>
      <c r="B181" s="101" t="s">
        <v>4</v>
      </c>
      <c r="C181" s="119">
        <f aca="true" t="shared" si="84" ref="C181:D184">C167+C174</f>
        <v>2600.533177377917</v>
      </c>
      <c r="D181" s="119">
        <f t="shared" si="84"/>
        <v>3079.22518372421</v>
      </c>
      <c r="E181" s="111">
        <f t="shared" si="80"/>
        <v>18.407456228993464</v>
      </c>
      <c r="F181" s="112">
        <f>(D181/D$181)*100</f>
        <v>100</v>
      </c>
      <c r="G181" s="120">
        <f aca="true" t="shared" si="85" ref="G181:H184">G167+G174</f>
        <v>1051397</v>
      </c>
      <c r="H181" s="120">
        <f t="shared" si="85"/>
        <v>1212636</v>
      </c>
      <c r="I181" s="111">
        <f t="shared" si="81"/>
        <v>15.335691465735588</v>
      </c>
      <c r="J181" s="112">
        <f>(H181/H$181)*100</f>
        <v>100</v>
      </c>
      <c r="K181" s="120">
        <f aca="true" t="shared" si="86" ref="K181:L184">K167+K174</f>
        <v>0</v>
      </c>
      <c r="L181" s="120">
        <f t="shared" si="86"/>
        <v>0</v>
      </c>
      <c r="M181" s="111" t="s">
        <v>59</v>
      </c>
      <c r="N181" s="111" t="s">
        <v>59</v>
      </c>
      <c r="O181" s="119">
        <f aca="true" t="shared" si="87" ref="O181:P184">O167+O174</f>
        <v>72359.84067565898</v>
      </c>
      <c r="P181" s="119">
        <f t="shared" si="87"/>
        <v>91209.514718333</v>
      </c>
      <c r="Q181" s="111">
        <f t="shared" si="83"/>
        <v>26.04991092664861</v>
      </c>
      <c r="R181" s="112">
        <f>(P181/P$181)*100</f>
        <v>100</v>
      </c>
    </row>
    <row r="182" spans="1:18" s="25" customFormat="1" ht="12.75">
      <c r="A182" s="101"/>
      <c r="B182" s="101" t="s">
        <v>5</v>
      </c>
      <c r="C182" s="119">
        <f t="shared" si="84"/>
        <v>3081.479860395988</v>
      </c>
      <c r="D182" s="119">
        <f t="shared" si="84"/>
        <v>4815.896718717964</v>
      </c>
      <c r="E182" s="111">
        <f t="shared" si="80"/>
        <v>56.28519207972671</v>
      </c>
      <c r="F182" s="112">
        <f>(D182/D$182)*100</f>
        <v>100</v>
      </c>
      <c r="G182" s="120">
        <f t="shared" si="85"/>
        <v>91</v>
      </c>
      <c r="H182" s="120">
        <f t="shared" si="85"/>
        <v>108</v>
      </c>
      <c r="I182" s="111">
        <f t="shared" si="81"/>
        <v>18.681318681318682</v>
      </c>
      <c r="J182" s="112">
        <f>(H182/H$182)*100</f>
        <v>100</v>
      </c>
      <c r="K182" s="120">
        <f t="shared" si="86"/>
        <v>4679547</v>
      </c>
      <c r="L182" s="120">
        <f t="shared" si="86"/>
        <v>6982682</v>
      </c>
      <c r="M182" s="111">
        <f t="shared" si="82"/>
        <v>49.21705028285858</v>
      </c>
      <c r="N182" s="112">
        <f>(L182/L$182)*100</f>
        <v>100</v>
      </c>
      <c r="O182" s="119">
        <f t="shared" si="87"/>
        <v>44555.09279127554</v>
      </c>
      <c r="P182" s="119">
        <f t="shared" si="87"/>
        <v>60607.042969469694</v>
      </c>
      <c r="Q182" s="111">
        <f t="shared" si="83"/>
        <v>36.02719503557476</v>
      </c>
      <c r="R182" s="112">
        <f>(P182/P$182)*100</f>
        <v>100</v>
      </c>
    </row>
    <row r="183" spans="1:18" s="25" customFormat="1" ht="12.75">
      <c r="A183" s="101"/>
      <c r="B183" s="101" t="s">
        <v>6</v>
      </c>
      <c r="C183" s="119">
        <f t="shared" si="84"/>
        <v>129.32199900260238</v>
      </c>
      <c r="D183" s="119">
        <f t="shared" si="84"/>
        <v>156.1862390629579</v>
      </c>
      <c r="E183" s="111">
        <f t="shared" si="80"/>
        <v>20.773140121206225</v>
      </c>
      <c r="F183" s="112">
        <f>(D183/D$183)*100</f>
        <v>100</v>
      </c>
      <c r="G183" s="120">
        <f t="shared" si="85"/>
        <v>208</v>
      </c>
      <c r="H183" s="120">
        <f t="shared" si="85"/>
        <v>128</v>
      </c>
      <c r="I183" s="111">
        <f t="shared" si="81"/>
        <v>-38.46153846153847</v>
      </c>
      <c r="J183" s="112">
        <f>(H183/H$183)*100</f>
        <v>100</v>
      </c>
      <c r="K183" s="120">
        <f t="shared" si="86"/>
        <v>606466</v>
      </c>
      <c r="L183" s="120">
        <f t="shared" si="86"/>
        <v>392863</v>
      </c>
      <c r="M183" s="111">
        <f t="shared" si="82"/>
        <v>-35.2209357160995</v>
      </c>
      <c r="N183" s="112">
        <f>(L183/L$183)*100</f>
        <v>100</v>
      </c>
      <c r="O183" s="119">
        <f t="shared" si="87"/>
        <v>15045.789173600002</v>
      </c>
      <c r="P183" s="119">
        <f t="shared" si="87"/>
        <v>14157.914598300002</v>
      </c>
      <c r="Q183" s="111">
        <f t="shared" si="83"/>
        <v>-5.901149916801331</v>
      </c>
      <c r="R183" s="112">
        <f>(P183/P$183)*100</f>
        <v>100</v>
      </c>
    </row>
    <row r="184" spans="1:18" s="26" customFormat="1" ht="12.75">
      <c r="A184" s="101"/>
      <c r="B184" s="101" t="s">
        <v>25</v>
      </c>
      <c r="C184" s="119">
        <f t="shared" si="84"/>
        <v>187.55375311323326</v>
      </c>
      <c r="D184" s="119">
        <f t="shared" si="84"/>
        <v>385.8330819454913</v>
      </c>
      <c r="E184" s="111">
        <f t="shared" si="80"/>
        <v>105.71866760381454</v>
      </c>
      <c r="F184" s="112">
        <f>(D184/D$184)*100</f>
        <v>100</v>
      </c>
      <c r="G184" s="120">
        <f t="shared" si="85"/>
        <v>1100</v>
      </c>
      <c r="H184" s="120">
        <f t="shared" si="85"/>
        <v>1133</v>
      </c>
      <c r="I184" s="111">
        <f t="shared" si="81"/>
        <v>3</v>
      </c>
      <c r="J184" s="112">
        <f>(H184/H$184)*100</f>
        <v>100</v>
      </c>
      <c r="K184" s="120">
        <f t="shared" si="86"/>
        <v>4712575</v>
      </c>
      <c r="L184" s="120">
        <f t="shared" si="86"/>
        <v>4680963</v>
      </c>
      <c r="M184" s="111">
        <f t="shared" si="82"/>
        <v>-0.6708009952096253</v>
      </c>
      <c r="N184" s="112">
        <f>(L184/L$184)*100</f>
        <v>100</v>
      </c>
      <c r="O184" s="119">
        <f t="shared" si="87"/>
        <v>76037.477864143</v>
      </c>
      <c r="P184" s="119">
        <f t="shared" si="87"/>
        <v>104762.86744547893</v>
      </c>
      <c r="Q184" s="111">
        <f t="shared" si="83"/>
        <v>37.777935812994606</v>
      </c>
      <c r="R184" s="112">
        <f>(P184/P$184)*100</f>
        <v>100</v>
      </c>
    </row>
    <row r="185" spans="1:10" ht="12.75">
      <c r="A185" s="27" t="s">
        <v>24</v>
      </c>
      <c r="H185" s="23"/>
      <c r="I185" s="23"/>
      <c r="J185" s="23"/>
    </row>
    <row r="186" ht="12.75">
      <c r="A186" s="27" t="s">
        <v>16</v>
      </c>
    </row>
  </sheetData>
  <sheetProtection/>
  <mergeCells count="9">
    <mergeCell ref="O2:R2"/>
    <mergeCell ref="O1:R1"/>
    <mergeCell ref="A1:H1"/>
    <mergeCell ref="K1:N1"/>
    <mergeCell ref="A2:A3"/>
    <mergeCell ref="B2:B3"/>
    <mergeCell ref="C2:F2"/>
    <mergeCell ref="G2:J2"/>
    <mergeCell ref="K2:N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2019-05-14T07:44:11Z</cp:lastPrinted>
  <dcterms:created xsi:type="dcterms:W3CDTF">2002-04-18T04:47:59Z</dcterms:created>
  <dcterms:modified xsi:type="dcterms:W3CDTF">2019-05-17T07:32:45Z</dcterms:modified>
  <cp:category/>
  <cp:version/>
  <cp:contentType/>
  <cp:contentStatus/>
</cp:coreProperties>
</file>