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fe 0220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'life 022010'!$A$1:$K$132</definedName>
    <definedName name="_xlnm.Print_Titles" localSheetId="0">'life 022010'!$2:$3</definedName>
  </definedNames>
  <calcPr fullCalcOnLoad="1"/>
</workbook>
</file>

<file path=xl/sharedStrings.xml><?xml version="1.0" encoding="utf-8"?>
<sst xmlns="http://schemas.openxmlformats.org/spreadsheetml/2006/main" count="145" uniqueCount="43">
  <si>
    <t>First Year Premium of Life Insurers for the Period ended February, 2010</t>
  </si>
  <si>
    <t>(Rs Crore)</t>
  </si>
  <si>
    <t>Sl No.</t>
  </si>
  <si>
    <t>Insurer</t>
  </si>
  <si>
    <t xml:space="preserve">Premium  </t>
  </si>
  <si>
    <t>No. of Policies / Schemes</t>
  </si>
  <si>
    <t>No. of lives covered under Group Schemes</t>
  </si>
  <si>
    <t>February, 10</t>
  </si>
  <si>
    <t>Upto February, 10</t>
  </si>
  <si>
    <t>Upto February, 09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</si>
  <si>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</si>
  <si>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</si>
  <si>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</si>
  <si>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</si>
  <si>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</si>
  <si>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</si>
  <si>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</si>
  <si>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</si>
  <si>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</si>
  <si>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</si>
  <si>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</si>
  <si>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</si>
  <si>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</si>
  <si>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</si>
  <si>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</si>
  <si>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</si>
  <si>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</si>
  <si>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</si>
  <si>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</si>
  <si>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</si>
  <si>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Fortis Life</t>
  </si>
  <si>
    <t>Canara HSBC OBC Life</t>
  </si>
  <si>
    <t>Aegon Religare</t>
  </si>
  <si>
    <t>DLF Pramerica</t>
  </si>
  <si>
    <t>Star Union Dai-ichi @</t>
  </si>
  <si>
    <t>IndiaFirst #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</si>
  <si>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</si>
  <si>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</si>
  <si>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</si>
  <si>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</si>
  <si>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</si>
  <si>
    <t xml:space="preserve">          3.@ Started operations in February,2009</t>
  </si>
  <si>
    <t xml:space="preserve">          4. #Started operations in November,2009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</si>
</sst>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[$-409]dddd\,\ mmmm\ dd\,\ yyyy"/>
    <numFmt numFmtId="197" formatCode="[$-409]d\-mmm\-yyyy;@"/>
    <numFmt numFmtId="198" formatCode="0.0000000"/>
    <numFmt numFmtId="199" formatCode="0.000000"/>
    <numFmt numFmtId="200" formatCode="0.00000"/>
    <numFmt numFmtId="201" formatCode="[$-409]dd\-mmm\-yy;@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0.000000000"/>
    <numFmt numFmtId="206" formatCode="0.00000000"/>
    <numFmt numFmtId="207" formatCode="0_);\(0\)"/>
    <numFmt numFmtId="208" formatCode="_(* #,##0_);_(* \(#,##0\);_(* &quot;-&quot;??_);_(@_)"/>
    <numFmt numFmtId="20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pple Chancery"/>
      <family val="4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24" applyFont="1" applyAlignment="1" quotePrefix="1">
      <alignment horizontal="left"/>
    </xf>
    <xf numFmtId="0" fontId="4" fillId="0" borderId="0" xfId="24" applyFont="1" applyAlignment="1">
      <alignment/>
    </xf>
    <xf numFmtId="1" fontId="4" fillId="0" borderId="0" xfId="24" applyNumberFormat="1" applyFont="1" applyAlignment="1">
      <alignment/>
    </xf>
    <xf numFmtId="0" fontId="5" fillId="0" borderId="0" xfId="24" applyFont="1" applyAlignment="1">
      <alignment horizontal="center"/>
    </xf>
    <xf numFmtId="0" fontId="6" fillId="0" borderId="0" xfId="24" applyFont="1" applyAlignment="1">
      <alignment/>
    </xf>
    <xf numFmtId="0" fontId="3" fillId="0" borderId="1" xfId="24" applyFont="1" applyBorder="1" applyAlignment="1">
      <alignment horizontal="center" vertical="center"/>
    </xf>
    <xf numFmtId="0" fontId="3" fillId="0" borderId="2" xfId="24" applyFont="1" applyBorder="1" applyAlignment="1">
      <alignment horizontal="center" vertical="center"/>
    </xf>
    <xf numFmtId="0" fontId="3" fillId="0" borderId="2" xfId="24" applyFont="1" applyBorder="1" applyAlignment="1" quotePrefix="1">
      <alignment horizontal="center" vertical="center" wrapText="1"/>
    </xf>
    <xf numFmtId="0" fontId="3" fillId="0" borderId="2" xfId="24" applyFont="1" applyBorder="1" applyAlignment="1">
      <alignment horizontal="center" vertical="center" wrapText="1"/>
    </xf>
    <xf numFmtId="0" fontId="3" fillId="0" borderId="3" xfId="24" applyFont="1" applyBorder="1" applyAlignment="1">
      <alignment horizontal="center" vertical="center" wrapText="1"/>
    </xf>
    <xf numFmtId="0" fontId="3" fillId="0" borderId="4" xfId="24" applyFont="1" applyBorder="1" applyAlignment="1">
      <alignment horizontal="center" vertical="center"/>
    </xf>
    <xf numFmtId="0" fontId="3" fillId="0" borderId="5" xfId="24" applyFont="1" applyBorder="1" applyAlignment="1">
      <alignment horizontal="center" vertical="center"/>
    </xf>
    <xf numFmtId="0" fontId="4" fillId="0" borderId="5" xfId="24" applyFont="1" applyBorder="1" applyAlignment="1">
      <alignment horizontal="center" vertical="center"/>
    </xf>
    <xf numFmtId="0" fontId="4" fillId="0" borderId="5" xfId="24" applyFont="1" applyBorder="1" applyAlignment="1" quotePrefix="1">
      <alignment horizontal="center" vertical="center"/>
    </xf>
    <xf numFmtId="0" fontId="0" fillId="0" borderId="0" xfId="24" applyAlignment="1">
      <alignment/>
    </xf>
    <xf numFmtId="0" fontId="4" fillId="0" borderId="6" xfId="24" applyFont="1" applyBorder="1" applyAlignment="1">
      <alignment horizontal="center"/>
    </xf>
    <xf numFmtId="0" fontId="3" fillId="0" borderId="7" xfId="24" applyFont="1" applyBorder="1" applyAlignment="1">
      <alignment/>
    </xf>
    <xf numFmtId="2" fontId="7" fillId="0" borderId="7" xfId="24" applyNumberFormat="1" applyFont="1" applyBorder="1" applyAlignment="1">
      <alignment/>
    </xf>
    <xf numFmtId="2" fontId="7" fillId="0" borderId="7" xfId="24" applyNumberFormat="1" applyFont="1" applyFill="1" applyBorder="1" applyAlignment="1">
      <alignment/>
    </xf>
    <xf numFmtId="1" fontId="7" fillId="0" borderId="7" xfId="24" applyNumberFormat="1" applyFont="1" applyBorder="1" applyAlignment="1">
      <alignment/>
    </xf>
    <xf numFmtId="0" fontId="4" fillId="0" borderId="8" xfId="24" applyFont="1" applyBorder="1" applyAlignment="1">
      <alignment horizontal="center"/>
    </xf>
    <xf numFmtId="0" fontId="4" fillId="0" borderId="9" xfId="24" applyFont="1" applyBorder="1" applyAlignment="1">
      <alignment/>
    </xf>
    <xf numFmtId="2" fontId="8" fillId="0" borderId="9" xfId="24" applyNumberFormat="1" applyFont="1" applyBorder="1" applyAlignment="1">
      <alignment/>
    </xf>
    <xf numFmtId="1" fontId="8" fillId="0" borderId="9" xfId="24" applyNumberFormat="1" applyFont="1" applyBorder="1" applyAlignment="1">
      <alignment/>
    </xf>
    <xf numFmtId="0" fontId="3" fillId="0" borderId="9" xfId="24" applyFont="1" applyBorder="1" applyAlignment="1">
      <alignment/>
    </xf>
    <xf numFmtId="2" fontId="7" fillId="0" borderId="9" xfId="24" applyNumberFormat="1" applyFont="1" applyBorder="1" applyAlignment="1">
      <alignment/>
    </xf>
    <xf numFmtId="1" fontId="7" fillId="0" borderId="9" xfId="24" applyNumberFormat="1" applyFont="1" applyBorder="1" applyAlignment="1">
      <alignment/>
    </xf>
    <xf numFmtId="2" fontId="8" fillId="0" borderId="9" xfId="16" applyNumberFormat="1" applyFont="1" applyBorder="1" applyAlignment="1">
      <alignment/>
    </xf>
    <xf numFmtId="1" fontId="8" fillId="0" borderId="9" xfId="16" applyNumberFormat="1" applyFont="1" applyBorder="1" applyAlignment="1">
      <alignment/>
    </xf>
    <xf numFmtId="0" fontId="3" fillId="0" borderId="9" xfId="24" applyFont="1" applyBorder="1" applyAlignment="1" quotePrefix="1">
      <alignment horizontal="left"/>
    </xf>
    <xf numFmtId="2" fontId="8" fillId="0" borderId="9" xfId="24" applyNumberFormat="1" applyFont="1" applyBorder="1" applyAlignment="1">
      <alignment horizontal="right"/>
    </xf>
    <xf numFmtId="1" fontId="8" fillId="0" borderId="9" xfId="24" applyNumberFormat="1" applyFont="1" applyBorder="1" applyAlignment="1">
      <alignment horizontal="right"/>
    </xf>
    <xf numFmtId="0" fontId="4" fillId="0" borderId="10" xfId="24" applyFont="1" applyBorder="1" applyAlignment="1">
      <alignment horizontal="center"/>
    </xf>
    <xf numFmtId="0" fontId="4" fillId="0" borderId="11" xfId="24" applyFont="1" applyBorder="1" applyAlignment="1">
      <alignment/>
    </xf>
    <xf numFmtId="2" fontId="8" fillId="0" borderId="11" xfId="24" applyNumberFormat="1" applyFont="1" applyBorder="1" applyAlignment="1">
      <alignment/>
    </xf>
    <xf numFmtId="1" fontId="8" fillId="0" borderId="11" xfId="24" applyNumberFormat="1" applyFont="1" applyBorder="1" applyAlignment="1">
      <alignment/>
    </xf>
    <xf numFmtId="0" fontId="0" fillId="0" borderId="0" xfId="24" applyBorder="1" applyAlignment="1">
      <alignment/>
    </xf>
    <xf numFmtId="0" fontId="0" fillId="0" borderId="9" xfId="24" applyBorder="1" applyAlignment="1">
      <alignment/>
    </xf>
    <xf numFmtId="2" fontId="8" fillId="0" borderId="9" xfId="24" applyNumberFormat="1" applyFont="1" applyFill="1" applyBorder="1" applyAlignment="1">
      <alignment/>
    </xf>
    <xf numFmtId="1" fontId="8" fillId="0" borderId="9" xfId="24" applyNumberFormat="1" applyFont="1" applyFill="1" applyBorder="1" applyAlignment="1">
      <alignment/>
    </xf>
    <xf numFmtId="2" fontId="8" fillId="0" borderId="11" xfId="24" applyNumberFormat="1" applyFont="1" applyFill="1" applyBorder="1" applyAlignment="1">
      <alignment/>
    </xf>
    <xf numFmtId="0" fontId="0" fillId="0" borderId="12" xfId="24" applyBorder="1" applyAlignment="1">
      <alignment/>
    </xf>
    <xf numFmtId="0" fontId="4" fillId="0" borderId="13" xfId="24" applyFont="1" applyBorder="1" applyAlignment="1">
      <alignment horizontal="center"/>
    </xf>
    <xf numFmtId="0" fontId="4" fillId="0" borderId="7" xfId="24" applyFont="1" applyBorder="1" applyAlignment="1">
      <alignment/>
    </xf>
    <xf numFmtId="2" fontId="8" fillId="0" borderId="7" xfId="24" applyNumberFormat="1" applyFont="1" applyBorder="1" applyAlignment="1">
      <alignment/>
    </xf>
    <xf numFmtId="2" fontId="8" fillId="0" borderId="7" xfId="24" applyNumberFormat="1" applyFont="1" applyFill="1" applyBorder="1" applyAlignment="1">
      <alignment/>
    </xf>
    <xf numFmtId="1" fontId="8" fillId="0" borderId="7" xfId="24" applyNumberFormat="1" applyFont="1" applyBorder="1" applyAlignment="1">
      <alignment/>
    </xf>
    <xf numFmtId="1" fontId="8" fillId="0" borderId="7" xfId="24" applyNumberFormat="1" applyFont="1" applyFill="1" applyBorder="1" applyAlignment="1">
      <alignment/>
    </xf>
    <xf numFmtId="1" fontId="8" fillId="0" borderId="11" xfId="24" applyNumberFormat="1" applyFont="1" applyFill="1" applyBorder="1" applyAlignment="1">
      <alignment/>
    </xf>
    <xf numFmtId="0" fontId="3" fillId="0" borderId="14" xfId="24" applyFont="1" applyBorder="1" applyAlignment="1">
      <alignment/>
    </xf>
    <xf numFmtId="2" fontId="8" fillId="0" borderId="14" xfId="24" applyNumberFormat="1" applyFont="1" applyFill="1" applyBorder="1" applyAlignment="1">
      <alignment/>
    </xf>
    <xf numFmtId="1" fontId="8" fillId="0" borderId="14" xfId="24" applyNumberFormat="1" applyFont="1" applyBorder="1" applyAlignment="1">
      <alignment/>
    </xf>
    <xf numFmtId="0" fontId="3" fillId="0" borderId="9" xfId="22" applyFont="1" applyBorder="1" applyAlignment="1">
      <alignment/>
    </xf>
    <xf numFmtId="0" fontId="4" fillId="0" borderId="14" xfId="24" applyFont="1" applyBorder="1" applyAlignment="1">
      <alignment/>
    </xf>
    <xf numFmtId="2" fontId="8" fillId="0" borderId="14" xfId="24" applyNumberFormat="1" applyFont="1" applyBorder="1" applyAlignment="1">
      <alignment/>
    </xf>
    <xf numFmtId="0" fontId="4" fillId="0" borderId="1" xfId="24" applyFont="1" applyFill="1" applyBorder="1" applyAlignment="1">
      <alignment/>
    </xf>
    <xf numFmtId="0" fontId="3" fillId="0" borderId="2" xfId="24" applyFont="1" applyFill="1" applyBorder="1" applyAlignment="1">
      <alignment/>
    </xf>
    <xf numFmtId="2" fontId="7" fillId="0" borderId="2" xfId="24" applyNumberFormat="1" applyFont="1" applyFill="1" applyBorder="1" applyAlignment="1">
      <alignment/>
    </xf>
    <xf numFmtId="1" fontId="7" fillId="0" borderId="2" xfId="24" applyNumberFormat="1" applyFont="1" applyFill="1" applyBorder="1" applyAlignment="1">
      <alignment/>
    </xf>
    <xf numFmtId="0" fontId="0" fillId="0" borderId="0" xfId="24" applyFill="1" applyAlignment="1">
      <alignment/>
    </xf>
    <xf numFmtId="0" fontId="3" fillId="0" borderId="8" xfId="24" applyFont="1" applyFill="1" applyBorder="1" applyAlignment="1">
      <alignment/>
    </xf>
    <xf numFmtId="0" fontId="3" fillId="0" borderId="9" xfId="24" applyFont="1" applyFill="1" applyBorder="1" applyAlignment="1">
      <alignment/>
    </xf>
    <xf numFmtId="1" fontId="7" fillId="0" borderId="7" xfId="24" applyNumberFormat="1" applyFont="1" applyFill="1" applyBorder="1" applyAlignment="1">
      <alignment/>
    </xf>
    <xf numFmtId="0" fontId="3" fillId="0" borderId="4" xfId="24" applyFont="1" applyFill="1" applyBorder="1" applyAlignment="1">
      <alignment/>
    </xf>
    <xf numFmtId="0" fontId="3" fillId="0" borderId="5" xfId="24" applyFont="1" applyFill="1" applyBorder="1" applyAlignment="1">
      <alignment/>
    </xf>
    <xf numFmtId="0" fontId="4" fillId="0" borderId="1" xfId="24" applyFont="1" applyFill="1" applyBorder="1" applyAlignment="1">
      <alignment horizontal="center"/>
    </xf>
    <xf numFmtId="2" fontId="7" fillId="0" borderId="2" xfId="24" applyNumberFormat="1" applyFont="1" applyBorder="1" applyAlignment="1">
      <alignment/>
    </xf>
    <xf numFmtId="0" fontId="4" fillId="0" borderId="8" xfId="24" applyFont="1" applyFill="1" applyBorder="1" applyAlignment="1">
      <alignment/>
    </xf>
    <xf numFmtId="0" fontId="4" fillId="0" borderId="9" xfId="24" applyFont="1" applyFill="1" applyBorder="1" applyAlignment="1">
      <alignment/>
    </xf>
    <xf numFmtId="2" fontId="8" fillId="0" borderId="9" xfId="23" applyNumberFormat="1" applyFont="1" applyBorder="1" applyAlignment="1">
      <alignment/>
    </xf>
    <xf numFmtId="1" fontId="8" fillId="0" borderId="9" xfId="23" applyNumberFormat="1" applyFont="1" applyBorder="1" applyAlignment="1">
      <alignment/>
    </xf>
    <xf numFmtId="0" fontId="4" fillId="0" borderId="4" xfId="24" applyFont="1" applyFill="1" applyBorder="1" applyAlignment="1">
      <alignment/>
    </xf>
    <xf numFmtId="0" fontId="4" fillId="0" borderId="5" xfId="24" applyFont="1" applyFill="1" applyBorder="1" applyAlignment="1">
      <alignment/>
    </xf>
    <xf numFmtId="2" fontId="8" fillId="0" borderId="5" xfId="24" applyNumberFormat="1" applyFont="1" applyBorder="1" applyAlignment="1">
      <alignment/>
    </xf>
    <xf numFmtId="2" fontId="8" fillId="0" borderId="5" xfId="23" applyNumberFormat="1" applyFont="1" applyBorder="1" applyAlignment="1">
      <alignment/>
    </xf>
    <xf numFmtId="1" fontId="8" fillId="0" borderId="5" xfId="24" applyNumberFormat="1" applyFont="1" applyFill="1" applyBorder="1" applyAlignment="1">
      <alignment/>
    </xf>
    <xf numFmtId="1" fontId="8" fillId="0" borderId="5" xfId="23" applyNumberFormat="1" applyFont="1" applyBorder="1" applyAlignment="1">
      <alignment/>
    </xf>
    <xf numFmtId="0" fontId="4" fillId="0" borderId="6" xfId="24" applyFont="1" applyFill="1" applyBorder="1" applyAlignment="1">
      <alignment/>
    </xf>
    <xf numFmtId="0" fontId="3" fillId="0" borderId="7" xfId="24" applyFont="1" applyFill="1" applyBorder="1" applyAlignment="1">
      <alignment/>
    </xf>
    <xf numFmtId="2" fontId="7" fillId="0" borderId="14" xfId="24" applyNumberFormat="1" applyFont="1" applyFill="1" applyBorder="1" applyAlignment="1">
      <alignment/>
    </xf>
    <xf numFmtId="1" fontId="7" fillId="0" borderId="14" xfId="24" applyNumberFormat="1" applyFont="1" applyFill="1" applyBorder="1" applyAlignment="1">
      <alignment/>
    </xf>
    <xf numFmtId="0" fontId="0" fillId="0" borderId="8" xfId="24" applyFont="1" applyFill="1" applyBorder="1" applyAlignment="1">
      <alignment/>
    </xf>
    <xf numFmtId="2" fontId="7" fillId="0" borderId="9" xfId="24" applyNumberFormat="1" applyFont="1" applyFill="1" applyBorder="1" applyAlignment="1">
      <alignment/>
    </xf>
    <xf numFmtId="1" fontId="7" fillId="0" borderId="9" xfId="24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2" fontId="7" fillId="0" borderId="5" xfId="24" applyNumberFormat="1" applyFont="1" applyFill="1" applyBorder="1" applyAlignment="1">
      <alignment/>
    </xf>
    <xf numFmtId="1" fontId="7" fillId="0" borderId="5" xfId="24" applyNumberFormat="1" applyFont="1" applyFill="1" applyBorder="1" applyAlignment="1">
      <alignment/>
    </xf>
    <xf numFmtId="0" fontId="4" fillId="0" borderId="0" xfId="22" applyFont="1" applyBorder="1" applyAlignment="1">
      <alignment horizontal="left"/>
    </xf>
    <xf numFmtId="0" fontId="0" fillId="0" borderId="0" xfId="24" applyFont="1" applyAlignment="1">
      <alignment/>
    </xf>
    <xf numFmtId="0" fontId="4" fillId="0" borderId="0" xfId="22" applyFont="1" applyBorder="1" applyAlignment="1">
      <alignment/>
    </xf>
    <xf numFmtId="2" fontId="0" fillId="0" borderId="0" xfId="24" applyNumberFormat="1" applyAlignment="1">
      <alignment/>
    </xf>
    <xf numFmtId="1" fontId="0" fillId="0" borderId="0" xfId="24" applyNumberFormat="1" applyAlignment="1">
      <alignment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ompanywise Month" xfId="22"/>
    <cellStyle name="Normal_companywise Month;" xfId="23"/>
    <cellStyle name="Normal_Consolidation-February 201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AEG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KOTA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LI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METLIF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CANA%20HSB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SB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INDIAFIR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MAXNEWY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DLF%20Prameric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FUTURE%20Gener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AVIV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TATA%20AIG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STAR%20UN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RELIANC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FEBRUARY%202010\LIFE\HD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BIRL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BHARTI%20AX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BAJA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IDBI%20Fort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ICIC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SHRIR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LIFE\ING%20Vys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11.6116119</v>
          </cell>
          <cell r="D56">
            <v>142.69601409999999</v>
          </cell>
          <cell r="E56">
            <v>13</v>
          </cell>
          <cell r="F56">
            <v>241</v>
          </cell>
        </row>
      </sheetData>
      <sheetData sheetId="3">
        <row r="56">
          <cell r="C56">
            <v>1673.6555386000002</v>
          </cell>
          <cell r="D56">
            <v>10685.7288272</v>
          </cell>
          <cell r="E56">
            <v>5188</v>
          </cell>
          <cell r="F56">
            <v>35375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0.0976485</v>
          </cell>
          <cell r="D76">
            <v>0.3580445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3728.5945</v>
          </cell>
          <cell r="D56">
            <v>10835.412135</v>
          </cell>
          <cell r="E56">
            <v>1642</v>
          </cell>
          <cell r="F56">
            <v>6843</v>
          </cell>
        </row>
      </sheetData>
      <sheetData sheetId="3">
        <row r="56">
          <cell r="C56">
            <v>7276.158128499999</v>
          </cell>
          <cell r="D56">
            <v>72210.25565050001</v>
          </cell>
          <cell r="E56">
            <v>25763</v>
          </cell>
          <cell r="F56">
            <v>262328</v>
          </cell>
        </row>
      </sheetData>
      <sheetData sheetId="6">
        <row r="76">
          <cell r="C76">
            <v>749.6688891622803</v>
          </cell>
          <cell r="D76">
            <v>4892.9214958079065</v>
          </cell>
          <cell r="E76">
            <v>3</v>
          </cell>
          <cell r="F76">
            <v>17</v>
          </cell>
          <cell r="G76">
            <v>25946</v>
          </cell>
          <cell r="H76">
            <v>163440</v>
          </cell>
        </row>
      </sheetData>
      <sheetData sheetId="9">
        <row r="76">
          <cell r="C76">
            <v>778.1036378003075</v>
          </cell>
          <cell r="D76">
            <v>7583.842297181007</v>
          </cell>
          <cell r="E76">
            <v>30</v>
          </cell>
          <cell r="F76">
            <v>456</v>
          </cell>
          <cell r="G76">
            <v>51665</v>
          </cell>
          <cell r="H76">
            <v>634733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193211.89999999997</v>
          </cell>
          <cell r="D56">
            <v>1996006.8</v>
          </cell>
          <cell r="E56">
            <v>367517</v>
          </cell>
          <cell r="F56">
            <v>4758594</v>
          </cell>
        </row>
      </sheetData>
      <sheetData sheetId="3">
        <row r="56">
          <cell r="C56">
            <v>215978.02999999997</v>
          </cell>
          <cell r="D56">
            <v>1772754.6400000001</v>
          </cell>
          <cell r="E56">
            <v>2915052</v>
          </cell>
          <cell r="F56">
            <v>25564968</v>
          </cell>
        </row>
      </sheetData>
      <sheetData sheetId="6">
        <row r="76">
          <cell r="C76">
            <v>120883.81</v>
          </cell>
          <cell r="D76">
            <v>1663260.8499999999</v>
          </cell>
          <cell r="E76">
            <v>1860</v>
          </cell>
          <cell r="F76">
            <v>19430</v>
          </cell>
          <cell r="G76">
            <v>3224318</v>
          </cell>
          <cell r="H76">
            <v>31044702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384.43</v>
          </cell>
          <cell r="D56">
            <v>1424.3290000000002</v>
          </cell>
          <cell r="E56">
            <v>289</v>
          </cell>
          <cell r="F56">
            <v>1341</v>
          </cell>
        </row>
      </sheetData>
      <sheetData sheetId="3">
        <row r="56">
          <cell r="C56">
            <v>8233.34</v>
          </cell>
          <cell r="D56">
            <v>75810.393</v>
          </cell>
          <cell r="E56">
            <v>30330</v>
          </cell>
          <cell r="F56">
            <v>244649</v>
          </cell>
        </row>
      </sheetData>
      <sheetData sheetId="6">
        <row r="76">
          <cell r="C76">
            <v>530.12</v>
          </cell>
          <cell r="D76">
            <v>3805.76</v>
          </cell>
          <cell r="E76">
            <v>0</v>
          </cell>
          <cell r="F76">
            <v>0</v>
          </cell>
          <cell r="G76">
            <v>1463</v>
          </cell>
          <cell r="H76">
            <v>16482</v>
          </cell>
        </row>
      </sheetData>
      <sheetData sheetId="9">
        <row r="76">
          <cell r="C76">
            <v>78.53</v>
          </cell>
          <cell r="D76">
            <v>2556.81</v>
          </cell>
          <cell r="E76">
            <v>14</v>
          </cell>
          <cell r="F76">
            <v>155</v>
          </cell>
          <cell r="G76">
            <v>38145</v>
          </cell>
          <cell r="H76">
            <v>353172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227.985</v>
          </cell>
          <cell r="D56">
            <v>3035.732000000001</v>
          </cell>
          <cell r="E56">
            <v>680</v>
          </cell>
          <cell r="F56">
            <v>8830</v>
          </cell>
        </row>
      </sheetData>
      <sheetData sheetId="3">
        <row r="56">
          <cell r="C56">
            <v>427.15078100000005</v>
          </cell>
          <cell r="D56">
            <v>5319.522081</v>
          </cell>
          <cell r="E56">
            <v>4537</v>
          </cell>
          <cell r="F56">
            <v>59425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0.1664</v>
          </cell>
          <cell r="D76">
            <v>1983.18964957</v>
          </cell>
          <cell r="E76">
            <v>1</v>
          </cell>
          <cell r="F76">
            <v>6</v>
          </cell>
          <cell r="G76">
            <v>52</v>
          </cell>
          <cell r="H76">
            <v>2212630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87.48800000000001</v>
          </cell>
          <cell r="D56">
            <v>905.11325</v>
          </cell>
          <cell r="E56">
            <v>64</v>
          </cell>
          <cell r="F56">
            <v>463</v>
          </cell>
        </row>
      </sheetData>
      <sheetData sheetId="3">
        <row r="56">
          <cell r="C56">
            <v>4709.83999860001</v>
          </cell>
          <cell r="D56">
            <v>50891.39512919995</v>
          </cell>
          <cell r="E56">
            <v>7263</v>
          </cell>
          <cell r="F56">
            <v>78717</v>
          </cell>
        </row>
      </sheetData>
      <sheetData sheetId="6">
        <row r="76">
          <cell r="C76">
            <v>88.95</v>
          </cell>
          <cell r="D76">
            <v>453.93</v>
          </cell>
          <cell r="E76">
            <v>0</v>
          </cell>
          <cell r="F76">
            <v>4</v>
          </cell>
          <cell r="G76">
            <v>521</v>
          </cell>
          <cell r="H76">
            <v>2770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6389.496265100004</v>
          </cell>
          <cell r="D56">
            <v>42542.79237240003</v>
          </cell>
          <cell r="E56">
            <v>7388</v>
          </cell>
          <cell r="F56">
            <v>65691</v>
          </cell>
        </row>
      </sheetData>
      <sheetData sheetId="3">
        <row r="56">
          <cell r="C56">
            <v>27638.00458130011</v>
          </cell>
          <cell r="D56">
            <v>321222.24531649996</v>
          </cell>
          <cell r="E56">
            <v>76375</v>
          </cell>
          <cell r="F56">
            <v>1103518</v>
          </cell>
        </row>
      </sheetData>
      <sheetData sheetId="6">
        <row r="76">
          <cell r="C76">
            <v>411.6032100000002</v>
          </cell>
          <cell r="D76">
            <v>17631.2098299</v>
          </cell>
          <cell r="E76">
            <v>0</v>
          </cell>
          <cell r="F76">
            <v>3</v>
          </cell>
          <cell r="G76">
            <v>652</v>
          </cell>
          <cell r="H76">
            <v>77528</v>
          </cell>
        </row>
      </sheetData>
      <sheetData sheetId="9">
        <row r="76">
          <cell r="C76">
            <v>7602.834621900001</v>
          </cell>
          <cell r="D76">
            <v>145212.04786209998</v>
          </cell>
          <cell r="E76">
            <v>7</v>
          </cell>
          <cell r="F76">
            <v>110</v>
          </cell>
          <cell r="G76">
            <v>196725</v>
          </cell>
          <cell r="H76">
            <v>1292074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1145.8449100000003</v>
          </cell>
          <cell r="D56">
            <v>2354.32281</v>
          </cell>
          <cell r="E56">
            <v>976</v>
          </cell>
          <cell r="F56">
            <v>2099</v>
          </cell>
        </row>
      </sheetData>
      <sheetData sheetId="3">
        <row r="56">
          <cell r="C56">
            <v>3937.288890000001</v>
          </cell>
          <cell r="D56">
            <v>9274.686076400001</v>
          </cell>
          <cell r="E56">
            <v>16070</v>
          </cell>
          <cell r="F56">
            <v>44512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1147.9846116999988</v>
          </cell>
          <cell r="D56">
            <v>17657.192238999996</v>
          </cell>
          <cell r="E56">
            <v>116</v>
          </cell>
          <cell r="F56">
            <v>6045</v>
          </cell>
        </row>
      </sheetData>
      <sheetData sheetId="1">
        <row r="56">
          <cell r="C56">
            <v>9780.727518799975</v>
          </cell>
          <cell r="D56">
            <v>135117.09251199997</v>
          </cell>
          <cell r="E56">
            <v>47269</v>
          </cell>
          <cell r="F56">
            <v>828605</v>
          </cell>
        </row>
      </sheetData>
      <sheetData sheetId="2">
        <row r="76">
          <cell r="C76">
            <v>105.0283965000001</v>
          </cell>
          <cell r="D76">
            <v>628.2402175180414</v>
          </cell>
          <cell r="E76">
            <v>2</v>
          </cell>
          <cell r="F76">
            <v>27</v>
          </cell>
          <cell r="G76">
            <v>99131</v>
          </cell>
          <cell r="H76">
            <v>822067</v>
          </cell>
        </row>
      </sheetData>
      <sheetData sheetId="3">
        <row r="76">
          <cell r="C76">
            <v>605.5588150000013</v>
          </cell>
          <cell r="D76">
            <v>6985.603957314475</v>
          </cell>
          <cell r="E76">
            <v>16</v>
          </cell>
          <cell r="F76">
            <v>570</v>
          </cell>
          <cell r="G76">
            <v>1061713</v>
          </cell>
          <cell r="H76">
            <v>6356964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29.665</v>
          </cell>
          <cell r="D56">
            <v>45.98898</v>
          </cell>
          <cell r="E56">
            <v>40</v>
          </cell>
          <cell r="F56">
            <v>64</v>
          </cell>
        </row>
      </sheetData>
      <sheetData sheetId="3">
        <row r="56">
          <cell r="C56">
            <v>439.02608999999995</v>
          </cell>
          <cell r="D56">
            <v>2705.9290400000004</v>
          </cell>
          <cell r="E56">
            <v>2162</v>
          </cell>
          <cell r="F56">
            <v>15707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51.57715999999999</v>
          </cell>
          <cell r="D56">
            <v>673.46089</v>
          </cell>
          <cell r="E56">
            <v>65</v>
          </cell>
          <cell r="F56">
            <v>1007</v>
          </cell>
        </row>
      </sheetData>
      <sheetData sheetId="3">
        <row r="56">
          <cell r="C56">
            <v>3168.934010500239</v>
          </cell>
          <cell r="D56">
            <v>32838.61118570024</v>
          </cell>
          <cell r="E56">
            <v>19970</v>
          </cell>
          <cell r="F56">
            <v>250821</v>
          </cell>
        </row>
      </sheetData>
      <sheetData sheetId="6">
        <row r="76">
          <cell r="C76">
            <v>2.4230981</v>
          </cell>
          <cell r="D76">
            <v>7.187601476999999</v>
          </cell>
          <cell r="E76">
            <v>0</v>
          </cell>
          <cell r="F76">
            <v>1</v>
          </cell>
          <cell r="G76">
            <v>647</v>
          </cell>
          <cell r="H76">
            <v>1217</v>
          </cell>
        </row>
      </sheetData>
      <sheetData sheetId="9">
        <row r="76">
          <cell r="C76">
            <v>238.91343016680298</v>
          </cell>
          <cell r="D76">
            <v>2205.4833414812056</v>
          </cell>
          <cell r="E76">
            <v>8</v>
          </cell>
          <cell r="F76">
            <v>93</v>
          </cell>
          <cell r="G76">
            <v>503282</v>
          </cell>
          <cell r="H76">
            <v>2441640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 "/>
      <sheetName val="INSP(S)"/>
      <sheetName val="GSP"/>
      <sheetName val="GSP(R) 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160.54094999999998</v>
          </cell>
          <cell r="D56">
            <v>4609.8738299999995</v>
          </cell>
          <cell r="E56">
            <v>150</v>
          </cell>
          <cell r="F56">
            <v>5896</v>
          </cell>
        </row>
      </sheetData>
      <sheetData sheetId="3">
        <row r="56">
          <cell r="C56">
            <v>6063.17827</v>
          </cell>
          <cell r="D56">
            <v>53810.69143000001</v>
          </cell>
          <cell r="E56">
            <v>18560</v>
          </cell>
          <cell r="F56">
            <v>191438</v>
          </cell>
        </row>
      </sheetData>
      <sheetData sheetId="6">
        <row r="76">
          <cell r="C76">
            <v>3.94776</v>
          </cell>
          <cell r="D76">
            <v>3.94776</v>
          </cell>
          <cell r="E76">
            <v>1</v>
          </cell>
          <cell r="F76">
            <v>1</v>
          </cell>
          <cell r="G76">
            <v>27</v>
          </cell>
          <cell r="H76">
            <v>27</v>
          </cell>
        </row>
      </sheetData>
      <sheetData sheetId="9">
        <row r="76">
          <cell r="C76">
            <v>251.88017000000002</v>
          </cell>
          <cell r="D76">
            <v>3433.4857899999997</v>
          </cell>
          <cell r="E76">
            <v>11</v>
          </cell>
          <cell r="F76">
            <v>103</v>
          </cell>
          <cell r="G76">
            <v>172662</v>
          </cell>
          <cell r="H76">
            <v>1804375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258.27542</v>
          </cell>
          <cell r="D56">
            <v>1723.55847</v>
          </cell>
          <cell r="E56">
            <v>444</v>
          </cell>
          <cell r="F56">
            <v>3365</v>
          </cell>
        </row>
      </sheetData>
      <sheetData sheetId="3">
        <row r="56">
          <cell r="C56">
            <v>11794.844210000001</v>
          </cell>
          <cell r="D56">
            <v>91275.87679840002</v>
          </cell>
          <cell r="E56">
            <v>57199</v>
          </cell>
          <cell r="F56">
            <v>598776</v>
          </cell>
        </row>
      </sheetData>
      <sheetData sheetId="6">
        <row r="76">
          <cell r="C76">
            <v>282.9735319</v>
          </cell>
          <cell r="D76">
            <v>2381.6069155</v>
          </cell>
          <cell r="E76">
            <v>1</v>
          </cell>
          <cell r="F76">
            <v>10</v>
          </cell>
          <cell r="G76">
            <v>4641</v>
          </cell>
          <cell r="H76">
            <v>40357</v>
          </cell>
        </row>
      </sheetData>
      <sheetData sheetId="9">
        <row r="76">
          <cell r="C76">
            <v>360.8964681</v>
          </cell>
          <cell r="D76">
            <v>9824.296523148685</v>
          </cell>
          <cell r="E76">
            <v>6</v>
          </cell>
          <cell r="F76">
            <v>63</v>
          </cell>
          <cell r="G76">
            <v>834</v>
          </cell>
          <cell r="H76">
            <v>101767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Sheet1"/>
    </sheetNames>
    <sheetDataSet>
      <sheetData sheetId="0">
        <row r="56">
          <cell r="C56">
            <v>2861.64438</v>
          </cell>
          <cell r="D56">
            <v>18045.13438</v>
          </cell>
          <cell r="E56">
            <v>1711</v>
          </cell>
          <cell r="F56">
            <v>19200</v>
          </cell>
        </row>
      </sheetData>
      <sheetData sheetId="3">
        <row r="56">
          <cell r="C56">
            <v>3491.85461</v>
          </cell>
          <cell r="D56">
            <v>18626.044609999997</v>
          </cell>
          <cell r="E56">
            <v>9588</v>
          </cell>
          <cell r="F56">
            <v>66998</v>
          </cell>
        </row>
      </sheetData>
      <sheetData sheetId="6">
        <row r="76">
          <cell r="C76">
            <v>219.63</v>
          </cell>
          <cell r="D76">
            <v>1364.44</v>
          </cell>
          <cell r="E76">
            <v>0</v>
          </cell>
          <cell r="F76">
            <v>5</v>
          </cell>
          <cell r="G76">
            <v>1874</v>
          </cell>
          <cell r="H76">
            <v>14219</v>
          </cell>
        </row>
      </sheetData>
      <sheetData sheetId="9">
        <row r="76">
          <cell r="C76">
            <v>192.51000000000002</v>
          </cell>
          <cell r="D76">
            <v>277.75</v>
          </cell>
          <cell r="E76">
            <v>6</v>
          </cell>
          <cell r="F76">
            <v>16</v>
          </cell>
          <cell r="G76">
            <v>9170</v>
          </cell>
          <cell r="H76">
            <v>31313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2555.1469675000003</v>
          </cell>
          <cell r="D56">
            <v>19004.876731</v>
          </cell>
          <cell r="E56">
            <v>6243</v>
          </cell>
          <cell r="F56">
            <v>36799</v>
          </cell>
        </row>
      </sheetData>
      <sheetData sheetId="3">
        <row r="56">
          <cell r="C56">
            <v>29715.258548600003</v>
          </cell>
          <cell r="D56">
            <v>237288.34137030004</v>
          </cell>
          <cell r="E56">
            <v>206565</v>
          </cell>
          <cell r="F56">
            <v>1945025</v>
          </cell>
        </row>
      </sheetData>
      <sheetData sheetId="6">
        <row r="76">
          <cell r="C76">
            <v>731.6461929665056</v>
          </cell>
          <cell r="D76">
            <v>9583.44736331515</v>
          </cell>
          <cell r="E76">
            <v>1</v>
          </cell>
          <cell r="F76">
            <v>13</v>
          </cell>
          <cell r="G76">
            <v>242</v>
          </cell>
          <cell r="H76">
            <v>6632</v>
          </cell>
        </row>
      </sheetData>
      <sheetData sheetId="9">
        <row r="76">
          <cell r="C76">
            <v>2399.3588948693314</v>
          </cell>
          <cell r="D76">
            <v>11739.623907569847</v>
          </cell>
          <cell r="E76">
            <v>35</v>
          </cell>
          <cell r="F76">
            <v>417</v>
          </cell>
          <cell r="G76">
            <v>61962</v>
          </cell>
          <cell r="H76">
            <v>777518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3198.608541500001</v>
          </cell>
          <cell r="D56">
            <v>14628.950755299998</v>
          </cell>
          <cell r="E56">
            <v>3807</v>
          </cell>
          <cell r="F56">
            <v>265847</v>
          </cell>
        </row>
      </sheetData>
      <sheetData sheetId="3">
        <row r="56">
          <cell r="C56">
            <v>26828.59338379998</v>
          </cell>
          <cell r="D56">
            <v>213885.39860569997</v>
          </cell>
          <cell r="E56">
            <v>66655</v>
          </cell>
          <cell r="F56">
            <v>582834</v>
          </cell>
        </row>
      </sheetData>
      <sheetData sheetId="6">
        <row r="76">
          <cell r="C76">
            <v>49.058182200000005</v>
          </cell>
          <cell r="D76">
            <v>561.8375386</v>
          </cell>
          <cell r="E76">
            <v>12</v>
          </cell>
          <cell r="F76">
            <v>175</v>
          </cell>
          <cell r="G76">
            <v>6995</v>
          </cell>
          <cell r="H76">
            <v>164136</v>
          </cell>
        </row>
      </sheetData>
      <sheetData sheetId="9">
        <row r="76">
          <cell r="C76">
            <v>10384.517655399999</v>
          </cell>
          <cell r="D76">
            <v>37863.6001141</v>
          </cell>
          <cell r="E76">
            <v>6</v>
          </cell>
          <cell r="F76">
            <v>38</v>
          </cell>
          <cell r="G76">
            <v>6169</v>
          </cell>
          <cell r="H76">
            <v>177271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364.07917565</v>
          </cell>
          <cell r="D56">
            <v>3936.3847776499993</v>
          </cell>
          <cell r="E56">
            <v>16407</v>
          </cell>
          <cell r="F56">
            <v>120902</v>
          </cell>
        </row>
      </sheetData>
      <sheetData sheetId="3">
        <row r="56">
          <cell r="C56">
            <v>14291.194183400004</v>
          </cell>
          <cell r="D56">
            <v>187879.3337673</v>
          </cell>
          <cell r="E56">
            <v>131750</v>
          </cell>
          <cell r="F56">
            <v>1439993</v>
          </cell>
        </row>
      </sheetData>
      <sheetData sheetId="6">
        <row r="76">
          <cell r="C76">
            <v>8.464928000000002</v>
          </cell>
          <cell r="D76">
            <v>17.4249594</v>
          </cell>
          <cell r="E76">
            <v>2</v>
          </cell>
          <cell r="F76">
            <v>3</v>
          </cell>
          <cell r="G76">
            <v>79</v>
          </cell>
          <cell r="H76">
            <v>788</v>
          </cell>
        </row>
      </sheetData>
      <sheetData sheetId="9">
        <row r="76">
          <cell r="C76">
            <v>1728.9390017</v>
          </cell>
          <cell r="D76">
            <v>45032.106357</v>
          </cell>
          <cell r="E76">
            <v>25</v>
          </cell>
          <cell r="F76">
            <v>238</v>
          </cell>
          <cell r="G76">
            <v>35557</v>
          </cell>
          <cell r="H76">
            <v>490143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54.207756700000004</v>
          </cell>
          <cell r="D56">
            <v>536.5661266225749</v>
          </cell>
          <cell r="E56">
            <v>360</v>
          </cell>
          <cell r="F56">
            <v>5138</v>
          </cell>
        </row>
      </sheetData>
      <sheetData sheetId="3">
        <row r="56">
          <cell r="C56">
            <v>3537.6988102201535</v>
          </cell>
          <cell r="D56">
            <v>30587.84880499373</v>
          </cell>
          <cell r="E56">
            <v>14750</v>
          </cell>
          <cell r="F56">
            <v>137434</v>
          </cell>
        </row>
      </sheetData>
      <sheetData sheetId="6">
        <row r="76">
          <cell r="C76">
            <v>228.1563696</v>
          </cell>
          <cell r="D76">
            <v>2257.565004966814</v>
          </cell>
          <cell r="E76">
            <v>0</v>
          </cell>
          <cell r="F76">
            <v>7</v>
          </cell>
          <cell r="G76">
            <v>1895</v>
          </cell>
          <cell r="H76">
            <v>14209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11738.578881616999</v>
          </cell>
          <cell r="D56">
            <v>42217.38015145969</v>
          </cell>
          <cell r="E56">
            <v>15416</v>
          </cell>
          <cell r="F56">
            <v>76572</v>
          </cell>
        </row>
      </sheetData>
      <sheetData sheetId="3">
        <row r="56">
          <cell r="C56">
            <v>28808.793595834104</v>
          </cell>
          <cell r="D56">
            <v>252520.84093445746</v>
          </cell>
          <cell r="E56">
            <v>208159</v>
          </cell>
          <cell r="F56">
            <v>1823608</v>
          </cell>
        </row>
      </sheetData>
      <sheetData sheetId="6">
        <row r="76">
          <cell r="C76">
            <v>434.9226880802389</v>
          </cell>
          <cell r="D76">
            <v>4840.803657406049</v>
          </cell>
          <cell r="E76">
            <v>0</v>
          </cell>
          <cell r="F76">
            <v>8</v>
          </cell>
          <cell r="G76">
            <v>5835</v>
          </cell>
          <cell r="H76">
            <v>64604</v>
          </cell>
        </row>
      </sheetData>
      <sheetData sheetId="9">
        <row r="76">
          <cell r="C76">
            <v>2374.7435740012716</v>
          </cell>
          <cell r="D76">
            <v>33476.70750222948</v>
          </cell>
          <cell r="E76">
            <v>114</v>
          </cell>
          <cell r="F76">
            <v>909</v>
          </cell>
          <cell r="G76">
            <v>2484376</v>
          </cell>
          <cell r="H76">
            <v>16211754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894.4903505</v>
          </cell>
          <cell r="D56">
            <v>7578.7872955</v>
          </cell>
          <cell r="E56">
            <v>1276</v>
          </cell>
          <cell r="F56">
            <v>11807</v>
          </cell>
        </row>
      </sheetData>
      <sheetData sheetId="3">
        <row r="56">
          <cell r="C56">
            <v>2639.0985653999996</v>
          </cell>
          <cell r="D56">
            <v>20887.142829999997</v>
          </cell>
          <cell r="E56">
            <v>7351</v>
          </cell>
          <cell r="F56">
            <v>61148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2.4183682</v>
          </cell>
          <cell r="D76">
            <v>8.529952</v>
          </cell>
          <cell r="E76">
            <v>0</v>
          </cell>
          <cell r="F76">
            <v>5</v>
          </cell>
          <cell r="G76">
            <v>6099</v>
          </cell>
          <cell r="H76">
            <v>34910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322.20896560000045</v>
          </cell>
          <cell r="D56">
            <v>10812.3788038</v>
          </cell>
          <cell r="E56">
            <v>38</v>
          </cell>
          <cell r="F56">
            <v>10137</v>
          </cell>
        </row>
      </sheetData>
      <sheetData sheetId="3">
        <row r="56">
          <cell r="C56">
            <v>50557.45638560001</v>
          </cell>
          <cell r="D56">
            <v>412108.4662556</v>
          </cell>
          <cell r="E56">
            <v>120378</v>
          </cell>
          <cell r="F56">
            <v>1539267</v>
          </cell>
        </row>
      </sheetData>
      <sheetData sheetId="6">
        <row r="76">
          <cell r="C76">
            <v>1722.5995033500003</v>
          </cell>
          <cell r="D76">
            <v>14337.468226887913</v>
          </cell>
          <cell r="E76">
            <v>15</v>
          </cell>
          <cell r="F76">
            <v>272</v>
          </cell>
          <cell r="G76">
            <v>140025</v>
          </cell>
          <cell r="H76">
            <v>1202477</v>
          </cell>
        </row>
      </sheetData>
      <sheetData sheetId="9">
        <row r="76">
          <cell r="C76">
            <v>4306.2809892</v>
          </cell>
          <cell r="D76">
            <v>59964.9987631</v>
          </cell>
          <cell r="E76">
            <v>14</v>
          </cell>
          <cell r="F76">
            <v>309</v>
          </cell>
          <cell r="G76">
            <v>14915</v>
          </cell>
          <cell r="H76">
            <v>524108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454</v>
          </cell>
          <cell r="D56">
            <v>8347.93</v>
          </cell>
          <cell r="E56">
            <v>788</v>
          </cell>
          <cell r="F56">
            <v>13000</v>
          </cell>
        </row>
      </sheetData>
      <sheetData sheetId="3">
        <row r="56">
          <cell r="C56">
            <v>758.6800000000001</v>
          </cell>
          <cell r="D56">
            <v>23781.72</v>
          </cell>
          <cell r="E56">
            <v>4706</v>
          </cell>
          <cell r="F56">
            <v>106622</v>
          </cell>
        </row>
      </sheetData>
      <sheetData sheetId="6">
        <row r="76">
          <cell r="C76">
            <v>564.10188</v>
          </cell>
          <cell r="D76">
            <v>2659.257</v>
          </cell>
          <cell r="E76">
            <v>3</v>
          </cell>
          <cell r="F76">
            <v>4</v>
          </cell>
          <cell r="G76">
            <v>20740</v>
          </cell>
          <cell r="H76">
            <v>99964</v>
          </cell>
        </row>
      </sheetData>
      <sheetData sheetId="9">
        <row r="76">
          <cell r="C76">
            <v>1.71004</v>
          </cell>
          <cell r="D76">
            <v>47.26004</v>
          </cell>
          <cell r="E76">
            <v>1</v>
          </cell>
          <cell r="F76">
            <v>11</v>
          </cell>
          <cell r="G76">
            <v>7548</v>
          </cell>
          <cell r="H76">
            <v>61663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-0.7368954000000001</v>
          </cell>
          <cell r="D56">
            <v>692.1568891999999</v>
          </cell>
          <cell r="E56">
            <v>1</v>
          </cell>
          <cell r="F56">
            <v>996</v>
          </cell>
        </row>
      </sheetData>
      <sheetData sheetId="3">
        <row r="56">
          <cell r="C56">
            <v>4967.4955679</v>
          </cell>
          <cell r="D56">
            <v>52189.239447000014</v>
          </cell>
          <cell r="E56">
            <v>25371</v>
          </cell>
          <cell r="F56">
            <v>247240</v>
          </cell>
        </row>
      </sheetData>
      <sheetData sheetId="6">
        <row r="76">
          <cell r="C76">
            <v>66.2336535</v>
          </cell>
          <cell r="D76">
            <v>779.5353716</v>
          </cell>
          <cell r="E76">
            <v>0</v>
          </cell>
          <cell r="F76">
            <v>0</v>
          </cell>
          <cell r="G76">
            <v>159</v>
          </cell>
          <cell r="H76">
            <v>1961</v>
          </cell>
        </row>
      </sheetData>
      <sheetData sheetId="9">
        <row r="76">
          <cell r="C76">
            <v>0.25914</v>
          </cell>
          <cell r="D76">
            <v>23.646150000000002</v>
          </cell>
          <cell r="E76">
            <v>0</v>
          </cell>
          <cell r="F76">
            <v>0</v>
          </cell>
          <cell r="G76">
            <v>468</v>
          </cell>
          <cell r="H76">
            <v>4545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zoomScale="120" zoomScaleNormal="12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C81" sqref="C81"/>
    </sheetView>
  </sheetViews>
  <sheetFormatPr defaultColWidth="9.140625" defaultRowHeight="12.75"/>
  <cols>
    <col min="1" max="1" width="6.421875" style="15" customWidth="1"/>
    <col min="2" max="2" width="30.421875" style="15" bestFit="1" customWidth="1"/>
    <col min="3" max="3" width="13.7109375" style="15" customWidth="1"/>
    <col min="4" max="5" width="19.28125" style="15" bestFit="1" customWidth="1"/>
    <col min="6" max="6" width="14.140625" style="15" bestFit="1" customWidth="1"/>
    <col min="7" max="8" width="19.28125" style="15" bestFit="1" customWidth="1"/>
    <col min="9" max="9" width="14.140625" style="15" bestFit="1" customWidth="1"/>
    <col min="10" max="11" width="19.28125" style="15" bestFit="1" customWidth="1"/>
    <col min="12" max="12" width="12.8515625" style="15" bestFit="1" customWidth="1"/>
    <col min="13" max="13" width="9.7109375" style="15" bestFit="1" customWidth="1"/>
    <col min="14" max="16384" width="9.140625" style="15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6" t="s">
        <v>2</v>
      </c>
      <c r="B2" s="7" t="s">
        <v>3</v>
      </c>
      <c r="C2" s="8" t="s">
        <v>4</v>
      </c>
      <c r="D2" s="8"/>
      <c r="E2" s="8"/>
      <c r="F2" s="8" t="s">
        <v>5</v>
      </c>
      <c r="G2" s="8"/>
      <c r="H2" s="8"/>
      <c r="I2" s="9" t="s">
        <v>6</v>
      </c>
      <c r="J2" s="9"/>
      <c r="K2" s="10"/>
    </row>
    <row r="3" spans="1:11" ht="13.5" customHeight="1" thickBot="1">
      <c r="A3" s="11"/>
      <c r="B3" s="12"/>
      <c r="C3" s="13" t="s">
        <v>7</v>
      </c>
      <c r="D3" s="14" t="s">
        <v>8</v>
      </c>
      <c r="E3" s="14" t="s">
        <v>9</v>
      </c>
      <c r="F3" s="13" t="s">
        <v>7</v>
      </c>
      <c r="G3" s="14" t="s">
        <v>8</v>
      </c>
      <c r="H3" s="14" t="s">
        <v>9</v>
      </c>
      <c r="I3" s="13" t="s">
        <v>7</v>
      </c>
      <c r="J3" s="14" t="s">
        <v>8</v>
      </c>
      <c r="K3" s="14" t="s">
        <v>9</v>
      </c>
    </row>
    <row r="4" spans="1:11" ht="13.5">
      <c r="A4" s="16">
        <v>1</v>
      </c>
      <c r="B4" s="17" t="s">
        <v>10</v>
      </c>
      <c r="C4" s="18"/>
      <c r="D4" s="18"/>
      <c r="E4" s="19"/>
      <c r="F4" s="20"/>
      <c r="G4" s="20"/>
      <c r="H4" s="20"/>
      <c r="I4" s="20"/>
      <c r="J4" s="20"/>
      <c r="K4" s="20"/>
    </row>
    <row r="5" spans="1:11" ht="13.5">
      <c r="A5" s="21"/>
      <c r="B5" s="22" t="s">
        <v>11</v>
      </c>
      <c r="C5" s="23">
        <f>'[5]ISP'!$C$56/100</f>
        <v>117.38578881616999</v>
      </c>
      <c r="D5" s="23">
        <f>'[5]ISP'!$D$56/100</f>
        <v>422.1738015145969</v>
      </c>
      <c r="E5" s="23">
        <v>369.45608345545594</v>
      </c>
      <c r="F5" s="24">
        <f>'[5]ISP'!$E$56</f>
        <v>15416</v>
      </c>
      <c r="G5" s="24">
        <f>'[5]ISP'!$F$56</f>
        <v>76572</v>
      </c>
      <c r="H5" s="24">
        <v>89142</v>
      </c>
      <c r="I5" s="24"/>
      <c r="J5" s="24"/>
      <c r="K5" s="24"/>
    </row>
    <row r="6" spans="1:11" ht="13.5">
      <c r="A6" s="21"/>
      <c r="B6" s="22" t="s">
        <v>12</v>
      </c>
      <c r="C6" s="23">
        <f>'[5]INSP'!$C$56/100</f>
        <v>288.08793595834106</v>
      </c>
      <c r="D6" s="23">
        <f>'[5]INSP'!$D$56/100</f>
        <v>2525.2084093445746</v>
      </c>
      <c r="E6" s="23">
        <v>3177.558119774322</v>
      </c>
      <c r="F6" s="24">
        <f>'[5]INSP'!$E$56</f>
        <v>208159</v>
      </c>
      <c r="G6" s="24">
        <f>'[5]INSP'!$F$56</f>
        <v>1823608</v>
      </c>
      <c r="H6" s="24">
        <v>2132077</v>
      </c>
      <c r="I6" s="24"/>
      <c r="J6" s="24"/>
      <c r="K6" s="24"/>
    </row>
    <row r="7" spans="1:11" ht="13.5">
      <c r="A7" s="21"/>
      <c r="B7" s="22" t="s">
        <v>13</v>
      </c>
      <c r="C7" s="23">
        <f>'[5]GSP'!$C$76/100</f>
        <v>4.349226880802389</v>
      </c>
      <c r="D7" s="23">
        <f>'[5]GSP'!$D$76/100</f>
        <v>48.40803657406049</v>
      </c>
      <c r="E7" s="23">
        <v>4.769049170314089</v>
      </c>
      <c r="F7" s="24">
        <f>'[5]GSP'!$E$76</f>
        <v>0</v>
      </c>
      <c r="G7" s="24">
        <f>'[5]GSP'!$F$76</f>
        <v>8</v>
      </c>
      <c r="H7" s="24">
        <v>7</v>
      </c>
      <c r="I7" s="24">
        <f>'[5]GSP'!$G$76</f>
        <v>5835</v>
      </c>
      <c r="J7" s="24">
        <f>'[5]GSP'!$H$76</f>
        <v>64604</v>
      </c>
      <c r="K7" s="24">
        <v>263607</v>
      </c>
    </row>
    <row r="8" spans="1:11" ht="13.5">
      <c r="A8" s="21"/>
      <c r="B8" s="22" t="s">
        <v>14</v>
      </c>
      <c r="C8" s="23">
        <f>'[5]GNSP'!$C$76/100</f>
        <v>23.747435740012715</v>
      </c>
      <c r="D8" s="23">
        <f>'[5]GNSP'!$D$76/100</f>
        <v>334.7670750222948</v>
      </c>
      <c r="E8" s="23">
        <v>127.491293953244</v>
      </c>
      <c r="F8" s="24">
        <f>'[5]GNSP'!$E$76</f>
        <v>114</v>
      </c>
      <c r="G8" s="24">
        <f>'[5]GNSP'!$F$76</f>
        <v>909</v>
      </c>
      <c r="H8" s="24">
        <v>650</v>
      </c>
      <c r="I8" s="24">
        <f>'[5]GNSP'!$G$76</f>
        <v>2484376</v>
      </c>
      <c r="J8" s="24">
        <f>'[5]GNSP'!$H$76</f>
        <v>16211754</v>
      </c>
      <c r="K8" s="24">
        <v>6243397</v>
      </c>
    </row>
    <row r="9" spans="1:11" ht="13.5">
      <c r="A9" s="21">
        <v>2</v>
      </c>
      <c r="B9" s="25" t="s">
        <v>15</v>
      </c>
      <c r="C9" s="26"/>
      <c r="D9" s="26"/>
      <c r="E9" s="26"/>
      <c r="F9" s="27"/>
      <c r="G9" s="27"/>
      <c r="H9" s="27"/>
      <c r="I9" s="27"/>
      <c r="J9" s="27"/>
      <c r="K9" s="27"/>
    </row>
    <row r="10" spans="1:11" ht="13.5">
      <c r="A10" s="21"/>
      <c r="B10" s="22" t="s">
        <v>11</v>
      </c>
      <c r="C10" s="23">
        <f>'[9]ISP'!$C$56/100</f>
        <v>-0.0073689540000000005</v>
      </c>
      <c r="D10" s="23">
        <f>'[9]ISP'!$D$56/100</f>
        <v>6.921568891999999</v>
      </c>
      <c r="E10" s="23">
        <v>21.290736669</v>
      </c>
      <c r="F10" s="24">
        <f>'[9]ISP'!$E$56</f>
        <v>1</v>
      </c>
      <c r="G10" s="24">
        <f>'[9]ISP'!$F$56</f>
        <v>996</v>
      </c>
      <c r="H10" s="24">
        <v>2622</v>
      </c>
      <c r="I10" s="24"/>
      <c r="J10" s="24"/>
      <c r="K10" s="24"/>
    </row>
    <row r="11" spans="1:11" ht="13.5">
      <c r="A11" s="21"/>
      <c r="B11" s="22" t="s">
        <v>12</v>
      </c>
      <c r="C11" s="23">
        <f>'[9]INSP'!$C$56/100</f>
        <v>49.67495567900001</v>
      </c>
      <c r="D11" s="23">
        <f>'[9]INSP'!$D$56/100</f>
        <v>521.8923944700001</v>
      </c>
      <c r="E11" s="23">
        <v>531.5176510109999</v>
      </c>
      <c r="F11" s="24">
        <f>'[9]INSP'!$E$56</f>
        <v>25371</v>
      </c>
      <c r="G11" s="24">
        <f>'[9]INSP'!$F$56</f>
        <v>247240</v>
      </c>
      <c r="H11" s="24">
        <v>300217</v>
      </c>
      <c r="I11" s="24"/>
      <c r="J11" s="24"/>
      <c r="K11" s="24"/>
    </row>
    <row r="12" spans="1:11" ht="13.5">
      <c r="A12" s="21"/>
      <c r="B12" s="22" t="s">
        <v>13</v>
      </c>
      <c r="C12" s="23">
        <f>'[9]GSP'!$C$76/100</f>
        <v>0.662336535</v>
      </c>
      <c r="D12" s="23">
        <f>'[9]GSP'!$D$76/100</f>
        <v>7.795353715999999</v>
      </c>
      <c r="E12" s="23">
        <v>12.581031743999999</v>
      </c>
      <c r="F12" s="24">
        <f>'[9]GSP'!$E$76</f>
        <v>0</v>
      </c>
      <c r="G12" s="24">
        <f>'[9]GSP'!$F$76</f>
        <v>0</v>
      </c>
      <c r="H12" s="24">
        <v>1</v>
      </c>
      <c r="I12" s="24">
        <f>'[9]GSP'!$G$76</f>
        <v>159</v>
      </c>
      <c r="J12" s="24">
        <f>'[9]GSP'!$H$76</f>
        <v>1961</v>
      </c>
      <c r="K12" s="24">
        <v>5254</v>
      </c>
    </row>
    <row r="13" spans="1:11" ht="13.5">
      <c r="A13" s="21"/>
      <c r="B13" s="22" t="s">
        <v>14</v>
      </c>
      <c r="C13" s="23">
        <f>'[9]GNSP'!$C$76/100</f>
        <v>0.0025913999999999998</v>
      </c>
      <c r="D13" s="23">
        <f>'[9]GNSP'!$D$76/100</f>
        <v>0.23646150000000002</v>
      </c>
      <c r="E13" s="23">
        <v>17.888116612</v>
      </c>
      <c r="F13" s="24">
        <f>'[9]GNSP'!$E$76</f>
        <v>0</v>
      </c>
      <c r="G13" s="24">
        <f>'[9]GNSP'!$F$76</f>
        <v>0</v>
      </c>
      <c r="H13" s="24">
        <v>97</v>
      </c>
      <c r="I13" s="24">
        <f>'[9]GNSP'!$G$76</f>
        <v>468</v>
      </c>
      <c r="J13" s="24">
        <f>'[9]GNSP'!$H$76</f>
        <v>4545</v>
      </c>
      <c r="K13" s="24">
        <v>61233</v>
      </c>
    </row>
    <row r="14" spans="1:11" ht="13.5">
      <c r="A14" s="21">
        <v>3</v>
      </c>
      <c r="B14" s="25" t="s">
        <v>16</v>
      </c>
      <c r="C14" s="26"/>
      <c r="D14" s="26"/>
      <c r="E14" s="26"/>
      <c r="F14" s="27"/>
      <c r="G14" s="27"/>
      <c r="H14" s="27"/>
      <c r="I14" s="27"/>
      <c r="J14" s="27"/>
      <c r="K14" s="27"/>
    </row>
    <row r="15" spans="1:11" ht="13.5">
      <c r="A15" s="21"/>
      <c r="B15" s="22" t="s">
        <v>11</v>
      </c>
      <c r="C15" s="23">
        <f>'[22]ISP'!$C$56/100</f>
        <v>25.551469675000003</v>
      </c>
      <c r="D15" s="23">
        <f>'[22]ISP'!$D$56/100</f>
        <v>190.04876731000002</v>
      </c>
      <c r="E15" s="23">
        <v>329.889137325</v>
      </c>
      <c r="F15" s="24">
        <f>'[22]ISP'!$E$56</f>
        <v>6243</v>
      </c>
      <c r="G15" s="24">
        <f>'[22]ISP'!$F$56</f>
        <v>36799</v>
      </c>
      <c r="H15" s="24">
        <v>78859</v>
      </c>
      <c r="I15" s="24"/>
      <c r="J15" s="24"/>
      <c r="K15" s="24"/>
    </row>
    <row r="16" spans="1:11" ht="13.5">
      <c r="A16" s="21"/>
      <c r="B16" s="22" t="s">
        <v>12</v>
      </c>
      <c r="C16" s="28">
        <f>'[22]INSP'!$C$56/100</f>
        <v>297.152585486</v>
      </c>
      <c r="D16" s="28">
        <f>'[22]INSP'!$D$56/100</f>
        <v>2372.8834137030003</v>
      </c>
      <c r="E16" s="28">
        <v>2480.2618853259996</v>
      </c>
      <c r="F16" s="29">
        <f>'[22]INSP'!$E$56</f>
        <v>206565</v>
      </c>
      <c r="G16" s="29">
        <f>'[22]INSP'!$F$56</f>
        <v>1945025</v>
      </c>
      <c r="H16" s="29">
        <v>1786277</v>
      </c>
      <c r="I16" s="29"/>
      <c r="J16" s="29"/>
      <c r="K16" s="29"/>
    </row>
    <row r="17" spans="1:11" ht="13.5">
      <c r="A17" s="21"/>
      <c r="B17" s="22" t="s">
        <v>13</v>
      </c>
      <c r="C17" s="23">
        <f>'[22]GSP'!$C$76/100</f>
        <v>7.316461929665056</v>
      </c>
      <c r="D17" s="23">
        <f>'[22]GSP'!$D$76/100</f>
        <v>95.8344736331515</v>
      </c>
      <c r="E17" s="23">
        <v>84.29856448726879</v>
      </c>
      <c r="F17" s="24">
        <f>'[22]GSP'!$E$76</f>
        <v>1</v>
      </c>
      <c r="G17" s="24">
        <f>'[22]GSP'!$F$76</f>
        <v>13</v>
      </c>
      <c r="H17" s="24">
        <v>20</v>
      </c>
      <c r="I17" s="24">
        <f>'[22]GSP'!$G$76</f>
        <v>242</v>
      </c>
      <c r="J17" s="24">
        <f>'[22]GSP'!$H$76</f>
        <v>6632</v>
      </c>
      <c r="K17" s="24">
        <v>46641</v>
      </c>
    </row>
    <row r="18" spans="1:11" ht="13.5">
      <c r="A18" s="21"/>
      <c r="B18" s="22" t="s">
        <v>14</v>
      </c>
      <c r="C18" s="23">
        <f>'[22]GNSP'!$C$76/100</f>
        <v>23.993588948693315</v>
      </c>
      <c r="D18" s="23">
        <f>'[22]GNSP'!$D$76/100</f>
        <v>117.39623907569847</v>
      </c>
      <c r="E18" s="23">
        <v>26.05298678033505</v>
      </c>
      <c r="F18" s="24">
        <f>'[22]GNSP'!$E$76</f>
        <v>35</v>
      </c>
      <c r="G18" s="24">
        <f>'[22]GNSP'!$F$76</f>
        <v>417</v>
      </c>
      <c r="H18" s="24">
        <v>303</v>
      </c>
      <c r="I18" s="24">
        <f>'[22]GNSP'!$G$76</f>
        <v>61962</v>
      </c>
      <c r="J18" s="24">
        <f>'[22]GNSP'!$H$76</f>
        <v>777518</v>
      </c>
      <c r="K18" s="24">
        <v>608280</v>
      </c>
    </row>
    <row r="19" spans="1:11" ht="13.5">
      <c r="A19" s="21">
        <v>4</v>
      </c>
      <c r="B19" s="25" t="s">
        <v>17</v>
      </c>
      <c r="C19" s="26"/>
      <c r="D19" s="26"/>
      <c r="E19" s="26"/>
      <c r="F19" s="27"/>
      <c r="G19" s="27"/>
      <c r="H19" s="27"/>
      <c r="I19" s="27"/>
      <c r="J19" s="27"/>
      <c r="K19" s="27"/>
    </row>
    <row r="20" spans="1:11" ht="13.5">
      <c r="A20" s="21"/>
      <c r="B20" s="22" t="s">
        <v>11</v>
      </c>
      <c r="C20" s="23">
        <f>'[15]ISP'!$C$56/100</f>
        <v>63.89496265100004</v>
      </c>
      <c r="D20" s="23">
        <f>'[15]ISP'!$D$56/100</f>
        <v>425.42792372400027</v>
      </c>
      <c r="E20" s="23">
        <v>462.920915781</v>
      </c>
      <c r="F20" s="24">
        <f>'[15]ISP'!$E$56</f>
        <v>7388</v>
      </c>
      <c r="G20" s="24">
        <f>'[15]ISP'!$F$56</f>
        <v>65691</v>
      </c>
      <c r="H20" s="24">
        <v>82014</v>
      </c>
      <c r="I20" s="24"/>
      <c r="J20" s="24"/>
      <c r="K20" s="24"/>
    </row>
    <row r="21" spans="1:11" ht="13.5">
      <c r="A21" s="21"/>
      <c r="B21" s="22" t="s">
        <v>12</v>
      </c>
      <c r="C21" s="23">
        <f>'[15]INSP'!$C$56/100</f>
        <v>276.38004581300106</v>
      </c>
      <c r="D21" s="23">
        <f>'[15]INSP'!$D$56/100</f>
        <v>3212.2224531649995</v>
      </c>
      <c r="E21" s="23">
        <v>2276.9513618319997</v>
      </c>
      <c r="F21" s="24">
        <f>'[15]INSP'!$E$56</f>
        <v>76375</v>
      </c>
      <c r="G21" s="24">
        <f>'[15]INSP'!$F$56</f>
        <v>1103518</v>
      </c>
      <c r="H21" s="24">
        <v>681637</v>
      </c>
      <c r="I21" s="24"/>
      <c r="J21" s="24"/>
      <c r="K21" s="24"/>
    </row>
    <row r="22" spans="1:11" ht="13.5">
      <c r="A22" s="21"/>
      <c r="B22" s="22" t="s">
        <v>13</v>
      </c>
      <c r="C22" s="23">
        <f>'[15]GSP'!$C$76/100</f>
        <v>4.116032100000002</v>
      </c>
      <c r="D22" s="23">
        <f>'[15]GSP'!$D$76/100</f>
        <v>176.31209829899998</v>
      </c>
      <c r="E22" s="23">
        <v>241.437533766</v>
      </c>
      <c r="F22" s="24">
        <f>'[15]GSP'!$E$76</f>
        <v>0</v>
      </c>
      <c r="G22" s="24">
        <f>'[15]GSP'!$F$76</f>
        <v>3</v>
      </c>
      <c r="H22" s="24">
        <v>5</v>
      </c>
      <c r="I22" s="24">
        <f>'[15]GSP'!$G$76</f>
        <v>652</v>
      </c>
      <c r="J22" s="24">
        <f>'[15]GSP'!$H$76</f>
        <v>77528</v>
      </c>
      <c r="K22" s="24">
        <v>187836</v>
      </c>
    </row>
    <row r="23" spans="1:11" ht="13.5">
      <c r="A23" s="21"/>
      <c r="B23" s="22" t="s">
        <v>14</v>
      </c>
      <c r="C23" s="23">
        <f>'[15]GNSP'!$C$76/100</f>
        <v>76.02834621900001</v>
      </c>
      <c r="D23" s="23">
        <f>'[15]GNSP'!$D$76/100</f>
        <v>1452.1204786209998</v>
      </c>
      <c r="E23" s="23">
        <v>1367.108580211</v>
      </c>
      <c r="F23" s="24">
        <f>'[15]GNSP'!$E$76</f>
        <v>7</v>
      </c>
      <c r="G23" s="24">
        <f>'[15]GNSP'!$F$76</f>
        <v>110</v>
      </c>
      <c r="H23" s="24">
        <v>111</v>
      </c>
      <c r="I23" s="24">
        <f>'[15]GNSP'!$G$76</f>
        <v>196725</v>
      </c>
      <c r="J23" s="24">
        <f>'[15]GNSP'!$H$76</f>
        <v>1292074</v>
      </c>
      <c r="K23" s="24">
        <v>5170811</v>
      </c>
    </row>
    <row r="24" spans="1:11" ht="13.5">
      <c r="A24" s="21">
        <v>5</v>
      </c>
      <c r="B24" s="25" t="s">
        <v>18</v>
      </c>
      <c r="C24" s="26"/>
      <c r="D24" s="26"/>
      <c r="E24" s="26"/>
      <c r="F24" s="27"/>
      <c r="G24" s="27"/>
      <c r="H24" s="27"/>
      <c r="I24" s="27"/>
      <c r="J24" s="27"/>
      <c r="K24" s="27"/>
    </row>
    <row r="25" spans="1:11" ht="13.5">
      <c r="A25" s="21"/>
      <c r="B25" s="22" t="s">
        <v>11</v>
      </c>
      <c r="C25" s="28">
        <f>'[20]ISP'!$C$56/100</f>
        <v>2.5827542</v>
      </c>
      <c r="D25" s="28">
        <f>'[20]ISP'!$D$56/100</f>
        <v>17.2355847</v>
      </c>
      <c r="E25" s="28">
        <v>34.9536042</v>
      </c>
      <c r="F25" s="29">
        <f>'[20]ISP'!$E$56</f>
        <v>444</v>
      </c>
      <c r="G25" s="29">
        <f>'[20]ISP'!$F$56</f>
        <v>3365</v>
      </c>
      <c r="H25" s="29">
        <v>7262</v>
      </c>
      <c r="I25" s="29"/>
      <c r="J25" s="29"/>
      <c r="K25" s="29"/>
    </row>
    <row r="26" spans="1:11" ht="13.5">
      <c r="A26" s="21"/>
      <c r="B26" s="22" t="s">
        <v>12</v>
      </c>
      <c r="C26" s="23">
        <f>'[20]INSP'!$C$56/100</f>
        <v>117.94844210000001</v>
      </c>
      <c r="D26" s="23">
        <f>'[20]INSP'!$D$56/100</f>
        <v>912.7587679840002</v>
      </c>
      <c r="E26" s="23">
        <v>742.4566707549989</v>
      </c>
      <c r="F26" s="24">
        <f>'[20]INSP'!$E$56</f>
        <v>57199</v>
      </c>
      <c r="G26" s="24">
        <f>'[20]INSP'!$F$56</f>
        <v>598776</v>
      </c>
      <c r="H26" s="24">
        <v>595684</v>
      </c>
      <c r="I26" s="24"/>
      <c r="J26" s="24"/>
      <c r="K26" s="24"/>
    </row>
    <row r="27" spans="1:11" ht="13.5">
      <c r="A27" s="21"/>
      <c r="B27" s="22" t="s">
        <v>13</v>
      </c>
      <c r="C27" s="23">
        <f>'[20]GSP'!$C$76/100</f>
        <v>2.829735319</v>
      </c>
      <c r="D27" s="23">
        <f>'[20]GSP'!$D$76/100</f>
        <v>23.816069155</v>
      </c>
      <c r="E27" s="23">
        <v>30.143267410000004</v>
      </c>
      <c r="F27" s="24">
        <f>'[20]GSP'!$E$76</f>
        <v>1</v>
      </c>
      <c r="G27" s="24">
        <f>'[20]GSP'!$F$76</f>
        <v>10</v>
      </c>
      <c r="H27" s="24">
        <v>7</v>
      </c>
      <c r="I27" s="24">
        <f>'[20]GSP'!$G$76</f>
        <v>4641</v>
      </c>
      <c r="J27" s="24">
        <f>'[20]GSP'!$H$76</f>
        <v>40357</v>
      </c>
      <c r="K27" s="24">
        <v>80093</v>
      </c>
    </row>
    <row r="28" spans="1:11" ht="13.5">
      <c r="A28" s="21"/>
      <c r="B28" s="22" t="s">
        <v>14</v>
      </c>
      <c r="C28" s="28">
        <f>'[20]GNSP'!$C$76/100</f>
        <v>3.608964681</v>
      </c>
      <c r="D28" s="28">
        <f>'[20]GNSP'!$D$76/100</f>
        <v>98.24296523148685</v>
      </c>
      <c r="E28" s="28">
        <v>94.05796800545005</v>
      </c>
      <c r="F28" s="29">
        <f>'[20]GNSP'!$E$76</f>
        <v>6</v>
      </c>
      <c r="G28" s="29">
        <f>'[20]GNSP'!$F$76</f>
        <v>63</v>
      </c>
      <c r="H28" s="29">
        <v>67</v>
      </c>
      <c r="I28" s="29">
        <f>'[20]GNSP'!$G$76</f>
        <v>834</v>
      </c>
      <c r="J28" s="29">
        <f>'[20]GNSP'!$H$76</f>
        <v>101767</v>
      </c>
      <c r="K28" s="29">
        <v>294395</v>
      </c>
    </row>
    <row r="29" spans="1:11" ht="13.5">
      <c r="A29" s="21">
        <v>6</v>
      </c>
      <c r="B29" s="30" t="s">
        <v>19</v>
      </c>
      <c r="C29" s="26"/>
      <c r="D29" s="26"/>
      <c r="E29" s="26"/>
      <c r="F29" s="27"/>
      <c r="G29" s="27"/>
      <c r="H29" s="27"/>
      <c r="I29" s="27"/>
      <c r="J29" s="27"/>
      <c r="K29" s="27"/>
    </row>
    <row r="30" spans="1:11" ht="13.5">
      <c r="A30" s="21"/>
      <c r="B30" s="22" t="s">
        <v>11</v>
      </c>
      <c r="C30" s="23">
        <f>'[23]ISP'!$C$56/100</f>
        <v>31.986085415000012</v>
      </c>
      <c r="D30" s="23">
        <f>'[23]ISP'!$D$56/100</f>
        <v>146.289507553</v>
      </c>
      <c r="E30" s="23">
        <v>134.0774</v>
      </c>
      <c r="F30" s="24">
        <f>'[23]ISP'!$E$56</f>
        <v>3807</v>
      </c>
      <c r="G30" s="24">
        <f>'[23]ISP'!$F$56</f>
        <v>265847</v>
      </c>
      <c r="H30" s="24">
        <v>40341</v>
      </c>
      <c r="I30" s="24"/>
      <c r="J30" s="24"/>
      <c r="K30" s="24"/>
    </row>
    <row r="31" spans="1:11" ht="13.5">
      <c r="A31" s="21"/>
      <c r="B31" s="22" t="s">
        <v>12</v>
      </c>
      <c r="C31" s="23">
        <f>'[23]INSP'!$C$56/100</f>
        <v>268.2859338379998</v>
      </c>
      <c r="D31" s="23">
        <f>'[23]INSP'!$D$56/100</f>
        <v>2138.853986057</v>
      </c>
      <c r="E31" s="23">
        <v>1987.9328</v>
      </c>
      <c r="F31" s="24">
        <f>'[23]INSP'!$E$56</f>
        <v>66655</v>
      </c>
      <c r="G31" s="24">
        <f>'[23]INSP'!$F$56</f>
        <v>582834</v>
      </c>
      <c r="H31" s="24">
        <v>780658</v>
      </c>
      <c r="I31" s="24"/>
      <c r="J31" s="24"/>
      <c r="K31" s="24"/>
    </row>
    <row r="32" spans="1:11" ht="13.5">
      <c r="A32" s="21"/>
      <c r="B32" s="22" t="s">
        <v>13</v>
      </c>
      <c r="C32" s="28">
        <f>'[23]GSP'!$C$76/100</f>
        <v>0.49058182200000006</v>
      </c>
      <c r="D32" s="28">
        <f>'[23]GSP'!$D$76/100</f>
        <v>5.618375386</v>
      </c>
      <c r="E32" s="28">
        <v>89.052890467</v>
      </c>
      <c r="F32" s="29">
        <f>'[23]GSP'!$E$76</f>
        <v>12</v>
      </c>
      <c r="G32" s="29">
        <f>'[23]GSP'!$F$76</f>
        <v>175</v>
      </c>
      <c r="H32" s="29">
        <v>137</v>
      </c>
      <c r="I32" s="29">
        <f>'[23]GSP'!$G$76</f>
        <v>6995</v>
      </c>
      <c r="J32" s="29">
        <f>'[23]GSP'!$H$76</f>
        <v>164136</v>
      </c>
      <c r="K32" s="29">
        <v>193655</v>
      </c>
    </row>
    <row r="33" spans="1:11" ht="13.5">
      <c r="A33" s="21"/>
      <c r="B33" s="22" t="s">
        <v>14</v>
      </c>
      <c r="C33" s="28">
        <f>'[23]GNSP'!$C$76/100</f>
        <v>103.84517655399999</v>
      </c>
      <c r="D33" s="28">
        <f>'[23]GNSP'!$D$76/100</f>
        <v>378.636001141</v>
      </c>
      <c r="E33" s="28">
        <v>23.678348325</v>
      </c>
      <c r="F33" s="29">
        <f>'[23]GNSP'!$E$76</f>
        <v>6</v>
      </c>
      <c r="G33" s="29">
        <f>'[23]GNSP'!$F$76</f>
        <v>38</v>
      </c>
      <c r="H33" s="29">
        <v>9</v>
      </c>
      <c r="I33" s="29">
        <f>'[23]GNSP'!$G$76</f>
        <v>6169</v>
      </c>
      <c r="J33" s="29">
        <f>'[23]GNSP'!$H$76</f>
        <v>177271</v>
      </c>
      <c r="K33" s="29">
        <v>15848</v>
      </c>
    </row>
    <row r="34" spans="1:11" ht="13.5">
      <c r="A34" s="21">
        <v>7</v>
      </c>
      <c r="B34" s="25" t="s">
        <v>20</v>
      </c>
      <c r="C34" s="26"/>
      <c r="D34" s="26"/>
      <c r="E34" s="26"/>
      <c r="F34" s="27"/>
      <c r="G34" s="27"/>
      <c r="H34" s="27"/>
      <c r="I34" s="27"/>
      <c r="J34" s="27"/>
      <c r="K34" s="27"/>
    </row>
    <row r="35" spans="1:11" ht="13.5">
      <c r="A35" s="21"/>
      <c r="B35" s="22" t="s">
        <v>11</v>
      </c>
      <c r="C35" s="23">
        <f>'[7]ISP'!$C$56/100</f>
        <v>3.2220896560000045</v>
      </c>
      <c r="D35" s="28">
        <f>'[7]ISP'!$D$56/100</f>
        <v>108.123788038</v>
      </c>
      <c r="E35" s="28">
        <v>203.820426122</v>
      </c>
      <c r="F35" s="24">
        <f>'[7]ISP'!$E$56</f>
        <v>38</v>
      </c>
      <c r="G35" s="29">
        <f>'[7]ISP'!$F$56</f>
        <v>10137</v>
      </c>
      <c r="H35" s="29">
        <v>32730</v>
      </c>
      <c r="I35" s="24"/>
      <c r="J35" s="29"/>
      <c r="K35" s="29"/>
    </row>
    <row r="36" spans="1:11" ht="13.5">
      <c r="A36" s="21"/>
      <c r="B36" s="22" t="s">
        <v>12</v>
      </c>
      <c r="C36" s="28">
        <f>'[7]INSP'!$C$56/100</f>
        <v>505.5745638560001</v>
      </c>
      <c r="D36" s="28">
        <f>'[7]INSP'!$D$56/100</f>
        <v>4121.084662556</v>
      </c>
      <c r="E36" s="28">
        <v>4565.515271058999</v>
      </c>
      <c r="F36" s="29">
        <f>'[7]INSP'!$E$56</f>
        <v>120378</v>
      </c>
      <c r="G36" s="29">
        <f>'[7]INSP'!$F$56</f>
        <v>1539267</v>
      </c>
      <c r="H36" s="29">
        <v>2356881</v>
      </c>
      <c r="I36" s="29"/>
      <c r="J36" s="29"/>
      <c r="K36" s="29"/>
    </row>
    <row r="37" spans="1:11" ht="13.5">
      <c r="A37" s="21"/>
      <c r="B37" s="22" t="s">
        <v>13</v>
      </c>
      <c r="C37" s="31">
        <f>'[7]GSP'!$C$76/100</f>
        <v>17.225995033500002</v>
      </c>
      <c r="D37" s="31">
        <f>'[7]GSP'!$D$76/100</f>
        <v>143.37468226887913</v>
      </c>
      <c r="E37" s="31">
        <v>186.635791445867</v>
      </c>
      <c r="F37" s="32">
        <f>'[7]GSP'!$E$76</f>
        <v>15</v>
      </c>
      <c r="G37" s="32">
        <f>'[7]GSP'!$F$76</f>
        <v>272</v>
      </c>
      <c r="H37" s="32">
        <v>194</v>
      </c>
      <c r="I37" s="32">
        <f>'[7]GSP'!$G$76</f>
        <v>140025</v>
      </c>
      <c r="J37" s="32">
        <f>'[7]GSP'!$H$76</f>
        <v>1202477</v>
      </c>
      <c r="K37" s="32">
        <v>630524</v>
      </c>
    </row>
    <row r="38" spans="1:11" ht="13.5">
      <c r="A38" s="33"/>
      <c r="B38" s="34" t="s">
        <v>14</v>
      </c>
      <c r="C38" s="35">
        <f>'[7]GNSP'!$C$76/100</f>
        <v>43.062809892</v>
      </c>
      <c r="D38" s="35">
        <f>'[7]GNSP'!$D$76/100</f>
        <v>599.6499876309999</v>
      </c>
      <c r="E38" s="23">
        <v>969.3855490000001</v>
      </c>
      <c r="F38" s="36">
        <f>'[7]GNSP'!$E$76</f>
        <v>14</v>
      </c>
      <c r="G38" s="36">
        <f>'[7]GNSP'!$F$76</f>
        <v>309</v>
      </c>
      <c r="H38" s="24">
        <v>325</v>
      </c>
      <c r="I38" s="36">
        <f>'[7]GNSP'!$G$76</f>
        <v>14915</v>
      </c>
      <c r="J38" s="36">
        <f>'[7]GNSP'!$H$76</f>
        <v>524108</v>
      </c>
      <c r="K38" s="24">
        <v>563885</v>
      </c>
    </row>
    <row r="39" spans="1:36" s="38" customFormat="1" ht="13.5">
      <c r="A39" s="21">
        <v>8</v>
      </c>
      <c r="B39" s="25" t="s">
        <v>21</v>
      </c>
      <c r="C39" s="26"/>
      <c r="D39" s="26"/>
      <c r="E39" s="26"/>
      <c r="F39" s="27"/>
      <c r="G39" s="27"/>
      <c r="H39" s="27"/>
      <c r="I39" s="27"/>
      <c r="J39" s="27"/>
      <c r="K39" s="27"/>
      <c r="L39" s="37"/>
      <c r="M39" s="37"/>
      <c r="N39" s="37"/>
      <c r="O39" s="15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s="38" customFormat="1" ht="13.5">
      <c r="A40" s="21"/>
      <c r="B40" s="22" t="s">
        <v>11</v>
      </c>
      <c r="C40" s="39">
        <f>'[3]ISP'!$C$56/100</f>
        <v>3.6407917565</v>
      </c>
      <c r="D40" s="39">
        <f>'[3]ISP'!$D$56/100</f>
        <v>39.363847776499995</v>
      </c>
      <c r="E40" s="39">
        <v>33.03368778852656</v>
      </c>
      <c r="F40" s="40">
        <f>'[3]ISP'!$E$56</f>
        <v>16407</v>
      </c>
      <c r="G40" s="40">
        <f>'[3]ISP'!$F$56</f>
        <v>120902</v>
      </c>
      <c r="H40" s="40">
        <v>141883</v>
      </c>
      <c r="I40" s="40"/>
      <c r="J40" s="40"/>
      <c r="K40" s="4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s="38" customFormat="1" ht="13.5">
      <c r="A41" s="21"/>
      <c r="B41" s="22" t="s">
        <v>12</v>
      </c>
      <c r="C41" s="39">
        <f>'[3]INSP'!$C$56/100</f>
        <v>142.91194183400003</v>
      </c>
      <c r="D41" s="39">
        <f>'[3]INSP'!$D$56/100</f>
        <v>1878.793337673</v>
      </c>
      <c r="E41" s="39">
        <v>1989.9653102576062</v>
      </c>
      <c r="F41" s="40">
        <f>'[3]INSP'!$E$56</f>
        <v>131750</v>
      </c>
      <c r="G41" s="40">
        <f>'[3]INSP'!$F$56</f>
        <v>1439993</v>
      </c>
      <c r="H41" s="40">
        <v>922493</v>
      </c>
      <c r="I41" s="40"/>
      <c r="J41" s="40"/>
      <c r="K41" s="40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s="38" customFormat="1" ht="13.5">
      <c r="A42" s="21"/>
      <c r="B42" s="22" t="s">
        <v>13</v>
      </c>
      <c r="C42" s="39">
        <f>'[3]GSP'!$C$76/100</f>
        <v>0.08464928000000002</v>
      </c>
      <c r="D42" s="39">
        <f>'[3]GSP'!$D$76/100</f>
        <v>0.17424959399999998</v>
      </c>
      <c r="E42" s="39">
        <v>16.311848689999998</v>
      </c>
      <c r="F42" s="40">
        <f>'[3]GSP'!$E$76</f>
        <v>2</v>
      </c>
      <c r="G42" s="40">
        <f>'[3]GSP'!$F$76</f>
        <v>3</v>
      </c>
      <c r="H42" s="40">
        <v>1</v>
      </c>
      <c r="I42" s="40">
        <f>'[3]GSP'!$G$76</f>
        <v>79</v>
      </c>
      <c r="J42" s="40">
        <f>'[3]GSP'!$H$76</f>
        <v>788</v>
      </c>
      <c r="K42" s="40">
        <v>41700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s="38" customFormat="1" ht="13.5">
      <c r="A43" s="21"/>
      <c r="B43" s="22" t="s">
        <v>14</v>
      </c>
      <c r="C43" s="23">
        <f>'[3]GNSP'!$C$76/100</f>
        <v>17.289390017000002</v>
      </c>
      <c r="D43" s="23">
        <f>'[3]GNSP'!$D$76/100</f>
        <v>450.32106357</v>
      </c>
      <c r="E43" s="23">
        <v>170.98915871499997</v>
      </c>
      <c r="F43" s="24">
        <f>'[3]GNSP'!$E$76</f>
        <v>25</v>
      </c>
      <c r="G43" s="24">
        <f>'[3]GNSP'!$F$76</f>
        <v>238</v>
      </c>
      <c r="H43" s="24">
        <v>169</v>
      </c>
      <c r="I43" s="24">
        <f>'[3]GNSP'!$G$76</f>
        <v>35557</v>
      </c>
      <c r="J43" s="24">
        <f>'[3]GNSP'!$H$76</f>
        <v>490143</v>
      </c>
      <c r="K43" s="24">
        <v>235449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11" ht="13.5">
      <c r="A44" s="16">
        <v>9</v>
      </c>
      <c r="B44" s="17" t="s">
        <v>22</v>
      </c>
      <c r="C44" s="18"/>
      <c r="D44" s="18"/>
      <c r="E44" s="26"/>
      <c r="F44" s="20"/>
      <c r="G44" s="20"/>
      <c r="H44" s="27"/>
      <c r="I44" s="20"/>
      <c r="J44" s="20"/>
      <c r="K44" s="27"/>
    </row>
    <row r="45" spans="1:11" ht="13.5">
      <c r="A45" s="21"/>
      <c r="B45" s="22" t="s">
        <v>11</v>
      </c>
      <c r="C45" s="28">
        <f>'[2]ISP'!$C$56/100</f>
        <v>1.6054094999999997</v>
      </c>
      <c r="D45" s="28">
        <f>'[2]ISP'!$D$56/100</f>
        <v>46.098738299999994</v>
      </c>
      <c r="E45" s="28">
        <v>35.4205813</v>
      </c>
      <c r="F45" s="29">
        <f>'[2]ISP'!$E$56</f>
        <v>150</v>
      </c>
      <c r="G45" s="29">
        <f>'[2]ISP'!$F$56</f>
        <v>5896</v>
      </c>
      <c r="H45" s="29">
        <v>4254</v>
      </c>
      <c r="I45" s="29"/>
      <c r="J45" s="29"/>
      <c r="K45" s="29"/>
    </row>
    <row r="46" spans="1:11" ht="13.5">
      <c r="A46" s="21"/>
      <c r="B46" s="22" t="s">
        <v>12</v>
      </c>
      <c r="C46" s="28">
        <f>'[2]INSP'!$C$56/100</f>
        <v>60.6317827</v>
      </c>
      <c r="D46" s="28">
        <f>'[2]INSP'!$D$56/100</f>
        <v>538.1069143000001</v>
      </c>
      <c r="E46" s="28">
        <v>558.0950383339999</v>
      </c>
      <c r="F46" s="29">
        <f>'[2]INSP'!$E$56</f>
        <v>18560</v>
      </c>
      <c r="G46" s="29">
        <f>'[2]INSP'!$F$56</f>
        <v>191438</v>
      </c>
      <c r="H46" s="29">
        <v>304900</v>
      </c>
      <c r="I46" s="29"/>
      <c r="J46" s="29"/>
      <c r="K46" s="29"/>
    </row>
    <row r="47" spans="1:11" ht="13.5">
      <c r="A47" s="21"/>
      <c r="B47" s="22" t="s">
        <v>13</v>
      </c>
      <c r="C47" s="28">
        <f>'[2]GSP'!$C$76/100</f>
        <v>0.0394776</v>
      </c>
      <c r="D47" s="28">
        <f>'[2]GSP'!$D$76/100</f>
        <v>0.0394776</v>
      </c>
      <c r="E47" s="28">
        <v>0.04694411285255677</v>
      </c>
      <c r="F47" s="29">
        <f>'[2]GSP'!$E$76</f>
        <v>1</v>
      </c>
      <c r="G47" s="29">
        <f>'[2]GSP'!$F$76</f>
        <v>1</v>
      </c>
      <c r="H47" s="29">
        <v>0</v>
      </c>
      <c r="I47" s="29">
        <f>'[2]GSP'!$G$76</f>
        <v>27</v>
      </c>
      <c r="J47" s="29">
        <f>'[2]GSP'!$H$76</f>
        <v>27</v>
      </c>
      <c r="K47" s="29">
        <v>66</v>
      </c>
    </row>
    <row r="48" spans="1:11" ht="13.5">
      <c r="A48" s="21"/>
      <c r="B48" s="22" t="s">
        <v>14</v>
      </c>
      <c r="C48" s="28">
        <f>'[2]GNSP'!$C$76/100</f>
        <v>2.5188017</v>
      </c>
      <c r="D48" s="28">
        <f>'[2]GNSP'!$D$76/100</f>
        <v>34.334857899999996</v>
      </c>
      <c r="E48" s="28">
        <v>18.4727356</v>
      </c>
      <c r="F48" s="29">
        <f>'[2]GNSP'!$E$76</f>
        <v>11</v>
      </c>
      <c r="G48" s="29">
        <f>'[2]GNSP'!$F$76</f>
        <v>103</v>
      </c>
      <c r="H48" s="29">
        <v>66</v>
      </c>
      <c r="I48" s="29">
        <f>'[2]GNSP'!$G$76</f>
        <v>172662</v>
      </c>
      <c r="J48" s="29">
        <f>'[2]GNSP'!$H$76</f>
        <v>1804375</v>
      </c>
      <c r="K48" s="29">
        <v>986394</v>
      </c>
    </row>
    <row r="49" spans="1:11" ht="13.5">
      <c r="A49" s="21">
        <v>10</v>
      </c>
      <c r="B49" s="25" t="s">
        <v>23</v>
      </c>
      <c r="C49" s="26"/>
      <c r="D49" s="26"/>
      <c r="E49" s="26"/>
      <c r="F49" s="27"/>
      <c r="G49" s="27"/>
      <c r="H49" s="27"/>
      <c r="I49" s="27"/>
      <c r="J49" s="27"/>
      <c r="K49" s="27"/>
    </row>
    <row r="50" spans="1:11" ht="13.5">
      <c r="A50" s="21"/>
      <c r="B50" s="22" t="s">
        <v>11</v>
      </c>
      <c r="C50" s="23">
        <f>'[10]ISP'!$C$56/100</f>
        <v>37.285945</v>
      </c>
      <c r="D50" s="23">
        <f>'[10]ISP'!$D$56/100</f>
        <v>108.35412135</v>
      </c>
      <c r="E50" s="23">
        <v>16.778383184000006</v>
      </c>
      <c r="F50" s="24">
        <f>'[10]ISP'!$E$56</f>
        <v>1642</v>
      </c>
      <c r="G50" s="24">
        <f>'[10]ISP'!$F$56</f>
        <v>6843</v>
      </c>
      <c r="H50" s="24">
        <v>2159</v>
      </c>
      <c r="I50" s="24"/>
      <c r="J50" s="24"/>
      <c r="K50" s="24"/>
    </row>
    <row r="51" spans="1:11" ht="13.5">
      <c r="A51" s="21"/>
      <c r="B51" s="22" t="s">
        <v>12</v>
      </c>
      <c r="C51" s="23">
        <f>'[10]INSP'!$C$56/100</f>
        <v>72.76158128499999</v>
      </c>
      <c r="D51" s="23">
        <f>'[10]INSP'!$D$56/100</f>
        <v>722.102556505</v>
      </c>
      <c r="E51" s="23">
        <v>949.4451394000002</v>
      </c>
      <c r="F51" s="24">
        <f>'[10]INSP'!$E$56</f>
        <v>25763</v>
      </c>
      <c r="G51" s="24">
        <f>'[10]INSP'!$F$56</f>
        <v>262328</v>
      </c>
      <c r="H51" s="24">
        <v>445017</v>
      </c>
      <c r="I51" s="24"/>
      <c r="J51" s="24"/>
      <c r="K51" s="24"/>
    </row>
    <row r="52" spans="1:11" ht="13.5">
      <c r="A52" s="21"/>
      <c r="B52" s="22" t="s">
        <v>13</v>
      </c>
      <c r="C52" s="23">
        <f>'[10]GSP'!$C$76/100</f>
        <v>7.496688891622803</v>
      </c>
      <c r="D52" s="23">
        <f>'[10]GSP'!$D$76/100</f>
        <v>48.929214958079065</v>
      </c>
      <c r="E52" s="23">
        <v>32.193154301272294</v>
      </c>
      <c r="F52" s="24">
        <f>'[10]GSP'!$E$76</f>
        <v>3</v>
      </c>
      <c r="G52" s="24">
        <f>'[10]GSP'!$F$76</f>
        <v>17</v>
      </c>
      <c r="H52" s="24">
        <v>11</v>
      </c>
      <c r="I52" s="24">
        <f>'[10]GSP'!$G$76</f>
        <v>25946</v>
      </c>
      <c r="J52" s="24">
        <f>'[10]GSP'!$H$76</f>
        <v>163440</v>
      </c>
      <c r="K52" s="24">
        <v>118705</v>
      </c>
    </row>
    <row r="53" spans="1:11" ht="13.5">
      <c r="A53" s="21"/>
      <c r="B53" s="22" t="s">
        <v>14</v>
      </c>
      <c r="C53" s="23">
        <f>'[10]GNSP'!$C$76/100</f>
        <v>7.781036378003075</v>
      </c>
      <c r="D53" s="23">
        <f>'[10]GNSP'!$D$76/100</f>
        <v>75.83842297181008</v>
      </c>
      <c r="E53" s="23">
        <v>57.69637236593878</v>
      </c>
      <c r="F53" s="24">
        <f>'[10]GNSP'!$E$76</f>
        <v>30</v>
      </c>
      <c r="G53" s="24">
        <f>'[10]GNSP'!$F$76</f>
        <v>456</v>
      </c>
      <c r="H53" s="24">
        <v>343</v>
      </c>
      <c r="I53" s="24">
        <f>'[10]GNSP'!$G$76</f>
        <v>51665</v>
      </c>
      <c r="J53" s="24">
        <f>'[10]GNSP'!$H$76</f>
        <v>634733</v>
      </c>
      <c r="K53" s="24">
        <v>461384</v>
      </c>
    </row>
    <row r="54" spans="1:11" ht="13.5">
      <c r="A54" s="21">
        <v>11</v>
      </c>
      <c r="B54" s="25" t="s">
        <v>24</v>
      </c>
      <c r="C54" s="26"/>
      <c r="D54" s="26"/>
      <c r="E54" s="26"/>
      <c r="F54" s="27"/>
      <c r="G54" s="27"/>
      <c r="H54" s="27"/>
      <c r="I54" s="27"/>
      <c r="J54" s="27"/>
      <c r="K54" s="27"/>
    </row>
    <row r="55" spans="1:11" ht="13.5">
      <c r="A55" s="21"/>
      <c r="B55" s="22" t="s">
        <v>11</v>
      </c>
      <c r="C55" s="23">
        <f>'[17]ISP'!$C$56/100</f>
        <v>11.479846116999989</v>
      </c>
      <c r="D55" s="23">
        <f>'[17]ISP'!$D$56/100</f>
        <v>176.57192238999997</v>
      </c>
      <c r="E55" s="23">
        <v>212.370627163</v>
      </c>
      <c r="F55" s="24">
        <f>'[17]ISP'!$E$56</f>
        <v>116</v>
      </c>
      <c r="G55" s="24">
        <f>'[17]ISP'!$F$56</f>
        <v>6045</v>
      </c>
      <c r="H55" s="24">
        <v>14139</v>
      </c>
      <c r="I55" s="24"/>
      <c r="J55" s="24"/>
      <c r="K55" s="24"/>
    </row>
    <row r="56" spans="1:11" ht="13.5">
      <c r="A56" s="21"/>
      <c r="B56" s="22" t="s">
        <v>12</v>
      </c>
      <c r="C56" s="23">
        <f>'[17]INSP'!$C$56/100</f>
        <v>97.80727518799975</v>
      </c>
      <c r="D56" s="23">
        <f>'[17]INSP'!$D$56/100</f>
        <v>1351.1709251199998</v>
      </c>
      <c r="E56" s="23">
        <v>1359.747354344</v>
      </c>
      <c r="F56" s="24">
        <f>'[17]INSP'!$E$56</f>
        <v>47269</v>
      </c>
      <c r="G56" s="24">
        <f>'[17]INSP'!$F$56</f>
        <v>828605</v>
      </c>
      <c r="H56" s="24">
        <v>1035910</v>
      </c>
      <c r="I56" s="24"/>
      <c r="J56" s="24"/>
      <c r="K56" s="24"/>
    </row>
    <row r="57" spans="1:11" ht="13.5">
      <c r="A57" s="21"/>
      <c r="B57" s="22" t="s">
        <v>13</v>
      </c>
      <c r="C57" s="23">
        <f>'[17]GSP'!$C$76/100</f>
        <v>1.050283965000001</v>
      </c>
      <c r="D57" s="23">
        <f>'[17]GSP'!$D$76/100</f>
        <v>6.2824021751804136</v>
      </c>
      <c r="E57" s="23">
        <v>7.6395163</v>
      </c>
      <c r="F57" s="24">
        <f>'[17]GSP'!$E$76</f>
        <v>2</v>
      </c>
      <c r="G57" s="24">
        <f>'[17]GSP'!$F$76</f>
        <v>27</v>
      </c>
      <c r="H57" s="24">
        <v>10</v>
      </c>
      <c r="I57" s="24">
        <f>'[17]GSP'!$G$76</f>
        <v>99131</v>
      </c>
      <c r="J57" s="24">
        <f>'[17]GSP'!$H$76</f>
        <v>822067</v>
      </c>
      <c r="K57" s="24">
        <v>206662</v>
      </c>
    </row>
    <row r="58" spans="1:11" ht="13.5">
      <c r="A58" s="21"/>
      <c r="B58" s="22" t="s">
        <v>14</v>
      </c>
      <c r="C58" s="23">
        <f>'[17]GNSP'!$C$76/100</f>
        <v>6.0555881500000135</v>
      </c>
      <c r="D58" s="23">
        <f>'[17]GNSP'!$D$76/100</f>
        <v>69.85603957314476</v>
      </c>
      <c r="E58" s="23">
        <v>16.261572143000002</v>
      </c>
      <c r="F58" s="24">
        <f>'[17]GNSP'!$E$76</f>
        <v>16</v>
      </c>
      <c r="G58" s="24">
        <f>'[17]GNSP'!$F$76</f>
        <v>570</v>
      </c>
      <c r="H58" s="24">
        <v>312</v>
      </c>
      <c r="I58" s="24">
        <f>'[17]GNSP'!$G$76</f>
        <v>1061713</v>
      </c>
      <c r="J58" s="24">
        <f>'[17]GNSP'!$H$76</f>
        <v>6356964</v>
      </c>
      <c r="K58" s="24">
        <v>216995</v>
      </c>
    </row>
    <row r="59" spans="1:11" ht="13.5">
      <c r="A59" s="21">
        <v>12</v>
      </c>
      <c r="B59" s="25" t="s">
        <v>25</v>
      </c>
      <c r="C59" s="26"/>
      <c r="D59" s="26"/>
      <c r="E59" s="26"/>
      <c r="F59" s="27"/>
      <c r="G59" s="27"/>
      <c r="H59" s="27"/>
      <c r="I59" s="27"/>
      <c r="J59" s="27"/>
      <c r="K59" s="27"/>
    </row>
    <row r="60" spans="1:11" ht="13.5">
      <c r="A60" s="21"/>
      <c r="B60" s="22" t="s">
        <v>11</v>
      </c>
      <c r="C60" s="28">
        <f>'[12]ISP'!$C$56/100</f>
        <v>3.8443</v>
      </c>
      <c r="D60" s="28">
        <f>'[12]ISP'!$D$56/100</f>
        <v>14.243290000000002</v>
      </c>
      <c r="E60" s="28">
        <v>6.160799999999999</v>
      </c>
      <c r="F60" s="29">
        <f>'[12]ISP'!$E$56</f>
        <v>289</v>
      </c>
      <c r="G60" s="29">
        <f>'[12]ISP'!$F$56</f>
        <v>1341</v>
      </c>
      <c r="H60" s="29">
        <v>1928</v>
      </c>
      <c r="I60" s="29"/>
      <c r="J60" s="29"/>
      <c r="K60" s="29"/>
    </row>
    <row r="61" spans="1:11" ht="13.5">
      <c r="A61" s="21"/>
      <c r="B61" s="22" t="s">
        <v>12</v>
      </c>
      <c r="C61" s="28">
        <f>'[12]INSP'!$C$56/100</f>
        <v>82.3334</v>
      </c>
      <c r="D61" s="28">
        <f>'[12]INSP'!$D$56/100</f>
        <v>758.10393</v>
      </c>
      <c r="E61" s="28">
        <v>842.8154949999999</v>
      </c>
      <c r="F61" s="29">
        <f>'[12]INSP'!$E$56</f>
        <v>30330</v>
      </c>
      <c r="G61" s="29">
        <f>'[12]INSP'!$F$56</f>
        <v>244649</v>
      </c>
      <c r="H61" s="29">
        <v>250843</v>
      </c>
      <c r="I61" s="29"/>
      <c r="J61" s="29"/>
      <c r="K61" s="29"/>
    </row>
    <row r="62" spans="1:11" ht="13.5">
      <c r="A62" s="21"/>
      <c r="B62" s="22" t="s">
        <v>13</v>
      </c>
      <c r="C62" s="23">
        <f>'[12]GSP'!$C$76/100</f>
        <v>5.3012</v>
      </c>
      <c r="D62" s="23">
        <f>'[12]GSP'!$D$76/100</f>
        <v>38.0576</v>
      </c>
      <c r="E62" s="23">
        <v>34.89658</v>
      </c>
      <c r="F62" s="24">
        <f>'[12]GSP'!$E$76</f>
        <v>0</v>
      </c>
      <c r="G62" s="24">
        <f>'[12]GSP'!$F$76</f>
        <v>0</v>
      </c>
      <c r="H62" s="24">
        <v>148</v>
      </c>
      <c r="I62" s="24">
        <f>'[12]GSP'!$G$76</f>
        <v>1463</v>
      </c>
      <c r="J62" s="24">
        <f>'[12]GSP'!$H$76</f>
        <v>16482</v>
      </c>
      <c r="K62" s="24">
        <v>293909</v>
      </c>
    </row>
    <row r="63" spans="1:11" ht="13.5">
      <c r="A63" s="21"/>
      <c r="B63" s="22" t="s">
        <v>14</v>
      </c>
      <c r="C63" s="23">
        <f>'[12]GNSP'!$C$76/100</f>
        <v>0.7853</v>
      </c>
      <c r="D63" s="23">
        <f>'[12]GNSP'!$D$76/100</f>
        <v>25.5681</v>
      </c>
      <c r="E63" s="23">
        <v>0</v>
      </c>
      <c r="F63" s="24">
        <f>'[12]GNSP'!$E$76</f>
        <v>14</v>
      </c>
      <c r="G63" s="24">
        <f>'[12]GNSP'!$F$76</f>
        <v>155</v>
      </c>
      <c r="H63" s="24">
        <v>0</v>
      </c>
      <c r="I63" s="24">
        <f>'[12]GNSP'!$G$76</f>
        <v>38145</v>
      </c>
      <c r="J63" s="24">
        <f>'[12]GNSP'!$H$76</f>
        <v>353172</v>
      </c>
      <c r="K63" s="24">
        <v>0</v>
      </c>
    </row>
    <row r="64" spans="1:11" ht="13.5">
      <c r="A64" s="21">
        <v>13</v>
      </c>
      <c r="B64" s="25" t="s">
        <v>26</v>
      </c>
      <c r="C64" s="26"/>
      <c r="D64" s="26"/>
      <c r="E64" s="26"/>
      <c r="F64" s="27"/>
      <c r="G64" s="27"/>
      <c r="H64" s="27"/>
      <c r="I64" s="27"/>
      <c r="J64" s="27"/>
      <c r="K64" s="27"/>
    </row>
    <row r="65" spans="1:11" ht="13.5">
      <c r="A65" s="21"/>
      <c r="B65" s="22" t="s">
        <v>11</v>
      </c>
      <c r="C65" s="23">
        <f>'[13]ISP'!$C$56/100</f>
        <v>2.27985</v>
      </c>
      <c r="D65" s="23">
        <f>'[13]ISP'!$D$56/100</f>
        <v>30.35732000000001</v>
      </c>
      <c r="E65" s="23">
        <v>40.809885</v>
      </c>
      <c r="F65" s="24">
        <f>'[13]ISP'!$E$56</f>
        <v>680</v>
      </c>
      <c r="G65" s="24">
        <f>'[13]ISP'!$F$56</f>
        <v>8830</v>
      </c>
      <c r="H65" s="24">
        <v>11321</v>
      </c>
      <c r="I65" s="24"/>
      <c r="J65" s="24"/>
      <c r="K65" s="24"/>
    </row>
    <row r="66" spans="1:11" ht="13.5">
      <c r="A66" s="21"/>
      <c r="B66" s="22" t="s">
        <v>12</v>
      </c>
      <c r="C66" s="23">
        <f>'[13]INSP'!$C$56/100</f>
        <v>4.27150781</v>
      </c>
      <c r="D66" s="23">
        <f>'[13]INSP'!$D$56/100</f>
        <v>53.19522081</v>
      </c>
      <c r="E66" s="23">
        <v>63.6136679</v>
      </c>
      <c r="F66" s="24">
        <f>'[13]INSP'!$E$56</f>
        <v>4537</v>
      </c>
      <c r="G66" s="24">
        <f>'[13]INSP'!$F$56</f>
        <v>59425</v>
      </c>
      <c r="H66" s="24">
        <v>75048</v>
      </c>
      <c r="I66" s="24"/>
      <c r="J66" s="24"/>
      <c r="K66" s="24"/>
    </row>
    <row r="67" spans="1:11" ht="13.5">
      <c r="A67" s="21"/>
      <c r="B67" s="22" t="s">
        <v>13</v>
      </c>
      <c r="C67" s="23">
        <f>'[13]GSP'!$C$76/100</f>
        <v>0</v>
      </c>
      <c r="D67" s="23">
        <f>'[13]GSP'!$D$76/100</f>
        <v>0</v>
      </c>
      <c r="E67" s="23">
        <v>0</v>
      </c>
      <c r="F67" s="24">
        <f>'[13]GSP'!$E$76</f>
        <v>0</v>
      </c>
      <c r="G67" s="24">
        <f>'[13]GSP'!$F$76</f>
        <v>0</v>
      </c>
      <c r="H67" s="24">
        <v>0</v>
      </c>
      <c r="I67" s="24">
        <f>'[13]GSP'!$G$76</f>
        <v>0</v>
      </c>
      <c r="J67" s="24">
        <f>'[13]GSP'!$H$76</f>
        <v>0</v>
      </c>
      <c r="K67" s="24">
        <v>0</v>
      </c>
    </row>
    <row r="68" spans="1:11" ht="13.5">
      <c r="A68" s="21"/>
      <c r="B68" s="22" t="s">
        <v>14</v>
      </c>
      <c r="C68" s="23">
        <f>'[13]GNSP'!$C$76/100</f>
        <v>0.001664</v>
      </c>
      <c r="D68" s="23">
        <f>'[13]GNSP'!$D$76/100</f>
        <v>19.8318964957</v>
      </c>
      <c r="E68" s="23">
        <v>0.021004699999999998</v>
      </c>
      <c r="F68" s="24">
        <f>'[13]GNSP'!$E$76</f>
        <v>1</v>
      </c>
      <c r="G68" s="24">
        <f>'[13]GNSP'!$F$76</f>
        <v>6</v>
      </c>
      <c r="H68" s="24">
        <v>9</v>
      </c>
      <c r="I68" s="24">
        <f>'[13]GNSP'!$G$76</f>
        <v>52</v>
      </c>
      <c r="J68" s="24">
        <f>'[13]GNSP'!$H$76</f>
        <v>2212630</v>
      </c>
      <c r="K68" s="24">
        <v>770</v>
      </c>
    </row>
    <row r="69" spans="1:11" ht="13.5">
      <c r="A69" s="21">
        <v>14</v>
      </c>
      <c r="B69" s="25" t="s">
        <v>27</v>
      </c>
      <c r="C69" s="26"/>
      <c r="D69" s="26"/>
      <c r="E69" s="26"/>
      <c r="F69" s="27"/>
      <c r="G69" s="27"/>
      <c r="H69" s="27"/>
      <c r="I69" s="27"/>
      <c r="J69" s="27"/>
      <c r="K69" s="27"/>
    </row>
    <row r="70" spans="1:11" ht="13.5">
      <c r="A70" s="21"/>
      <c r="B70" s="22" t="s">
        <v>11</v>
      </c>
      <c r="C70" s="23">
        <f>'[8]ISP'!$C$56/100</f>
        <v>4.54</v>
      </c>
      <c r="D70" s="23">
        <f>'[8]ISP'!$D$56/100</f>
        <v>83.47930000000001</v>
      </c>
      <c r="E70" s="23">
        <v>130.00670000000002</v>
      </c>
      <c r="F70" s="24">
        <f>'[8]ISP'!$E$56</f>
        <v>788</v>
      </c>
      <c r="G70" s="24">
        <f>'[8]ISP'!$F$56</f>
        <v>13000</v>
      </c>
      <c r="H70" s="24">
        <v>20808</v>
      </c>
      <c r="I70" s="24"/>
      <c r="J70" s="24"/>
      <c r="K70" s="24"/>
    </row>
    <row r="71" spans="1:11" ht="13.5">
      <c r="A71" s="21"/>
      <c r="B71" s="22" t="s">
        <v>12</v>
      </c>
      <c r="C71" s="23">
        <f>'[8]INSP'!$C$56/100</f>
        <v>7.5868</v>
      </c>
      <c r="D71" s="23">
        <f>'[8]INSP'!$D$56/100</f>
        <v>237.8172</v>
      </c>
      <c r="E71" s="31">
        <v>150.4041</v>
      </c>
      <c r="F71" s="24">
        <f>'[8]INSP'!$E$56</f>
        <v>4706</v>
      </c>
      <c r="G71" s="24">
        <f>'[8]INSP'!$F$56</f>
        <v>106622</v>
      </c>
      <c r="H71" s="24">
        <v>83519</v>
      </c>
      <c r="I71" s="24"/>
      <c r="J71" s="24"/>
      <c r="K71" s="24"/>
    </row>
    <row r="72" spans="1:11" ht="13.5">
      <c r="A72" s="21"/>
      <c r="B72" s="22" t="s">
        <v>13</v>
      </c>
      <c r="C72" s="23">
        <f>'[8]GSP'!$C$76/100</f>
        <v>5.6410188</v>
      </c>
      <c r="D72" s="23">
        <f>'[8]GSP'!$D$76/100</f>
        <v>26.592570000000002</v>
      </c>
      <c r="E72" s="23">
        <v>0</v>
      </c>
      <c r="F72" s="24">
        <f>'[8]GSP'!$E$76</f>
        <v>3</v>
      </c>
      <c r="G72" s="24">
        <f>'[8]GSP'!$F$76</f>
        <v>4</v>
      </c>
      <c r="H72" s="24">
        <v>0</v>
      </c>
      <c r="I72" s="24">
        <f>'[8]GSP'!$G$76</f>
        <v>20740</v>
      </c>
      <c r="J72" s="24">
        <f>'[8]GSP'!$H$76</f>
        <v>99964</v>
      </c>
      <c r="K72" s="24">
        <v>0</v>
      </c>
    </row>
    <row r="73" spans="1:11" ht="13.5">
      <c r="A73" s="21"/>
      <c r="B73" s="22" t="s">
        <v>14</v>
      </c>
      <c r="C73" s="23">
        <f>'[8]GNSP'!$C$76/100</f>
        <v>0.0171004</v>
      </c>
      <c r="D73" s="23">
        <f>'[8]GNSP'!$D$76/100</f>
        <v>0.4726004</v>
      </c>
      <c r="E73" s="23">
        <v>0.46259999999999996</v>
      </c>
      <c r="F73" s="24">
        <f>'[8]GNSP'!$E$76</f>
        <v>1</v>
      </c>
      <c r="G73" s="24">
        <f>'[8]GNSP'!$F$76</f>
        <v>11</v>
      </c>
      <c r="H73" s="24">
        <v>3</v>
      </c>
      <c r="I73" s="24">
        <f>'[8]GNSP'!$G$76</f>
        <v>7548</v>
      </c>
      <c r="J73" s="24">
        <f>'[8]GNSP'!$H$76</f>
        <v>61663</v>
      </c>
      <c r="K73" s="24">
        <v>38414</v>
      </c>
    </row>
    <row r="74" spans="1:11" ht="13.5">
      <c r="A74" s="21">
        <v>15</v>
      </c>
      <c r="B74" s="25" t="s">
        <v>28</v>
      </c>
      <c r="C74" s="26"/>
      <c r="D74" s="26"/>
      <c r="E74" s="23"/>
      <c r="F74" s="24"/>
      <c r="G74" s="24"/>
      <c r="H74" s="24"/>
      <c r="I74" s="24"/>
      <c r="J74" s="24"/>
      <c r="K74" s="24"/>
    </row>
    <row r="75" spans="1:11" ht="13.5">
      <c r="A75" s="21"/>
      <c r="B75" s="22" t="s">
        <v>11</v>
      </c>
      <c r="C75" s="23">
        <f>'[4]ISP'!$C$56/100</f>
        <v>0.5420775670000001</v>
      </c>
      <c r="D75" s="23">
        <f>'[4]ISP'!$D$56/100</f>
        <v>5.365661266225748</v>
      </c>
      <c r="E75" s="23">
        <v>4.7993817739999995</v>
      </c>
      <c r="F75" s="24">
        <f>'[4]ISP'!$E$56</f>
        <v>360</v>
      </c>
      <c r="G75" s="24">
        <f>'[4]ISP'!$F$56</f>
        <v>5138</v>
      </c>
      <c r="H75" s="24">
        <v>1013</v>
      </c>
      <c r="I75" s="24"/>
      <c r="J75" s="24"/>
      <c r="K75" s="24"/>
    </row>
    <row r="76" spans="1:11" ht="13.5">
      <c r="A76" s="21"/>
      <c r="B76" s="22" t="s">
        <v>12</v>
      </c>
      <c r="C76" s="23">
        <f>'[4]INSP'!$C$56/100</f>
        <v>35.37698810220154</v>
      </c>
      <c r="D76" s="23">
        <f>'[4]INSP'!$D$56/100</f>
        <v>305.8784880499373</v>
      </c>
      <c r="E76" s="23">
        <v>232.7456375008317</v>
      </c>
      <c r="F76" s="24">
        <f>'[4]INSP'!$E$56</f>
        <v>14750</v>
      </c>
      <c r="G76" s="24">
        <f>'[4]INSP'!$F$56</f>
        <v>137434</v>
      </c>
      <c r="H76" s="24">
        <v>160727</v>
      </c>
      <c r="I76" s="24"/>
      <c r="J76" s="24"/>
      <c r="K76" s="24"/>
    </row>
    <row r="77" spans="1:11" ht="13.5">
      <c r="A77" s="21"/>
      <c r="B77" s="22" t="s">
        <v>13</v>
      </c>
      <c r="C77" s="23">
        <f>'[4]GSP'!$C$76/100</f>
        <v>2.281563696</v>
      </c>
      <c r="D77" s="23">
        <f>'[4]GSP'!$D$76/100</f>
        <v>22.575650049668138</v>
      </c>
      <c r="E77" s="23">
        <v>7.526197918043431</v>
      </c>
      <c r="F77" s="24">
        <f>'[4]GSP'!$E$76</f>
        <v>0</v>
      </c>
      <c r="G77" s="24">
        <f>'[4]GSP'!$F$76</f>
        <v>7</v>
      </c>
      <c r="H77" s="24">
        <v>3</v>
      </c>
      <c r="I77" s="24">
        <f>'[4]GSP'!$G$76</f>
        <v>1895</v>
      </c>
      <c r="J77" s="24">
        <f>'[4]GSP'!$H$76</f>
        <v>14209</v>
      </c>
      <c r="K77" s="24">
        <v>29263</v>
      </c>
    </row>
    <row r="78" spans="1:11" ht="13.5">
      <c r="A78" s="33"/>
      <c r="B78" s="34" t="s">
        <v>14</v>
      </c>
      <c r="C78" s="35">
        <f>'[4]GNSP'!$C$76/100</f>
        <v>0</v>
      </c>
      <c r="D78" s="35">
        <f>'[4]GNSP'!$D$76/100</f>
        <v>0</v>
      </c>
      <c r="E78" s="35">
        <v>0</v>
      </c>
      <c r="F78" s="36">
        <f>'[4]GNSP'!$E$76</f>
        <v>0</v>
      </c>
      <c r="G78" s="36">
        <f>'[4]GNSP'!$F$76</f>
        <v>0</v>
      </c>
      <c r="H78" s="36">
        <v>0</v>
      </c>
      <c r="I78" s="36">
        <f>'[4]GNSP'!$G$76</f>
        <v>0</v>
      </c>
      <c r="J78" s="36">
        <f>'[4]GNSP'!$H$76</f>
        <v>0</v>
      </c>
      <c r="K78" s="36">
        <v>0</v>
      </c>
    </row>
    <row r="79" spans="1:11" ht="13.5">
      <c r="A79" s="21">
        <v>16</v>
      </c>
      <c r="B79" s="25" t="s">
        <v>29</v>
      </c>
      <c r="C79" s="26"/>
      <c r="D79" s="26"/>
      <c r="E79" s="39"/>
      <c r="F79" s="24"/>
      <c r="G79" s="24"/>
      <c r="H79" s="24"/>
      <c r="I79" s="24"/>
      <c r="J79" s="24"/>
      <c r="K79" s="24"/>
    </row>
    <row r="80" spans="1:11" ht="13.5">
      <c r="A80" s="21"/>
      <c r="B80" s="22" t="s">
        <v>11</v>
      </c>
      <c r="C80" s="23">
        <f>'[19]ISP'!$C$56/100</f>
        <v>0.5157715999999999</v>
      </c>
      <c r="D80" s="23">
        <f>'[19]ISP'!$D$56/100</f>
        <v>6.7346089</v>
      </c>
      <c r="E80" s="39">
        <v>3.5662306</v>
      </c>
      <c r="F80" s="24">
        <f>'[19]ISP'!$E$56</f>
        <v>65</v>
      </c>
      <c r="G80" s="24">
        <f>'[19]ISP'!$F$56</f>
        <v>1007</v>
      </c>
      <c r="H80" s="24">
        <v>757</v>
      </c>
      <c r="I80" s="24"/>
      <c r="J80" s="24"/>
      <c r="K80" s="24"/>
    </row>
    <row r="81" spans="1:11" ht="13.5">
      <c r="A81" s="21"/>
      <c r="B81" s="22" t="s">
        <v>12</v>
      </c>
      <c r="C81" s="23">
        <f>'[19]INSP'!$C$56/100</f>
        <v>31.689340105002387</v>
      </c>
      <c r="D81" s="23">
        <f>'[19]INSP'!$D$56/100</f>
        <v>328.3861118570024</v>
      </c>
      <c r="E81" s="39">
        <v>64.43028676</v>
      </c>
      <c r="F81" s="24">
        <f>'[19]INSP'!$E$56</f>
        <v>19970</v>
      </c>
      <c r="G81" s="24">
        <f>'[19]INSP'!$F$56</f>
        <v>250821</v>
      </c>
      <c r="H81" s="24">
        <v>56841</v>
      </c>
      <c r="I81" s="24"/>
      <c r="J81" s="24"/>
      <c r="K81" s="24"/>
    </row>
    <row r="82" spans="1:11" ht="13.5">
      <c r="A82" s="21"/>
      <c r="B82" s="22" t="s">
        <v>13</v>
      </c>
      <c r="C82" s="23">
        <f>'[19]GSP'!$C$76/100</f>
        <v>0.024230981</v>
      </c>
      <c r="D82" s="23">
        <f>'[19]GSP'!$D$76/100</f>
        <v>0.07187601477</v>
      </c>
      <c r="E82" s="39">
        <v>0.09917969148000001</v>
      </c>
      <c r="F82" s="24">
        <f>'[19]GSP'!$E$76</f>
        <v>0</v>
      </c>
      <c r="G82" s="24">
        <f>'[19]GSP'!$F$76</f>
        <v>1</v>
      </c>
      <c r="H82" s="24">
        <v>1</v>
      </c>
      <c r="I82" s="24">
        <f>'[19]GSP'!$G$76</f>
        <v>647</v>
      </c>
      <c r="J82" s="24">
        <f>'[19]GSP'!$H$76</f>
        <v>1217</v>
      </c>
      <c r="K82" s="24">
        <v>563</v>
      </c>
    </row>
    <row r="83" spans="1:11" ht="13.5">
      <c r="A83" s="33"/>
      <c r="B83" s="34" t="s">
        <v>14</v>
      </c>
      <c r="C83" s="35">
        <f>'[19]GNSP'!$C$76/100</f>
        <v>2.38913430166803</v>
      </c>
      <c r="D83" s="35">
        <f>'[19]GNSP'!$D$76/100</f>
        <v>22.054833414812055</v>
      </c>
      <c r="E83" s="41">
        <v>12.245668174996469</v>
      </c>
      <c r="F83" s="36">
        <f>'[19]GNSP'!$E$76</f>
        <v>8</v>
      </c>
      <c r="G83" s="36">
        <f>'[19]GNSP'!$F$76</f>
        <v>93</v>
      </c>
      <c r="H83" s="36">
        <v>66</v>
      </c>
      <c r="I83" s="36">
        <f>'[19]GNSP'!$G$76</f>
        <v>503282</v>
      </c>
      <c r="J83" s="36">
        <f>'[19]GNSP'!$H$76</f>
        <v>2441640</v>
      </c>
      <c r="K83" s="36">
        <v>249560</v>
      </c>
    </row>
    <row r="84" spans="1:20" s="38" customFormat="1" ht="13.5">
      <c r="A84" s="21">
        <v>17</v>
      </c>
      <c r="B84" s="25" t="s">
        <v>30</v>
      </c>
      <c r="C84" s="26"/>
      <c r="D84" s="26"/>
      <c r="E84" s="39"/>
      <c r="F84" s="24"/>
      <c r="G84" s="24"/>
      <c r="H84" s="40"/>
      <c r="I84" s="24"/>
      <c r="J84" s="24"/>
      <c r="K84" s="40"/>
      <c r="L84" s="37"/>
      <c r="M84" s="37"/>
      <c r="N84" s="37"/>
      <c r="O84" s="15"/>
      <c r="P84" s="37"/>
      <c r="Q84" s="37"/>
      <c r="R84" s="37"/>
      <c r="S84" s="37"/>
      <c r="T84" s="42"/>
    </row>
    <row r="85" spans="1:20" s="38" customFormat="1" ht="13.5">
      <c r="A85" s="21"/>
      <c r="B85" s="22" t="s">
        <v>11</v>
      </c>
      <c r="C85" s="23">
        <f>+'[6]ISP'!$C$56/100</f>
        <v>8.944903505</v>
      </c>
      <c r="D85" s="23">
        <f>+'[6]ISP'!$D$56/100</f>
        <v>75.787872955</v>
      </c>
      <c r="E85" s="39">
        <v>97.7651</v>
      </c>
      <c r="F85" s="24">
        <f>+'[6]ISP'!$E$56</f>
        <v>1276</v>
      </c>
      <c r="G85" s="24">
        <f>+'[6]ISP'!$F$56</f>
        <v>11807</v>
      </c>
      <c r="H85" s="40">
        <v>15321</v>
      </c>
      <c r="I85" s="24"/>
      <c r="J85" s="24"/>
      <c r="K85" s="40"/>
      <c r="L85" s="37"/>
      <c r="M85" s="37"/>
      <c r="N85" s="37"/>
      <c r="O85" s="37"/>
      <c r="P85" s="37"/>
      <c r="Q85" s="37"/>
      <c r="R85" s="37"/>
      <c r="S85" s="37"/>
      <c r="T85" s="42"/>
    </row>
    <row r="86" spans="1:20" s="38" customFormat="1" ht="13.5">
      <c r="A86" s="21"/>
      <c r="B86" s="22" t="s">
        <v>12</v>
      </c>
      <c r="C86" s="23">
        <f>+'[6]INSP'!$C$56/100</f>
        <v>26.390985653999998</v>
      </c>
      <c r="D86" s="23">
        <f>+'[6]INSP'!$D$56/100</f>
        <v>208.87142829999996</v>
      </c>
      <c r="E86" s="39">
        <v>125.565793647</v>
      </c>
      <c r="F86" s="24">
        <f>+'[6]INSP'!$E$56</f>
        <v>7351</v>
      </c>
      <c r="G86" s="24">
        <f>+'[6]INSP'!$F$56</f>
        <v>61148</v>
      </c>
      <c r="H86" s="40">
        <v>44053</v>
      </c>
      <c r="I86" s="24"/>
      <c r="J86" s="24"/>
      <c r="K86" s="40"/>
      <c r="L86" s="37"/>
      <c r="M86" s="37"/>
      <c r="N86" s="37"/>
      <c r="O86" s="37"/>
      <c r="P86" s="37"/>
      <c r="Q86" s="37"/>
      <c r="R86" s="37"/>
      <c r="S86" s="37"/>
      <c r="T86" s="42"/>
    </row>
    <row r="87" spans="1:20" s="38" customFormat="1" ht="13.5">
      <c r="A87" s="21"/>
      <c r="B87" s="22" t="s">
        <v>13</v>
      </c>
      <c r="C87" s="23">
        <f>+'[6]GSP'!$C$76/100</f>
        <v>0</v>
      </c>
      <c r="D87" s="23">
        <f>+'[6]GSP'!$D$76/100</f>
        <v>0</v>
      </c>
      <c r="E87" s="39">
        <v>0</v>
      </c>
      <c r="F87" s="24">
        <f>+'[6]GSP'!$E$76</f>
        <v>0</v>
      </c>
      <c r="G87" s="24">
        <f>+'[6]GSP'!$F$76</f>
        <v>0</v>
      </c>
      <c r="H87" s="40">
        <v>0</v>
      </c>
      <c r="I87" s="24">
        <f>+'[6]GSP'!$G$76</f>
        <v>0</v>
      </c>
      <c r="J87" s="24">
        <f>+'[6]GSP'!$H$76</f>
        <v>0</v>
      </c>
      <c r="K87" s="40">
        <v>0</v>
      </c>
      <c r="L87" s="37"/>
      <c r="M87" s="37"/>
      <c r="N87" s="37"/>
      <c r="O87" s="37"/>
      <c r="P87" s="37"/>
      <c r="Q87" s="37"/>
      <c r="R87" s="37"/>
      <c r="S87" s="37"/>
      <c r="T87" s="42"/>
    </row>
    <row r="88" spans="1:20" s="38" customFormat="1" ht="13.5">
      <c r="A88" s="21"/>
      <c r="B88" s="22" t="s">
        <v>14</v>
      </c>
      <c r="C88" s="23">
        <f>+'[6]GNSP'!$C$76/100</f>
        <v>0.024183682</v>
      </c>
      <c r="D88" s="23">
        <f>+'[6]GNSP'!$D$76/100</f>
        <v>0.08529952</v>
      </c>
      <c r="E88" s="39">
        <v>0.024915652</v>
      </c>
      <c r="F88" s="24">
        <f>+'[6]GNSP'!$E$76</f>
        <v>0</v>
      </c>
      <c r="G88" s="24">
        <f>+'[6]GNSP'!$F$76</f>
        <v>5</v>
      </c>
      <c r="H88" s="40">
        <v>1</v>
      </c>
      <c r="I88" s="24">
        <f>+'[6]GNSP'!$G$76</f>
        <v>6099</v>
      </c>
      <c r="J88" s="24">
        <f>+'[6]GNSP'!$H$76</f>
        <v>34910</v>
      </c>
      <c r="K88" s="40">
        <v>19585</v>
      </c>
      <c r="L88" s="37"/>
      <c r="M88" s="37"/>
      <c r="N88" s="37"/>
      <c r="O88" s="37"/>
      <c r="P88" s="37"/>
      <c r="Q88" s="37"/>
      <c r="R88" s="37"/>
      <c r="S88" s="37"/>
      <c r="T88" s="42"/>
    </row>
    <row r="89" spans="1:20" s="38" customFormat="1" ht="13.5">
      <c r="A89" s="21">
        <v>18</v>
      </c>
      <c r="B89" s="25" t="s">
        <v>31</v>
      </c>
      <c r="C89" s="26"/>
      <c r="D89" s="26"/>
      <c r="E89" s="39"/>
      <c r="F89" s="24"/>
      <c r="G89" s="24"/>
      <c r="H89" s="40"/>
      <c r="I89" s="24"/>
      <c r="J89" s="24"/>
      <c r="K89" s="40"/>
      <c r="L89" s="37"/>
      <c r="M89" s="37"/>
      <c r="N89" s="37"/>
      <c r="O89" s="15"/>
      <c r="P89" s="37"/>
      <c r="Q89" s="37"/>
      <c r="R89" s="37"/>
      <c r="S89" s="37"/>
      <c r="T89" s="42"/>
    </row>
    <row r="90" spans="1:11" ht="13.5">
      <c r="A90" s="43"/>
      <c r="B90" s="44" t="s">
        <v>11</v>
      </c>
      <c r="C90" s="45">
        <f>+'[14]ISP'!$C$56/100</f>
        <v>0.8748800000000001</v>
      </c>
      <c r="D90" s="45">
        <f>+'[14]ISP'!$D$56/100</f>
        <v>9.0511325</v>
      </c>
      <c r="E90" s="46">
        <v>5.94305</v>
      </c>
      <c r="F90" s="47">
        <f>+'[14]ISP'!$E$56</f>
        <v>64</v>
      </c>
      <c r="G90" s="47">
        <f>+'[14]ISP'!$F$56</f>
        <v>463</v>
      </c>
      <c r="H90" s="48">
        <v>411</v>
      </c>
      <c r="I90" s="47"/>
      <c r="J90" s="47"/>
      <c r="K90" s="48"/>
    </row>
    <row r="91" spans="1:11" ht="13.5">
      <c r="A91" s="43"/>
      <c r="B91" s="22" t="s">
        <v>12</v>
      </c>
      <c r="C91" s="23">
        <f>+'[14]INSP'!$C$56/100</f>
        <v>47.0983999860001</v>
      </c>
      <c r="D91" s="23">
        <f>+'[14]INSP'!$D$56/100</f>
        <v>508.91395129199947</v>
      </c>
      <c r="E91" s="39">
        <v>216.23775825</v>
      </c>
      <c r="F91" s="24">
        <f>+'[14]INSP'!$E$56</f>
        <v>7263</v>
      </c>
      <c r="G91" s="24">
        <f>+'[14]INSP'!$F$56</f>
        <v>78717</v>
      </c>
      <c r="H91" s="40">
        <v>24515</v>
      </c>
      <c r="I91" s="24"/>
      <c r="J91" s="24"/>
      <c r="K91" s="40"/>
    </row>
    <row r="92" spans="1:11" ht="13.5">
      <c r="A92" s="43"/>
      <c r="B92" s="34" t="s">
        <v>13</v>
      </c>
      <c r="C92" s="35">
        <f>+'[14]GSP'!$C$76/100</f>
        <v>0.8895000000000001</v>
      </c>
      <c r="D92" s="35">
        <f>+'[14]GSP'!$D$76/100</f>
        <v>4.5393</v>
      </c>
      <c r="E92" s="41">
        <v>0</v>
      </c>
      <c r="F92" s="36">
        <f>+'[14]GSP'!$E$76</f>
        <v>0</v>
      </c>
      <c r="G92" s="36">
        <f>+'[14]GSP'!$F$76</f>
        <v>4</v>
      </c>
      <c r="H92" s="49">
        <v>0</v>
      </c>
      <c r="I92" s="36">
        <f>+'[14]GSP'!$G$76</f>
        <v>521</v>
      </c>
      <c r="J92" s="36">
        <f>+'[14]GSP'!$H$76</f>
        <v>2770</v>
      </c>
      <c r="K92" s="40">
        <v>0</v>
      </c>
    </row>
    <row r="93" spans="1:22" s="38" customFormat="1" ht="13.5">
      <c r="A93" s="21"/>
      <c r="B93" s="22" t="s">
        <v>14</v>
      </c>
      <c r="C93" s="23">
        <f>+'[14]GNSP'!$C$76/100</f>
        <v>0</v>
      </c>
      <c r="D93" s="23">
        <f>+'[14]GNSP'!$D$76/100</f>
        <v>0</v>
      </c>
      <c r="E93" s="39">
        <v>0</v>
      </c>
      <c r="F93" s="24">
        <f>+'[14]GNSP'!$E$76</f>
        <v>0</v>
      </c>
      <c r="G93" s="24">
        <f>+'[14]GNSP'!$F$76</f>
        <v>0</v>
      </c>
      <c r="H93" s="40">
        <v>0</v>
      </c>
      <c r="I93" s="24">
        <f>+'[14]GNSP'!$G$76</f>
        <v>0</v>
      </c>
      <c r="J93" s="24">
        <f>+'[14]GNSP'!$H$76</f>
        <v>0</v>
      </c>
      <c r="K93" s="40">
        <v>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2"/>
    </row>
    <row r="94" spans="1:21" ht="13.5">
      <c r="A94" s="43">
        <v>19</v>
      </c>
      <c r="B94" s="50" t="s">
        <v>32</v>
      </c>
      <c r="C94" s="18"/>
      <c r="D94" s="18"/>
      <c r="E94" s="51"/>
      <c r="F94" s="52"/>
      <c r="G94" s="52"/>
      <c r="H94" s="48"/>
      <c r="I94" s="52"/>
      <c r="J94" s="52"/>
      <c r="K94" s="48"/>
      <c r="L94" s="37"/>
      <c r="M94" s="37"/>
      <c r="N94" s="37"/>
      <c r="P94" s="37"/>
      <c r="Q94" s="37"/>
      <c r="R94" s="37"/>
      <c r="S94" s="37"/>
      <c r="T94" s="37"/>
      <c r="U94" s="37"/>
    </row>
    <row r="95" spans="1:21" ht="13.5">
      <c r="A95" s="43"/>
      <c r="B95" s="22" t="s">
        <v>11</v>
      </c>
      <c r="C95" s="23">
        <f>+'[1]ISP'!$C$56/100</f>
        <v>0.116116119</v>
      </c>
      <c r="D95" s="23">
        <f>+'[1]ISP'!$D$56/100</f>
        <v>1.426960141</v>
      </c>
      <c r="E95" s="39">
        <v>2.1859229486968</v>
      </c>
      <c r="F95" s="24">
        <f>+'[1]ISP'!$E$56</f>
        <v>13</v>
      </c>
      <c r="G95" s="24">
        <f>+'[1]ISP'!$F$56</f>
        <v>241</v>
      </c>
      <c r="H95" s="40">
        <v>1126</v>
      </c>
      <c r="I95" s="24"/>
      <c r="J95" s="24"/>
      <c r="K95" s="40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3.5">
      <c r="A96" s="43"/>
      <c r="B96" s="22" t="s">
        <v>12</v>
      </c>
      <c r="C96" s="23">
        <f>+'[1]INSP'!$C$56/100</f>
        <v>16.736555386000003</v>
      </c>
      <c r="D96" s="23">
        <f>+'[1]INSP'!$D$56/100</f>
        <v>106.857288272</v>
      </c>
      <c r="E96" s="39">
        <v>20.7281553793032</v>
      </c>
      <c r="F96" s="24">
        <f>+'[1]INSP'!$E$56</f>
        <v>5188</v>
      </c>
      <c r="G96" s="24">
        <f>+'[1]INSP'!$F$56</f>
        <v>35375</v>
      </c>
      <c r="H96" s="40">
        <v>17379</v>
      </c>
      <c r="I96" s="24"/>
      <c r="J96" s="24"/>
      <c r="K96" s="40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3.5">
      <c r="A97" s="43"/>
      <c r="B97" s="22" t="s">
        <v>13</v>
      </c>
      <c r="C97" s="23">
        <f>+'[1]GSP'!$C$76/100</f>
        <v>0</v>
      </c>
      <c r="D97" s="23">
        <f>+'[1]GSP'!$D$76/100</f>
        <v>0</v>
      </c>
      <c r="E97" s="39">
        <v>0</v>
      </c>
      <c r="F97" s="24">
        <f>+'[1]GSP'!$E$76</f>
        <v>0</v>
      </c>
      <c r="G97" s="24">
        <f>+'[1]GSP'!$F$76</f>
        <v>0</v>
      </c>
      <c r="H97" s="40">
        <v>0</v>
      </c>
      <c r="I97" s="24">
        <f>+'[1]GSP'!$G$76</f>
        <v>0</v>
      </c>
      <c r="J97" s="24">
        <f>+'[1]GSP'!$H$76</f>
        <v>0</v>
      </c>
      <c r="K97" s="40">
        <v>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3.5">
      <c r="A98" s="43"/>
      <c r="B98" s="34" t="s">
        <v>14</v>
      </c>
      <c r="C98" s="35">
        <f>+'[1]GNSP'!$C$76/100</f>
        <v>0.000976485</v>
      </c>
      <c r="D98" s="35">
        <f>+'[1]GNSP'!$D$76/100</f>
        <v>0.003580445</v>
      </c>
      <c r="E98" s="41">
        <v>0</v>
      </c>
      <c r="F98" s="36">
        <f>+'[1]GNSP'!$E$76</f>
        <v>0</v>
      </c>
      <c r="G98" s="36">
        <f>+'[1]GNSP'!$F$76</f>
        <v>0</v>
      </c>
      <c r="H98" s="49">
        <v>0</v>
      </c>
      <c r="I98" s="36">
        <f>+'[1]GNSP'!$G$76</f>
        <v>0</v>
      </c>
      <c r="J98" s="36">
        <f>+'[1]GNSP'!$H$76</f>
        <v>0</v>
      </c>
      <c r="K98" s="40">
        <v>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2" s="38" customFormat="1" ht="13.5">
      <c r="A99" s="21">
        <v>20</v>
      </c>
      <c r="B99" s="53" t="s">
        <v>33</v>
      </c>
      <c r="C99" s="23"/>
      <c r="D99" s="23"/>
      <c r="E99" s="39"/>
      <c r="F99" s="24"/>
      <c r="G99" s="24"/>
      <c r="H99" s="40"/>
      <c r="I99" s="24"/>
      <c r="J99" s="24"/>
      <c r="K99" s="40"/>
      <c r="L99" s="37"/>
      <c r="M99" s="37"/>
      <c r="N99" s="37"/>
      <c r="O99" s="15"/>
      <c r="P99" s="37"/>
      <c r="Q99" s="37"/>
      <c r="R99" s="37"/>
      <c r="S99" s="37"/>
      <c r="T99" s="37"/>
      <c r="U99" s="37"/>
      <c r="V99" s="42"/>
    </row>
    <row r="100" spans="1:22" s="38" customFormat="1" ht="13.5">
      <c r="A100" s="21"/>
      <c r="B100" s="22" t="s">
        <v>11</v>
      </c>
      <c r="C100" s="23">
        <f>+'[18]ISP'!$C$56/100</f>
        <v>0.29664999999999997</v>
      </c>
      <c r="D100" s="23">
        <f>+'[18]ISP'!$D$56/100</f>
        <v>0.45988979999999996</v>
      </c>
      <c r="E100" s="39">
        <v>0</v>
      </c>
      <c r="F100" s="24">
        <f>+'[18]ISP'!$E$56</f>
        <v>40</v>
      </c>
      <c r="G100" s="24">
        <f>+'[18]ISP'!$F$56</f>
        <v>64</v>
      </c>
      <c r="H100" s="40">
        <v>0</v>
      </c>
      <c r="I100" s="24"/>
      <c r="J100" s="24"/>
      <c r="K100" s="40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42"/>
    </row>
    <row r="101" spans="1:22" s="38" customFormat="1" ht="13.5">
      <c r="A101" s="21"/>
      <c r="B101" s="22" t="s">
        <v>12</v>
      </c>
      <c r="C101" s="23">
        <f>+'[18]INSP'!$C$56/100</f>
        <v>4.3902608999999995</v>
      </c>
      <c r="D101" s="23">
        <f>+'[18]INSP'!$D$56/100</f>
        <v>27.059290400000005</v>
      </c>
      <c r="E101" s="39">
        <v>1.4784834219999998</v>
      </c>
      <c r="F101" s="24">
        <f>+'[18]INSP'!$E$56</f>
        <v>2162</v>
      </c>
      <c r="G101" s="24">
        <f>+'[18]INSP'!$F$56</f>
        <v>15707</v>
      </c>
      <c r="H101" s="40">
        <v>1694</v>
      </c>
      <c r="I101" s="24"/>
      <c r="J101" s="24"/>
      <c r="K101" s="40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42"/>
    </row>
    <row r="102" spans="1:22" s="38" customFormat="1" ht="13.5">
      <c r="A102" s="21"/>
      <c r="B102" s="22" t="s">
        <v>13</v>
      </c>
      <c r="C102" s="23">
        <f>+'[18]GSP'!$C$76/100</f>
        <v>0</v>
      </c>
      <c r="D102" s="23">
        <f>+'[18]GSP'!$D$76/100</f>
        <v>0</v>
      </c>
      <c r="E102" s="39">
        <v>0</v>
      </c>
      <c r="F102" s="24">
        <f>+'[18]GSP'!$E$76</f>
        <v>0</v>
      </c>
      <c r="G102" s="24">
        <f>+'[18]GSP'!$F$76</f>
        <v>0</v>
      </c>
      <c r="H102" s="40">
        <v>0</v>
      </c>
      <c r="I102" s="24">
        <f>+'[18]GSP'!$G$76</f>
        <v>0</v>
      </c>
      <c r="J102" s="24">
        <f>+'[18]GSP'!$H$76</f>
        <v>0</v>
      </c>
      <c r="K102" s="40">
        <v>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42"/>
    </row>
    <row r="103" spans="1:11" ht="13.5">
      <c r="A103" s="43"/>
      <c r="B103" s="54" t="s">
        <v>14</v>
      </c>
      <c r="C103" s="55">
        <f>+'[18]GNSP'!$C$76/100</f>
        <v>0</v>
      </c>
      <c r="D103" s="55">
        <f>+'[18]GNSP'!$D$76/100</f>
        <v>0</v>
      </c>
      <c r="E103" s="51">
        <v>0</v>
      </c>
      <c r="F103" s="52">
        <f>+'[18]GNSP'!$E$76</f>
        <v>0</v>
      </c>
      <c r="G103" s="52">
        <f>+'[18]GNSP'!$F$76</f>
        <v>0</v>
      </c>
      <c r="H103" s="48">
        <v>0</v>
      </c>
      <c r="I103" s="52">
        <f>+'[18]GNSP'!$G$76</f>
        <v>0</v>
      </c>
      <c r="J103" s="52">
        <f>+'[18]GNSP'!$H$76</f>
        <v>0</v>
      </c>
      <c r="K103" s="40">
        <v>0</v>
      </c>
    </row>
    <row r="104" spans="1:22" s="38" customFormat="1" ht="13.5">
      <c r="A104" s="21">
        <v>21</v>
      </c>
      <c r="B104" s="53" t="s">
        <v>34</v>
      </c>
      <c r="C104" s="23"/>
      <c r="D104" s="23"/>
      <c r="E104" s="39"/>
      <c r="F104" s="24"/>
      <c r="G104" s="24"/>
      <c r="H104" s="40"/>
      <c r="I104" s="24"/>
      <c r="J104" s="24"/>
      <c r="K104" s="40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42"/>
    </row>
    <row r="105" spans="1:22" s="38" customFormat="1" ht="13.5">
      <c r="A105" s="21"/>
      <c r="B105" s="22" t="s">
        <v>11</v>
      </c>
      <c r="C105" s="23">
        <f>+'[21]ISP'!$C$56/100</f>
        <v>28.616443800000003</v>
      </c>
      <c r="D105" s="23">
        <f>+'[21]ISP'!$D$56/100</f>
        <v>180.4513438</v>
      </c>
      <c r="E105" s="39">
        <v>0.4803</v>
      </c>
      <c r="F105" s="24">
        <f>+'[21]ISP'!$E$56</f>
        <v>1711</v>
      </c>
      <c r="G105" s="24">
        <f>+'[21]ISP'!$F$56</f>
        <v>19200</v>
      </c>
      <c r="H105" s="40">
        <v>95</v>
      </c>
      <c r="I105" s="24"/>
      <c r="J105" s="24"/>
      <c r="K105" s="40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42"/>
    </row>
    <row r="106" spans="1:22" s="38" customFormat="1" ht="13.5">
      <c r="A106" s="21"/>
      <c r="B106" s="22" t="s">
        <v>12</v>
      </c>
      <c r="C106" s="23">
        <f>+'[21]INSP'!$C$56/100</f>
        <v>34.9185461</v>
      </c>
      <c r="D106" s="23">
        <f>+'[21]INSP'!$D$56/100</f>
        <v>186.26044609999997</v>
      </c>
      <c r="E106" s="39">
        <v>1.2107999999999999</v>
      </c>
      <c r="F106" s="24">
        <f>+'[21]INSP'!$E$56</f>
        <v>9588</v>
      </c>
      <c r="G106" s="24">
        <f>+'[21]INSP'!$F$56</f>
        <v>66998</v>
      </c>
      <c r="H106" s="40">
        <v>501</v>
      </c>
      <c r="I106" s="24"/>
      <c r="J106" s="24"/>
      <c r="K106" s="40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2"/>
    </row>
    <row r="107" spans="1:22" s="38" customFormat="1" ht="13.5">
      <c r="A107" s="21"/>
      <c r="B107" s="22" t="s">
        <v>13</v>
      </c>
      <c r="C107" s="23">
        <f>+'[21]GSP'!$C$76/100</f>
        <v>2.1963</v>
      </c>
      <c r="D107" s="23">
        <f>+'[21]GSP'!$D$76/100</f>
        <v>13.644400000000001</v>
      </c>
      <c r="E107" s="39">
        <v>0.0024</v>
      </c>
      <c r="F107" s="24">
        <f>+'[21]GSP'!$E$76</f>
        <v>0</v>
      </c>
      <c r="G107" s="24">
        <f>+'[21]GSP'!$F$76</f>
        <v>5</v>
      </c>
      <c r="H107" s="40">
        <v>1</v>
      </c>
      <c r="I107" s="24">
        <f>+'[21]GSP'!$G$76</f>
        <v>1874</v>
      </c>
      <c r="J107" s="24">
        <f>+'[21]GSP'!$H$76</f>
        <v>14219</v>
      </c>
      <c r="K107" s="40">
        <v>101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42"/>
    </row>
    <row r="108" spans="1:11" ht="13.5">
      <c r="A108" s="43"/>
      <c r="B108" s="54" t="s">
        <v>14</v>
      </c>
      <c r="C108" s="55">
        <f>+'[21]GNSP'!$C$76/100</f>
        <v>1.9251000000000003</v>
      </c>
      <c r="D108" s="55">
        <f>+'[21]GNSP'!$D$76/100</f>
        <v>2.7775</v>
      </c>
      <c r="E108" s="51">
        <v>0</v>
      </c>
      <c r="F108" s="52">
        <f>+'[21]GNSP'!$E$76</f>
        <v>6</v>
      </c>
      <c r="G108" s="52">
        <f>+'[21]GNSP'!$F$76</f>
        <v>16</v>
      </c>
      <c r="H108" s="48">
        <v>0</v>
      </c>
      <c r="I108" s="52">
        <f>+'[21]GNSP'!$G$76</f>
        <v>9170</v>
      </c>
      <c r="J108" s="52">
        <f>+'[21]GNSP'!$H$76</f>
        <v>31313</v>
      </c>
      <c r="K108" s="48">
        <v>0</v>
      </c>
    </row>
    <row r="109" spans="1:22" s="38" customFormat="1" ht="13.5">
      <c r="A109" s="21">
        <v>22</v>
      </c>
      <c r="B109" s="53" t="s">
        <v>35</v>
      </c>
      <c r="C109" s="23"/>
      <c r="D109" s="23"/>
      <c r="E109" s="39"/>
      <c r="F109" s="24"/>
      <c r="G109" s="24"/>
      <c r="H109" s="40"/>
      <c r="I109" s="24"/>
      <c r="J109" s="24"/>
      <c r="K109" s="40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42"/>
    </row>
    <row r="110" spans="1:22" s="38" customFormat="1" ht="13.5">
      <c r="A110" s="21"/>
      <c r="B110" s="22" t="s">
        <v>11</v>
      </c>
      <c r="C110" s="23">
        <f>+'[16]ISP'!$C$56/100</f>
        <v>11.458449100000003</v>
      </c>
      <c r="D110" s="23">
        <f>+'[16]ISP'!$D$56/100</f>
        <v>23.5432281</v>
      </c>
      <c r="E110" s="39"/>
      <c r="F110" s="24">
        <f>+'[16]ISP'!$E$56</f>
        <v>976</v>
      </c>
      <c r="G110" s="24">
        <f>+'[16]ISP'!$F$56</f>
        <v>2099</v>
      </c>
      <c r="H110" s="40"/>
      <c r="I110" s="24"/>
      <c r="J110" s="24"/>
      <c r="K110" s="40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2"/>
    </row>
    <row r="111" spans="1:22" s="38" customFormat="1" ht="13.5">
      <c r="A111" s="21"/>
      <c r="B111" s="22" t="s">
        <v>12</v>
      </c>
      <c r="C111" s="23">
        <f>+'[16]INSP'!$C$56/100</f>
        <v>39.372888900000014</v>
      </c>
      <c r="D111" s="23">
        <f>+'[16]INSP'!$D$56/100</f>
        <v>92.74686076400002</v>
      </c>
      <c r="E111" s="39"/>
      <c r="F111" s="24">
        <f>+'[16]INSP'!$E$56</f>
        <v>16070</v>
      </c>
      <c r="G111" s="24">
        <f>+'[16]INSP'!$F$56</f>
        <v>44512</v>
      </c>
      <c r="H111" s="40"/>
      <c r="I111" s="24"/>
      <c r="J111" s="24"/>
      <c r="K111" s="40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42"/>
    </row>
    <row r="112" spans="1:22" s="38" customFormat="1" ht="13.5">
      <c r="A112" s="21"/>
      <c r="B112" s="22" t="s">
        <v>13</v>
      </c>
      <c r="C112" s="23">
        <f>+'[16]GSP'!$C$76/100</f>
        <v>0</v>
      </c>
      <c r="D112" s="23">
        <f>+'[16]GSP'!$D$76/100</f>
        <v>0</v>
      </c>
      <c r="E112" s="39"/>
      <c r="F112" s="24">
        <f>+'[16]GSP'!$E$76</f>
        <v>0</v>
      </c>
      <c r="G112" s="24">
        <f>+'[16]GSP'!$F$76</f>
        <v>0</v>
      </c>
      <c r="H112" s="40"/>
      <c r="I112" s="24">
        <f>+'[16]GSP'!$G$76</f>
        <v>0</v>
      </c>
      <c r="J112" s="24">
        <f>+'[16]GSP'!$H$76</f>
        <v>0</v>
      </c>
      <c r="K112" s="40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42"/>
    </row>
    <row r="113" spans="1:11" ht="14.25" thickBot="1">
      <c r="A113" s="43"/>
      <c r="B113" s="54" t="s">
        <v>14</v>
      </c>
      <c r="C113" s="55">
        <f>+'[16]GNSP'!$C$76/100</f>
        <v>0</v>
      </c>
      <c r="D113" s="55">
        <f>+'[16]GNSP'!$D$76/100</f>
        <v>0</v>
      </c>
      <c r="E113" s="51"/>
      <c r="F113" s="52">
        <f>+'[16]GNSP'!$E$76</f>
        <v>0</v>
      </c>
      <c r="G113" s="52">
        <f>+'[16]GSP'!$F$76</f>
        <v>0</v>
      </c>
      <c r="H113" s="48"/>
      <c r="I113" s="52">
        <f>+'[16]GNSP'!$G$76</f>
        <v>0</v>
      </c>
      <c r="J113" s="52">
        <f>+'[16]GNSP'!$H$76</f>
        <v>0</v>
      </c>
      <c r="K113" s="48"/>
    </row>
    <row r="114" spans="1:11" s="60" customFormat="1" ht="13.5">
      <c r="A114" s="56"/>
      <c r="B114" s="57" t="s">
        <v>36</v>
      </c>
      <c r="C114" s="58"/>
      <c r="D114" s="58"/>
      <c r="E114" s="58"/>
      <c r="F114" s="59"/>
      <c r="G114" s="59"/>
      <c r="H114" s="59"/>
      <c r="I114" s="59"/>
      <c r="J114" s="59"/>
      <c r="K114" s="59"/>
    </row>
    <row r="115" spans="1:11" s="60" customFormat="1" ht="12.75">
      <c r="A115" s="61"/>
      <c r="B115" s="62" t="s">
        <v>11</v>
      </c>
      <c r="C115" s="19">
        <f aca="true" t="shared" si="0" ref="C115:H118">+C5+C10+C15+C20+C25+C30+C35+C40+C45+C50+C55+C60+C65+C70+C75+C80+C85+C90+C95+C100+C105+C110</f>
        <v>360.6572155236701</v>
      </c>
      <c r="D115" s="19">
        <f t="shared" si="0"/>
        <v>2117.510179010323</v>
      </c>
      <c r="E115" s="19">
        <f t="shared" si="0"/>
        <v>2145.7289533106796</v>
      </c>
      <c r="F115" s="63">
        <f t="shared" si="0"/>
        <v>57914</v>
      </c>
      <c r="G115" s="63">
        <f t="shared" si="0"/>
        <v>662283</v>
      </c>
      <c r="H115" s="63">
        <f t="shared" si="0"/>
        <v>548185</v>
      </c>
      <c r="I115" s="63"/>
      <c r="J115" s="63"/>
      <c r="K115" s="63"/>
    </row>
    <row r="116" spans="1:11" s="60" customFormat="1" ht="12.75">
      <c r="A116" s="61"/>
      <c r="B116" s="62" t="s">
        <v>12</v>
      </c>
      <c r="C116" s="19">
        <f t="shared" si="0"/>
        <v>2507.3827166805468</v>
      </c>
      <c r="D116" s="19">
        <f t="shared" si="0"/>
        <v>23109.16803672252</v>
      </c>
      <c r="E116" s="19">
        <f t="shared" si="0"/>
        <v>22338.676779952064</v>
      </c>
      <c r="F116" s="63">
        <f t="shared" si="0"/>
        <v>1105959</v>
      </c>
      <c r="G116" s="63">
        <f t="shared" si="0"/>
        <v>11664040</v>
      </c>
      <c r="H116" s="63">
        <f t="shared" si="0"/>
        <v>12056871</v>
      </c>
      <c r="I116" s="63"/>
      <c r="J116" s="63"/>
      <c r="K116" s="63"/>
    </row>
    <row r="117" spans="1:11" s="60" customFormat="1" ht="12.75">
      <c r="A117" s="61"/>
      <c r="B117" s="62" t="s">
        <v>13</v>
      </c>
      <c r="C117" s="19">
        <f t="shared" si="0"/>
        <v>61.99528283359025</v>
      </c>
      <c r="D117" s="19">
        <f t="shared" si="0"/>
        <v>662.0658294237888</v>
      </c>
      <c r="E117" s="19">
        <f t="shared" si="0"/>
        <v>747.6339495040982</v>
      </c>
      <c r="F117" s="63">
        <f t="shared" si="0"/>
        <v>40</v>
      </c>
      <c r="G117" s="63">
        <f t="shared" si="0"/>
        <v>550</v>
      </c>
      <c r="H117" s="63">
        <f t="shared" si="0"/>
        <v>546</v>
      </c>
      <c r="I117" s="63">
        <f aca="true" t="shared" si="1" ref="I117:K118">+I7+I12+I17+I22+I27+I32+I37+I42+I47+I52+I57+I62+I67+I72+I77+I82+I87+I92+I97+I102+I107+I112</f>
        <v>310872</v>
      </c>
      <c r="J117" s="63">
        <f t="shared" si="1"/>
        <v>2692878</v>
      </c>
      <c r="K117" s="63">
        <f t="shared" si="1"/>
        <v>2098579</v>
      </c>
    </row>
    <row r="118" spans="1:11" s="60" customFormat="1" ht="13.5" thickBot="1">
      <c r="A118" s="64"/>
      <c r="B118" s="65" t="s">
        <v>14</v>
      </c>
      <c r="C118" s="19">
        <f t="shared" si="0"/>
        <v>313.0771885483772</v>
      </c>
      <c r="D118" s="19">
        <f t="shared" si="0"/>
        <v>3682.1934025129462</v>
      </c>
      <c r="E118" s="19">
        <f t="shared" si="0"/>
        <v>2901.836870237964</v>
      </c>
      <c r="F118" s="63">
        <f t="shared" si="0"/>
        <v>294</v>
      </c>
      <c r="G118" s="63">
        <f t="shared" si="0"/>
        <v>3499</v>
      </c>
      <c r="H118" s="63">
        <f t="shared" si="0"/>
        <v>2531</v>
      </c>
      <c r="I118" s="63">
        <f t="shared" si="1"/>
        <v>4651342</v>
      </c>
      <c r="J118" s="63">
        <f t="shared" si="1"/>
        <v>33510580</v>
      </c>
      <c r="K118" s="63">
        <f t="shared" si="1"/>
        <v>15166400</v>
      </c>
    </row>
    <row r="119" spans="1:11" s="60" customFormat="1" ht="13.5">
      <c r="A119" s="66">
        <v>23</v>
      </c>
      <c r="B119" s="57" t="s">
        <v>37</v>
      </c>
      <c r="C119" s="67"/>
      <c r="D119" s="67"/>
      <c r="E119" s="19"/>
      <c r="F119" s="59"/>
      <c r="G119" s="59"/>
      <c r="H119" s="63"/>
      <c r="I119" s="59"/>
      <c r="J119" s="59"/>
      <c r="K119" s="63"/>
    </row>
    <row r="120" spans="1:11" s="60" customFormat="1" ht="13.5">
      <c r="A120" s="68"/>
      <c r="B120" s="69" t="s">
        <v>11</v>
      </c>
      <c r="C120" s="23">
        <f>'[11]ISP'!$C$56/100</f>
        <v>1932.1189999999997</v>
      </c>
      <c r="D120" s="23">
        <f>'[11]ISP'!$D$56/100</f>
        <v>19960.068</v>
      </c>
      <c r="E120" s="70">
        <v>20472.027299999998</v>
      </c>
      <c r="F120" s="40">
        <f>'[11]ISP'!$E$56</f>
        <v>367517</v>
      </c>
      <c r="G120" s="40">
        <f>'[11]ISP'!$F$56</f>
        <v>4758594</v>
      </c>
      <c r="H120" s="71">
        <v>4782957</v>
      </c>
      <c r="I120" s="40"/>
      <c r="J120" s="40"/>
      <c r="K120" s="71"/>
    </row>
    <row r="121" spans="1:11" s="60" customFormat="1" ht="13.5">
      <c r="A121" s="68"/>
      <c r="B121" s="69" t="s">
        <v>12</v>
      </c>
      <c r="C121" s="23">
        <f>'[11]INSP'!$C$56/100</f>
        <v>2159.7803</v>
      </c>
      <c r="D121" s="23">
        <f>'[11]INSP'!$D$56/100</f>
        <v>17727.546400000003</v>
      </c>
      <c r="E121" s="70">
        <v>14128.9128</v>
      </c>
      <c r="F121" s="40">
        <f>'[11]INSP'!$E$56</f>
        <v>2915052</v>
      </c>
      <c r="G121" s="40">
        <f>'[11]INSP'!$F$56</f>
        <v>25564968</v>
      </c>
      <c r="H121" s="71">
        <v>22977756</v>
      </c>
      <c r="I121" s="40"/>
      <c r="J121" s="40"/>
      <c r="K121" s="71"/>
    </row>
    <row r="122" spans="1:11" s="60" customFormat="1" ht="13.5">
      <c r="A122" s="68"/>
      <c r="B122" s="69" t="s">
        <v>13</v>
      </c>
      <c r="C122" s="23">
        <f>'[11]GSP'!$C$76/100</f>
        <v>1208.8381</v>
      </c>
      <c r="D122" s="23">
        <f>'[11]GSP'!$D$76/100</f>
        <v>16632.6085</v>
      </c>
      <c r="E122" s="70">
        <v>9282.296699999999</v>
      </c>
      <c r="F122" s="40">
        <f>'[11]GSP'!$E$76</f>
        <v>1860</v>
      </c>
      <c r="G122" s="40">
        <f>'[11]GSP'!$F$76</f>
        <v>19430</v>
      </c>
      <c r="H122" s="71">
        <v>17234</v>
      </c>
      <c r="I122" s="40">
        <f>'[11]GSP'!$G$76</f>
        <v>3224318</v>
      </c>
      <c r="J122" s="40">
        <f>'[11]GSP'!$H$76</f>
        <v>31044702</v>
      </c>
      <c r="K122" s="71">
        <v>27974250</v>
      </c>
    </row>
    <row r="123" spans="1:11" s="60" customFormat="1" ht="14.25" thickBot="1">
      <c r="A123" s="72"/>
      <c r="B123" s="73" t="s">
        <v>14</v>
      </c>
      <c r="C123" s="74">
        <f>'[11]GNSP'!$C$76/100</f>
        <v>0</v>
      </c>
      <c r="D123" s="74">
        <f>'[11]GNSP'!$D$76/100</f>
        <v>0</v>
      </c>
      <c r="E123" s="75">
        <v>0</v>
      </c>
      <c r="F123" s="76">
        <f>'[11]GNSP'!$E$76</f>
        <v>0</v>
      </c>
      <c r="G123" s="76">
        <f>'[11]GNSP'!$F$76</f>
        <v>0</v>
      </c>
      <c r="H123" s="77">
        <v>0</v>
      </c>
      <c r="I123" s="76">
        <f>'[11]GNSP'!$G$76</f>
        <v>0</v>
      </c>
      <c r="J123" s="76">
        <f>'[11]GNSP'!$H$76</f>
        <v>0</v>
      </c>
      <c r="K123" s="77">
        <v>0</v>
      </c>
    </row>
    <row r="124" spans="1:11" s="60" customFormat="1" ht="13.5">
      <c r="A124" s="78"/>
      <c r="B124" s="79" t="s">
        <v>38</v>
      </c>
      <c r="C124" s="19"/>
      <c r="D124" s="19"/>
      <c r="E124" s="80"/>
      <c r="F124" s="63"/>
      <c r="G124" s="63"/>
      <c r="H124" s="81"/>
      <c r="I124" s="63"/>
      <c r="J124" s="63"/>
      <c r="K124" s="81"/>
    </row>
    <row r="125" spans="1:11" s="60" customFormat="1" ht="12.75">
      <c r="A125" s="82"/>
      <c r="B125" s="62" t="s">
        <v>11</v>
      </c>
      <c r="C125" s="83">
        <f aca="true" t="shared" si="2" ref="C125:E128">+C120+C115</f>
        <v>2292.7762155236696</v>
      </c>
      <c r="D125" s="83">
        <f t="shared" si="2"/>
        <v>22077.57817901032</v>
      </c>
      <c r="E125" s="83">
        <f t="shared" si="2"/>
        <v>22617.756253310676</v>
      </c>
      <c r="F125" s="84">
        <f aca="true" t="shared" si="3" ref="F125:H128">F115+F120</f>
        <v>425431</v>
      </c>
      <c r="G125" s="84">
        <f t="shared" si="3"/>
        <v>5420877</v>
      </c>
      <c r="H125" s="84">
        <f t="shared" si="3"/>
        <v>5331142</v>
      </c>
      <c r="I125" s="84"/>
      <c r="J125" s="84"/>
      <c r="K125" s="84"/>
    </row>
    <row r="126" spans="1:11" s="60" customFormat="1" ht="12.75">
      <c r="A126" s="82"/>
      <c r="B126" s="62" t="s">
        <v>12</v>
      </c>
      <c r="C126" s="83">
        <f t="shared" si="2"/>
        <v>4667.163016680546</v>
      </c>
      <c r="D126" s="83">
        <f t="shared" si="2"/>
        <v>40836.71443672253</v>
      </c>
      <c r="E126" s="83">
        <f t="shared" si="2"/>
        <v>36467.589579952066</v>
      </c>
      <c r="F126" s="84">
        <f t="shared" si="3"/>
        <v>4021011</v>
      </c>
      <c r="G126" s="84">
        <f t="shared" si="3"/>
        <v>37229008</v>
      </c>
      <c r="H126" s="84">
        <f t="shared" si="3"/>
        <v>35034627</v>
      </c>
      <c r="I126" s="84"/>
      <c r="J126" s="84"/>
      <c r="K126" s="84"/>
    </row>
    <row r="127" spans="1:11" s="60" customFormat="1" ht="12.75">
      <c r="A127" s="82"/>
      <c r="B127" s="62" t="s">
        <v>13</v>
      </c>
      <c r="C127" s="83">
        <f t="shared" si="2"/>
        <v>1270.8333828335901</v>
      </c>
      <c r="D127" s="83">
        <f t="shared" si="2"/>
        <v>17294.674329423786</v>
      </c>
      <c r="E127" s="83">
        <f t="shared" si="2"/>
        <v>10029.930649504096</v>
      </c>
      <c r="F127" s="84">
        <f t="shared" si="3"/>
        <v>1900</v>
      </c>
      <c r="G127" s="84">
        <f t="shared" si="3"/>
        <v>19980</v>
      </c>
      <c r="H127" s="84">
        <f t="shared" si="3"/>
        <v>17780</v>
      </c>
      <c r="I127" s="84">
        <f aca="true" t="shared" si="4" ref="I127:K128">I117+I122</f>
        <v>3535190</v>
      </c>
      <c r="J127" s="84">
        <f t="shared" si="4"/>
        <v>33737580</v>
      </c>
      <c r="K127" s="84">
        <f t="shared" si="4"/>
        <v>30072829</v>
      </c>
    </row>
    <row r="128" spans="1:11" s="60" customFormat="1" ht="13.5" thickBot="1">
      <c r="A128" s="85"/>
      <c r="B128" s="65" t="s">
        <v>14</v>
      </c>
      <c r="C128" s="86">
        <f t="shared" si="2"/>
        <v>313.0771885483772</v>
      </c>
      <c r="D128" s="86">
        <f t="shared" si="2"/>
        <v>3682.1934025129462</v>
      </c>
      <c r="E128" s="83">
        <f t="shared" si="2"/>
        <v>2901.836870237964</v>
      </c>
      <c r="F128" s="87">
        <f t="shared" si="3"/>
        <v>294</v>
      </c>
      <c r="G128" s="87">
        <f t="shared" si="3"/>
        <v>3499</v>
      </c>
      <c r="H128" s="87">
        <f t="shared" si="3"/>
        <v>2531</v>
      </c>
      <c r="I128" s="87">
        <f t="shared" si="4"/>
        <v>4651342</v>
      </c>
      <c r="J128" s="87">
        <f t="shared" si="4"/>
        <v>33510580</v>
      </c>
      <c r="K128" s="87">
        <f t="shared" si="4"/>
        <v>15166400</v>
      </c>
    </row>
    <row r="129" spans="1:11" ht="13.5">
      <c r="A129" s="88" t="s">
        <v>39</v>
      </c>
      <c r="B129" s="88"/>
      <c r="C129" s="88"/>
      <c r="D129" s="88"/>
      <c r="E129" s="88"/>
      <c r="F129" s="88"/>
      <c r="G129" s="88"/>
      <c r="H129" s="89"/>
      <c r="I129" s="89"/>
      <c r="J129" s="89"/>
      <c r="K129" s="89"/>
    </row>
    <row r="130" spans="1:11" ht="13.5">
      <c r="A130" s="90" t="s">
        <v>40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1:11" ht="13.5">
      <c r="A131" s="2" t="s">
        <v>41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1" ht="13.5">
      <c r="A132" s="2" t="s">
        <v>42</v>
      </c>
      <c r="B132" s="89"/>
      <c r="C132" s="89"/>
      <c r="E132" s="91"/>
      <c r="H132" s="91"/>
      <c r="K132" s="91"/>
    </row>
    <row r="134" spans="8:11" ht="12.75">
      <c r="H134" s="92"/>
      <c r="K134" s="92"/>
    </row>
  </sheetData>
  <mergeCells count="6">
    <mergeCell ref="A129:G129"/>
    <mergeCell ref="I2:K2"/>
    <mergeCell ref="B2:B3"/>
    <mergeCell ref="A2:A3"/>
    <mergeCell ref="C2:E2"/>
    <mergeCell ref="F2:H2"/>
  </mergeCells>
  <printOptions horizontalCentered="1" verticalCentered="1"/>
  <pageMargins left="0.669291338582677" right="0.78740157480315" top="0" bottom="0" header="0.236220472440945" footer="0.15748031496063"/>
  <pageSetup fitToHeight="2" horizontalDpi="600" verticalDpi="600" orientation="landscape" paperSize="9" scale="59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2010-03-22T08:53:44Z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